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enau\Downloads\"/>
    </mc:Choice>
  </mc:AlternateContent>
  <xr:revisionPtr revIDLastSave="0" documentId="13_ncr:1_{54A47AEA-929B-41C6-AA81-E9D10494A1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ODEV" sheetId="1" r:id="rId1"/>
    <sheet name="regresyon" sheetId="7" r:id="rId2"/>
    <sheet name="outlier" sheetId="4" r:id="rId3"/>
  </sheets>
  <definedNames>
    <definedName name="_xlnm._FilterDatabase" localSheetId="0" hidden="1">'DATA ODEV'!$A$11:$H$11</definedName>
    <definedName name="_xlnm._FilterDatabase" localSheetId="2" hidden="1">outlier!$A$16:$G$16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9g2RiKlMA5XX8SEvmIwRjj1XEWA=="/>
    </ext>
  </extLst>
</workbook>
</file>

<file path=xl/calcChain.xml><?xml version="1.0" encoding="utf-8"?>
<calcChain xmlns="http://schemas.openxmlformats.org/spreadsheetml/2006/main">
  <c r="S6" i="7" l="1"/>
  <c r="S5" i="7"/>
  <c r="S4" i="7"/>
  <c r="R9" i="7"/>
  <c r="R10" i="7" s="1"/>
  <c r="R12" i="7" s="1"/>
  <c r="R14" i="7" s="1"/>
  <c r="M20" i="7"/>
  <c r="M19" i="7"/>
  <c r="M18" i="7"/>
  <c r="M17" i="7"/>
  <c r="C7" i="4" l="1"/>
  <c r="C6" i="4"/>
  <c r="D6" i="4"/>
  <c r="E6" i="4"/>
  <c r="F6" i="4"/>
  <c r="G6" i="4"/>
  <c r="D7" i="4"/>
  <c r="E7" i="4"/>
  <c r="F7" i="4"/>
  <c r="G7" i="4"/>
  <c r="C8" i="1"/>
  <c r="D4" i="1"/>
  <c r="E4" i="1"/>
  <c r="F4" i="1"/>
  <c r="C4" i="1"/>
  <c r="G6" i="1"/>
  <c r="F6" i="1"/>
  <c r="E6" i="1"/>
  <c r="D6" i="1"/>
  <c r="C6" i="1"/>
  <c r="C5" i="1" s="1"/>
  <c r="C7" i="1"/>
  <c r="D7" i="1"/>
  <c r="E7" i="1"/>
  <c r="F7" i="1"/>
  <c r="G7" i="1"/>
  <c r="G8" i="1"/>
  <c r="F8" i="1"/>
  <c r="E8" i="1"/>
  <c r="D8" i="1"/>
  <c r="G9" i="1"/>
  <c r="E9" i="1"/>
  <c r="C9" i="1"/>
  <c r="G10" i="1"/>
  <c r="G5" i="4" l="1"/>
  <c r="G3" i="4" s="1"/>
  <c r="F5" i="4"/>
  <c r="F4" i="4" s="1"/>
  <c r="D5" i="4"/>
  <c r="D4" i="4" s="1"/>
  <c r="E5" i="4"/>
  <c r="E4" i="4" s="1"/>
  <c r="C5" i="4"/>
  <c r="C3" i="4" s="1"/>
  <c r="E5" i="1"/>
  <c r="E10" i="1" s="1"/>
  <c r="G5" i="1"/>
  <c r="D5" i="1"/>
  <c r="D10" i="1" s="1"/>
  <c r="F5" i="1"/>
  <c r="F10" i="1" s="1"/>
  <c r="F9" i="1"/>
  <c r="D9" i="1"/>
  <c r="C10" i="1"/>
  <c r="E3" i="4" l="1"/>
  <c r="F3" i="4"/>
  <c r="G4" i="4"/>
  <c r="D3" i="4"/>
  <c r="C4" i="4"/>
  <c r="B210" i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8" i="1" l="1"/>
  <c r="B7" i="1"/>
  <c r="B9" i="1"/>
  <c r="B10" i="1"/>
</calcChain>
</file>

<file path=xl/sharedStrings.xml><?xml version="1.0" encoding="utf-8"?>
<sst xmlns="http://schemas.openxmlformats.org/spreadsheetml/2006/main" count="97" uniqueCount="69">
  <si>
    <t>ID</t>
  </si>
  <si>
    <t>DAYS</t>
  </si>
  <si>
    <t>GoogleAds</t>
  </si>
  <si>
    <t>Meta</t>
  </si>
  <si>
    <t>Influencer</t>
  </si>
  <si>
    <t>SALES</t>
  </si>
  <si>
    <t>TIKTOK</t>
  </si>
  <si>
    <t>count</t>
  </si>
  <si>
    <t>counta</t>
  </si>
  <si>
    <t>mean</t>
  </si>
  <si>
    <t>median</t>
  </si>
  <si>
    <t>stdev</t>
  </si>
  <si>
    <t>cov</t>
  </si>
  <si>
    <t>cor</t>
  </si>
  <si>
    <t>Q1</t>
  </si>
  <si>
    <t>Q3</t>
  </si>
  <si>
    <t>IQR</t>
  </si>
  <si>
    <t>LOWER</t>
  </si>
  <si>
    <t>UPPER</t>
  </si>
  <si>
    <t>cv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</si>
  <si>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</si>
  <si>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</si>
  <si>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</si>
  <si>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</si>
  <si>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</si>
  <si>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</si>
  <si>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</si>
  <si>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</si>
  <si>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</si>
  <si>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</si>
  <si>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</si>
  <si>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</si>
  <si>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</si>
  <si>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</si>
  <si>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</si>
  <si>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</si>
  <si>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</si>
  <si>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</si>
  <si>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</si>
  <si>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</si>
  <si>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</si>
  <si>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</si>
  <si>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</si>
  <si>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</si>
  <si>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retention</t>
  </si>
  <si>
    <t>Churn</t>
  </si>
  <si>
    <t>LT</t>
  </si>
  <si>
    <t>müsterinin kalma süresi</t>
  </si>
  <si>
    <t>LTV</t>
  </si>
  <si>
    <t>LTV/CAC</t>
  </si>
  <si>
    <r>
      <rPr>
        <sz val="14"/>
        <color rgb="FFFF0000"/>
        <rFont val="Calibri"/>
        <family val="2"/>
        <scheme val="minor"/>
      </rPr>
      <t xml:space="preserve">   Analyse</t>
    </r>
    <r>
      <rPr>
        <sz val="14"/>
        <color theme="1"/>
        <rFont val="Calibri"/>
        <family val="2"/>
        <scheme val="minor"/>
      </rPr>
      <t xml:space="preserve">: Fehlende Werte (Missing Data Analysis)
   Alle Variablen wurden auf fehlende Werte überprüft. Die Anzahl der gültigen und fehlenden Einträge wurde bestimmt.
</t>
    </r>
  </si>
  <si>
    <t>A1: Analyse: Regressionsanalyse (Regression Analysis)
A2: Eine lineare Regression wurde zwischen den Werbeausgaben (Google, Meta, TikTok, Influencer) und den Verkaufszahlen durchgeführt.
A3: Zudem wurden Einzelbeziehungen wie SALESGOOGLE und SALESTIKTOK grafisch dargestellt.
A4: Eine Investitionsempfehlung bei $100 Budget wurde berechnet basierend auf den Regressionskoeffizienten.</t>
  </si>
  <si>
    <r>
      <rPr>
        <sz val="14"/>
        <color rgb="FFFF0000"/>
        <rFont val="Calibri"/>
        <family val="2"/>
        <scheme val="minor"/>
      </rPr>
      <t>Analyse:</t>
    </r>
    <r>
      <rPr>
        <sz val="14"/>
        <color theme="1"/>
        <rFont val="Calibri"/>
        <family val="2"/>
        <scheme val="minor"/>
      </rPr>
      <t xml:space="preserve"> Ausreißer-Erkennung (Outlier Detection)
</t>
    </r>
    <r>
      <rPr>
        <sz val="14"/>
        <color rgb="FFFF0000"/>
        <rFont val="Calibri"/>
        <family val="2"/>
        <scheme val="minor"/>
      </rPr>
      <t>A2</t>
    </r>
    <r>
      <rPr>
        <sz val="14"/>
        <color theme="1"/>
        <rFont val="Calibri"/>
        <family val="2"/>
        <scheme val="minor"/>
      </rPr>
      <t>: Für jede Variable wurden IQR, untere und obere Schranken berechnet, um Ausreißer zu identifizieren.</t>
    </r>
  </si>
  <si>
    <t>Es gibt eine positive Beziehung zwischen zwei Variablen.</t>
  </si>
  <si>
    <t>Ich habe die fehlenden Werte mit Durchschnittswerten gefüllt.</t>
  </si>
  <si>
    <t>Bei jeder Investition wird ein Ertrag von 2,468 Mal erzielt. Ohne Investition wird ein Ertrag von 107 $ erzielt.</t>
  </si>
  <si>
    <t>Werbung</t>
  </si>
  <si>
    <t>Revenue</t>
  </si>
  <si>
    <t>Person</t>
  </si>
  <si>
    <t>Kosten pro Person</t>
  </si>
  <si>
    <t>Herunterlagen</t>
  </si>
  <si>
    <t>Mitglied</t>
  </si>
  <si>
    <t>gekauft</t>
  </si>
  <si>
    <t>CAC (costumer accusation cost)</t>
  </si>
  <si>
    <t>Wenn ich 100 $ hätte, würde ich die Werbeausgaben unter Berücksichtigung der oben genannten Koeffizienten durchführen.</t>
  </si>
  <si>
    <t xml:space="preserve">Revenue wahrendLT </t>
  </si>
  <si>
    <t>1 Monatlich Revenue</t>
  </si>
  <si>
    <t>(uber 3)</t>
  </si>
  <si>
    <t>In dieses Unternehmen kann investiert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</si>
</sst>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_-;\-* #,##0_-;_-* &quot;-&quot;??_-;_-@"/>
    <numFmt numFmtId="165" formatCode="_([$$-409]* #,##0.00_);_([$$-409]* \(#,##0.00\);_([$$-409]* &quot;-&quot;??_);_(@_)"/>
  </numFmts>
  <fonts count="1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scheme val="minor"/>
    </font>
    <font>
      <sz val="12"/>
      <color rgb="FFFF0000"/>
      <name val="Calibri"/>
      <family val="2"/>
    </font>
    <font>
      <sz val="12"/>
      <color theme="5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2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0" fontId="3" fillId="0" borderId="1" xfId="0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0" fillId="0" borderId="1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165" fontId="0" fillId="0" borderId="0" xfId="0" applyNumberFormat="1"/>
    <xf numFmtId="44" fontId="0" fillId="0" borderId="0" xfId="1" applyFont="1"/>
    <xf numFmtId="44" fontId="8" fillId="0" borderId="0" xfId="1" applyFont="1"/>
    <xf numFmtId="0" fontId="8" fillId="0" borderId="0" xfId="0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/>
    </xf>
    <xf numFmtId="0" fontId="10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9" fillId="7" borderId="0" xfId="0" applyFont="1" applyFill="1"/>
    <xf numFmtId="0" fontId="9" fillId="7" borderId="0" xfId="0" applyFont="1" applyFill="1" applyAlignment="1">
      <alignment horizontal="center" vertical="center" wrapText="1"/>
    </xf>
    <xf numFmtId="0" fontId="0" fillId="7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outlier!$C$17:$C$216</c:f>
              <c:numCache>
                <c:formatCode>_-* #,##0_-;\-* #,##0_-;_-* "-"??_-;_-@</c:formatCode>
                <c:ptCount val="200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47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53.08</c:v>
                </c:pt>
                <c:pt idx="59">
                  <c:v>49.660000000000004</c:v>
                </c:pt>
                <c:pt idx="60">
                  <c:v>40.660000000000004</c:v>
                </c:pt>
                <c:pt idx="61">
                  <c:v>45.96</c:v>
                </c:pt>
                <c:pt idx="62">
                  <c:v>25.78</c:v>
                </c:pt>
                <c:pt idx="63">
                  <c:v>29.14</c:v>
                </c:pt>
                <c:pt idx="64">
                  <c:v>33.619999999999997</c:v>
                </c:pt>
                <c:pt idx="65">
                  <c:v>53.86</c:v>
                </c:pt>
                <c:pt idx="66">
                  <c:v>40.519999999999996</c:v>
                </c:pt>
                <c:pt idx="67">
                  <c:v>49.019999999999996</c:v>
                </c:pt>
                <c:pt idx="68">
                  <c:v>41.980000000000004</c:v>
                </c:pt>
                <c:pt idx="69">
                  <c:v>42.68</c:v>
                </c:pt>
                <c:pt idx="70">
                  <c:v>59.2</c:v>
                </c:pt>
                <c:pt idx="71">
                  <c:v>44.92</c:v>
                </c:pt>
                <c:pt idx="72">
                  <c:v>38.58</c:v>
                </c:pt>
                <c:pt idx="73">
                  <c:v>43.56</c:v>
                </c:pt>
                <c:pt idx="74">
                  <c:v>66.14</c:v>
                </c:pt>
                <c:pt idx="75">
                  <c:v>42.019999999999996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55.019999999999996</c:v>
                </c:pt>
                <c:pt idx="98">
                  <c:v>59.58</c:v>
                </c:pt>
                <c:pt idx="99">
                  <c:v>44.4</c:v>
                </c:pt>
                <c:pt idx="100">
                  <c:v>28.919999999999998</c:v>
                </c:pt>
                <c:pt idx="101">
                  <c:v>52.42</c:v>
                </c:pt>
                <c:pt idx="102">
                  <c:v>32.339999999999996</c:v>
                </c:pt>
                <c:pt idx="103">
                  <c:v>51.480000000000004</c:v>
                </c:pt>
                <c:pt idx="104">
                  <c:v>46.160000000000004</c:v>
                </c:pt>
                <c:pt idx="105">
                  <c:v>89.06</c:v>
                </c:pt>
                <c:pt idx="106">
                  <c:v>30.860000000000003</c:v>
                </c:pt>
                <c:pt idx="107">
                  <c:v>41.12</c:v>
                </c:pt>
                <c:pt idx="108">
                  <c:v>33.239999999999995</c:v>
                </c:pt>
                <c:pt idx="109">
                  <c:v>24.02</c:v>
                </c:pt>
                <c:pt idx="110">
                  <c:v>46.519999999999996</c:v>
                </c:pt>
                <c:pt idx="111">
                  <c:v>28.44</c:v>
                </c:pt>
                <c:pt idx="112">
                  <c:v>40.04</c:v>
                </c:pt>
                <c:pt idx="113">
                  <c:v>63.339999999999996</c:v>
                </c:pt>
                <c:pt idx="114">
                  <c:v>56.9</c:v>
                </c:pt>
                <c:pt idx="115">
                  <c:v>62.14</c:v>
                </c:pt>
                <c:pt idx="116">
                  <c:v>48.36</c:v>
                </c:pt>
                <c:pt idx="117">
                  <c:v>36.68</c:v>
                </c:pt>
                <c:pt idx="118">
                  <c:v>37.839999999999996</c:v>
                </c:pt>
                <c:pt idx="119">
                  <c:v>29.96</c:v>
                </c:pt>
                <c:pt idx="120">
                  <c:v>96</c:v>
                </c:pt>
                <c:pt idx="121">
                  <c:v>18.059999999999999</c:v>
                </c:pt>
                <c:pt idx="122">
                  <c:v>53.480000000000004</c:v>
                </c:pt>
                <c:pt idx="123">
                  <c:v>48.480000000000004</c:v>
                </c:pt>
                <c:pt idx="124">
                  <c:v>14.84</c:v>
                </c:pt>
                <c:pt idx="125">
                  <c:v>29.240000000000002</c:v>
                </c:pt>
                <c:pt idx="126">
                  <c:v>92.987500000000011</c:v>
                </c:pt>
                <c:pt idx="127">
                  <c:v>18.440000000000001</c:v>
                </c:pt>
                <c:pt idx="128">
                  <c:v>45.8</c:v>
                </c:pt>
                <c:pt idx="129">
                  <c:v>31.2</c:v>
                </c:pt>
                <c:pt idx="130">
                  <c:v>14.66</c:v>
                </c:pt>
                <c:pt idx="131">
                  <c:v>14.379999999999999</c:v>
                </c:pt>
                <c:pt idx="132">
                  <c:v>52.7</c:v>
                </c:pt>
                <c:pt idx="133">
                  <c:v>15.12</c:v>
                </c:pt>
                <c:pt idx="134">
                  <c:v>13.5</c:v>
                </c:pt>
                <c:pt idx="135">
                  <c:v>31.060000000000002</c:v>
                </c:pt>
                <c:pt idx="136">
                  <c:v>21.259999999999998</c:v>
                </c:pt>
                <c:pt idx="137">
                  <c:v>43.96</c:v>
                </c:pt>
                <c:pt idx="138">
                  <c:v>10.9</c:v>
                </c:pt>
                <c:pt idx="139">
                  <c:v>19.28</c:v>
                </c:pt>
                <c:pt idx="140">
                  <c:v>31.2</c:v>
                </c:pt>
                <c:pt idx="141">
                  <c:v>18.940000000000001</c:v>
                </c:pt>
                <c:pt idx="142">
                  <c:v>40.96</c:v>
                </c:pt>
                <c:pt idx="143">
                  <c:v>96</c:v>
                </c:pt>
                <c:pt idx="144">
                  <c:v>30.48</c:v>
                </c:pt>
                <c:pt idx="145">
                  <c:v>28.880000000000003</c:v>
                </c:pt>
                <c:pt idx="146">
                  <c:v>18.920000000000002</c:v>
                </c:pt>
                <c:pt idx="147">
                  <c:v>21.1</c:v>
                </c:pt>
                <c:pt idx="148">
                  <c:v>27.84</c:v>
                </c:pt>
                <c:pt idx="149">
                  <c:v>15.9</c:v>
                </c:pt>
                <c:pt idx="150">
                  <c:v>14.620000000000001</c:v>
                </c:pt>
                <c:pt idx="151">
                  <c:v>26.5</c:v>
                </c:pt>
                <c:pt idx="152">
                  <c:v>21</c:v>
                </c:pt>
                <c:pt idx="153">
                  <c:v>20.440000000000001</c:v>
                </c:pt>
                <c:pt idx="154">
                  <c:v>29.080000000000002</c:v>
                </c:pt>
                <c:pt idx="155">
                  <c:v>14.38</c:v>
                </c:pt>
                <c:pt idx="156">
                  <c:v>39.96</c:v>
                </c:pt>
                <c:pt idx="157">
                  <c:v>15.6</c:v>
                </c:pt>
                <c:pt idx="158">
                  <c:v>20.46</c:v>
                </c:pt>
                <c:pt idx="159">
                  <c:v>21.8</c:v>
                </c:pt>
                <c:pt idx="160">
                  <c:v>9.6</c:v>
                </c:pt>
                <c:pt idx="161">
                  <c:v>36.32</c:v>
                </c:pt>
                <c:pt idx="162">
                  <c:v>35.9</c:v>
                </c:pt>
                <c:pt idx="163">
                  <c:v>25.28</c:v>
                </c:pt>
                <c:pt idx="164">
                  <c:v>15.36</c:v>
                </c:pt>
                <c:pt idx="165">
                  <c:v>18.240000000000002</c:v>
                </c:pt>
                <c:pt idx="166">
                  <c:v>12.379999999999999</c:v>
                </c:pt>
                <c:pt idx="167">
                  <c:v>27.080000000000002</c:v>
                </c:pt>
                <c:pt idx="168">
                  <c:v>15.3</c:v>
                </c:pt>
                <c:pt idx="169">
                  <c:v>10.120000000000001</c:v>
                </c:pt>
                <c:pt idx="170">
                  <c:v>12.44</c:v>
                </c:pt>
                <c:pt idx="171">
                  <c:v>11.64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outlier!$D$17:$D$216</c:f>
              <c:numCache>
                <c:formatCode>_-* #,##0_-;\-* #,##0_-;_-* "-"??_-;_-@</c:formatCode>
                <c:ptCount val="200"/>
                <c:pt idx="0">
                  <c:v>33.5</c:v>
                </c:pt>
                <c:pt idx="1">
                  <c:v>29.6</c:v>
                </c:pt>
                <c:pt idx="2">
                  <c:v>43</c:v>
                </c:pt>
                <c:pt idx="3">
                  <c:v>48.9</c:v>
                </c:pt>
                <c:pt idx="4">
                  <c:v>49</c:v>
                </c:pt>
                <c:pt idx="5">
                  <c:v>49</c:v>
                </c:pt>
                <c:pt idx="6">
                  <c:v>39.6</c:v>
                </c:pt>
                <c:pt idx="7">
                  <c:v>42.3</c:v>
                </c:pt>
                <c:pt idx="8">
                  <c:v>43.8</c:v>
                </c:pt>
                <c:pt idx="9">
                  <c:v>36.299999999999997</c:v>
                </c:pt>
                <c:pt idx="10">
                  <c:v>41.5</c:v>
                </c:pt>
                <c:pt idx="11">
                  <c:v>42.7</c:v>
                </c:pt>
                <c:pt idx="12">
                  <c:v>47.7</c:v>
                </c:pt>
                <c:pt idx="13">
                  <c:v>49.4</c:v>
                </c:pt>
                <c:pt idx="14">
                  <c:v>49.6</c:v>
                </c:pt>
                <c:pt idx="15">
                  <c:v>37.799999999999997</c:v>
                </c:pt>
                <c:pt idx="16">
                  <c:v>42</c:v>
                </c:pt>
                <c:pt idx="17">
                  <c:v>41.7</c:v>
                </c:pt>
                <c:pt idx="18">
                  <c:v>28.3</c:v>
                </c:pt>
                <c:pt idx="19">
                  <c:v>37.700000000000003</c:v>
                </c:pt>
                <c:pt idx="20">
                  <c:v>43.9</c:v>
                </c:pt>
                <c:pt idx="21">
                  <c:v>45.1</c:v>
                </c:pt>
                <c:pt idx="22">
                  <c:v>43.9</c:v>
                </c:pt>
                <c:pt idx="23">
                  <c:v>27.7</c:v>
                </c:pt>
                <c:pt idx="24">
                  <c:v>46.2</c:v>
                </c:pt>
                <c:pt idx="25">
                  <c:v>36.5</c:v>
                </c:pt>
                <c:pt idx="26">
                  <c:v>43</c:v>
                </c:pt>
                <c:pt idx="27">
                  <c:v>38</c:v>
                </c:pt>
                <c:pt idx="28">
                  <c:v>28.8</c:v>
                </c:pt>
                <c:pt idx="29">
                  <c:v>33.200000000000003</c:v>
                </c:pt>
                <c:pt idx="30">
                  <c:v>30.2</c:v>
                </c:pt>
                <c:pt idx="31">
                  <c:v>28.9</c:v>
                </c:pt>
                <c:pt idx="32">
                  <c:v>34.299999999999997</c:v>
                </c:pt>
                <c:pt idx="33">
                  <c:v>39.700000000000003</c:v>
                </c:pt>
                <c:pt idx="34">
                  <c:v>35.4</c:v>
                </c:pt>
                <c:pt idx="35">
                  <c:v>42</c:v>
                </c:pt>
                <c:pt idx="36">
                  <c:v>32.299999999999997</c:v>
                </c:pt>
                <c:pt idx="37">
                  <c:v>27.1</c:v>
                </c:pt>
                <c:pt idx="38">
                  <c:v>41.3</c:v>
                </c:pt>
                <c:pt idx="39">
                  <c:v>27.5</c:v>
                </c:pt>
                <c:pt idx="40">
                  <c:v>30.6</c:v>
                </c:pt>
                <c:pt idx="41">
                  <c:v>46.4</c:v>
                </c:pt>
                <c:pt idx="42">
                  <c:v>36.799999999999997</c:v>
                </c:pt>
                <c:pt idx="43">
                  <c:v>32.9</c:v>
                </c:pt>
                <c:pt idx="44">
                  <c:v>21.3</c:v>
                </c:pt>
                <c:pt idx="45">
                  <c:v>27.7</c:v>
                </c:pt>
                <c:pt idx="46">
                  <c:v>0</c:v>
                </c:pt>
                <c:pt idx="47">
                  <c:v>42.8</c:v>
                </c:pt>
                <c:pt idx="48">
                  <c:v>29.5</c:v>
                </c:pt>
                <c:pt idx="49">
                  <c:v>28.7</c:v>
                </c:pt>
                <c:pt idx="50">
                  <c:v>33.4</c:v>
                </c:pt>
                <c:pt idx="51">
                  <c:v>23.6</c:v>
                </c:pt>
                <c:pt idx="52">
                  <c:v>20</c:v>
                </c:pt>
                <c:pt idx="53">
                  <c:v>35.6</c:v>
                </c:pt>
                <c:pt idx="54">
                  <c:v>41.7</c:v>
                </c:pt>
                <c:pt idx="55">
                  <c:v>40.6</c:v>
                </c:pt>
                <c:pt idx="56">
                  <c:v>22.3</c:v>
                </c:pt>
                <c:pt idx="57">
                  <c:v>47.8</c:v>
                </c:pt>
                <c:pt idx="58">
                  <c:v>26.9</c:v>
                </c:pt>
                <c:pt idx="59">
                  <c:v>16.899999999999999</c:v>
                </c:pt>
                <c:pt idx="60">
                  <c:v>31.6</c:v>
                </c:pt>
                <c:pt idx="61">
                  <c:v>33.5</c:v>
                </c:pt>
                <c:pt idx="62">
                  <c:v>43.5</c:v>
                </c:pt>
                <c:pt idx="63">
                  <c:v>36.9</c:v>
                </c:pt>
                <c:pt idx="64">
                  <c:v>34.6</c:v>
                </c:pt>
                <c:pt idx="65">
                  <c:v>15.5</c:v>
                </c:pt>
                <c:pt idx="66">
                  <c:v>23.3</c:v>
                </c:pt>
                <c:pt idx="67">
                  <c:v>16.7</c:v>
                </c:pt>
                <c:pt idx="68">
                  <c:v>21</c:v>
                </c:pt>
                <c:pt idx="69">
                  <c:v>23.450000000000003</c:v>
                </c:pt>
                <c:pt idx="70">
                  <c:v>13.9</c:v>
                </c:pt>
                <c:pt idx="71">
                  <c:v>20.6</c:v>
                </c:pt>
                <c:pt idx="72">
                  <c:v>29.3</c:v>
                </c:pt>
                <c:pt idx="73">
                  <c:v>21.1</c:v>
                </c:pt>
                <c:pt idx="74">
                  <c:v>13.9</c:v>
                </c:pt>
                <c:pt idx="75">
                  <c:v>22.5</c:v>
                </c:pt>
                <c:pt idx="76">
                  <c:v>17.2</c:v>
                </c:pt>
                <c:pt idx="77">
                  <c:v>26.8</c:v>
                </c:pt>
                <c:pt idx="78">
                  <c:v>20.9</c:v>
                </c:pt>
                <c:pt idx="79">
                  <c:v>10.6</c:v>
                </c:pt>
                <c:pt idx="80">
                  <c:v>15.4</c:v>
                </c:pt>
                <c:pt idx="81">
                  <c:v>18.100000000000001</c:v>
                </c:pt>
                <c:pt idx="82">
                  <c:v>18.399999999999999</c:v>
                </c:pt>
                <c:pt idx="83">
                  <c:v>10.1</c:v>
                </c:pt>
                <c:pt idx="84">
                  <c:v>46.8</c:v>
                </c:pt>
                <c:pt idx="85">
                  <c:v>19.600000000000001</c:v>
                </c:pt>
                <c:pt idx="86">
                  <c:v>49.4</c:v>
                </c:pt>
                <c:pt idx="87">
                  <c:v>24</c:v>
                </c:pt>
                <c:pt idx="88">
                  <c:v>35.799999999999997</c:v>
                </c:pt>
                <c:pt idx="89">
                  <c:v>8.1999999999999993</c:v>
                </c:pt>
                <c:pt idx="90">
                  <c:v>28.5</c:v>
                </c:pt>
                <c:pt idx="91">
                  <c:v>44.5</c:v>
                </c:pt>
                <c:pt idx="92">
                  <c:v>8.4</c:v>
                </c:pt>
                <c:pt idx="93">
                  <c:v>15.8</c:v>
                </c:pt>
                <c:pt idx="94">
                  <c:v>23.9</c:v>
                </c:pt>
                <c:pt idx="95">
                  <c:v>77</c:v>
                </c:pt>
                <c:pt idx="96">
                  <c:v>2.9</c:v>
                </c:pt>
                <c:pt idx="97">
                  <c:v>7.3</c:v>
                </c:pt>
                <c:pt idx="98">
                  <c:v>3.5</c:v>
                </c:pt>
                <c:pt idx="99">
                  <c:v>9.3000000000000007</c:v>
                </c:pt>
                <c:pt idx="100">
                  <c:v>5.7</c:v>
                </c:pt>
                <c:pt idx="101">
                  <c:v>8.6</c:v>
                </c:pt>
                <c:pt idx="102">
                  <c:v>18.399999999999999</c:v>
                </c:pt>
                <c:pt idx="103">
                  <c:v>4.3</c:v>
                </c:pt>
                <c:pt idx="104">
                  <c:v>10.8</c:v>
                </c:pt>
                <c:pt idx="105">
                  <c:v>36.6</c:v>
                </c:pt>
                <c:pt idx="106">
                  <c:v>14.5</c:v>
                </c:pt>
                <c:pt idx="107">
                  <c:v>10</c:v>
                </c:pt>
                <c:pt idx="108">
                  <c:v>19.2</c:v>
                </c:pt>
                <c:pt idx="109">
                  <c:v>35</c:v>
                </c:pt>
                <c:pt idx="110">
                  <c:v>3.5</c:v>
                </c:pt>
                <c:pt idx="111">
                  <c:v>14.7</c:v>
                </c:pt>
                <c:pt idx="112">
                  <c:v>7.8</c:v>
                </c:pt>
                <c:pt idx="113">
                  <c:v>2.2999999999999998</c:v>
                </c:pt>
                <c:pt idx="114">
                  <c:v>3.4</c:v>
                </c:pt>
                <c:pt idx="115">
                  <c:v>4.0999999999999996</c:v>
                </c:pt>
                <c:pt idx="116">
                  <c:v>5.2</c:v>
                </c:pt>
                <c:pt idx="117">
                  <c:v>7.1</c:v>
                </c:pt>
                <c:pt idx="118">
                  <c:v>14.3</c:v>
                </c:pt>
                <c:pt idx="119">
                  <c:v>14.3</c:v>
                </c:pt>
                <c:pt idx="120">
                  <c:v>4.0999999999999996</c:v>
                </c:pt>
                <c:pt idx="121">
                  <c:v>20.3</c:v>
                </c:pt>
                <c:pt idx="122">
                  <c:v>3.4</c:v>
                </c:pt>
                <c:pt idx="123">
                  <c:v>77</c:v>
                </c:pt>
                <c:pt idx="124">
                  <c:v>20.5</c:v>
                </c:pt>
                <c:pt idx="125">
                  <c:v>14.8</c:v>
                </c:pt>
                <c:pt idx="126">
                  <c:v>17.399999999999999</c:v>
                </c:pt>
                <c:pt idx="127">
                  <c:v>11.8</c:v>
                </c:pt>
                <c:pt idx="128">
                  <c:v>2.4</c:v>
                </c:pt>
                <c:pt idx="129">
                  <c:v>8.4</c:v>
                </c:pt>
                <c:pt idx="130">
                  <c:v>47</c:v>
                </c:pt>
                <c:pt idx="131">
                  <c:v>38.6</c:v>
                </c:pt>
                <c:pt idx="132">
                  <c:v>5.4</c:v>
                </c:pt>
                <c:pt idx="133">
                  <c:v>16</c:v>
                </c:pt>
                <c:pt idx="134">
                  <c:v>32.799999999999997</c:v>
                </c:pt>
                <c:pt idx="135">
                  <c:v>1.9</c:v>
                </c:pt>
                <c:pt idx="136">
                  <c:v>27.5</c:v>
                </c:pt>
                <c:pt idx="137">
                  <c:v>3.1</c:v>
                </c:pt>
                <c:pt idx="138">
                  <c:v>39.299999999999997</c:v>
                </c:pt>
                <c:pt idx="139">
                  <c:v>26.7</c:v>
                </c:pt>
                <c:pt idx="140">
                  <c:v>7.7</c:v>
                </c:pt>
                <c:pt idx="141">
                  <c:v>9.9</c:v>
                </c:pt>
                <c:pt idx="142">
                  <c:v>2.6</c:v>
                </c:pt>
                <c:pt idx="143">
                  <c:v>25.8</c:v>
                </c:pt>
                <c:pt idx="144">
                  <c:v>14</c:v>
                </c:pt>
                <c:pt idx="145">
                  <c:v>5.7</c:v>
                </c:pt>
                <c:pt idx="146">
                  <c:v>12</c:v>
                </c:pt>
                <c:pt idx="147">
                  <c:v>10.8</c:v>
                </c:pt>
                <c:pt idx="148">
                  <c:v>4.9000000000000004</c:v>
                </c:pt>
                <c:pt idx="149">
                  <c:v>41.1</c:v>
                </c:pt>
                <c:pt idx="150">
                  <c:v>26.7</c:v>
                </c:pt>
                <c:pt idx="151">
                  <c:v>7.6</c:v>
                </c:pt>
                <c:pt idx="152">
                  <c:v>17</c:v>
                </c:pt>
                <c:pt idx="153">
                  <c:v>1.5</c:v>
                </c:pt>
                <c:pt idx="154">
                  <c:v>9.6</c:v>
                </c:pt>
                <c:pt idx="155">
                  <c:v>11.7</c:v>
                </c:pt>
                <c:pt idx="156">
                  <c:v>1.3</c:v>
                </c:pt>
                <c:pt idx="157">
                  <c:v>40.299999999999997</c:v>
                </c:pt>
                <c:pt idx="158">
                  <c:v>12.6</c:v>
                </c:pt>
                <c:pt idx="159">
                  <c:v>9.3000000000000007</c:v>
                </c:pt>
                <c:pt idx="160">
                  <c:v>25.9</c:v>
                </c:pt>
                <c:pt idx="161">
                  <c:v>2.6</c:v>
                </c:pt>
                <c:pt idx="162">
                  <c:v>2.1</c:v>
                </c:pt>
                <c:pt idx="163">
                  <c:v>0.8</c:v>
                </c:pt>
                <c:pt idx="164">
                  <c:v>33</c:v>
                </c:pt>
                <c:pt idx="165">
                  <c:v>5.7</c:v>
                </c:pt>
                <c:pt idx="166">
                  <c:v>43.7</c:v>
                </c:pt>
                <c:pt idx="167">
                  <c:v>0.3</c:v>
                </c:pt>
                <c:pt idx="168">
                  <c:v>24.6</c:v>
                </c:pt>
                <c:pt idx="169">
                  <c:v>39</c:v>
                </c:pt>
                <c:pt idx="170">
                  <c:v>45.9</c:v>
                </c:pt>
                <c:pt idx="171">
                  <c:v>15.9</c:v>
                </c:pt>
                <c:pt idx="172">
                  <c:v>5.8</c:v>
                </c:pt>
                <c:pt idx="173">
                  <c:v>35.1</c:v>
                </c:pt>
                <c:pt idx="174">
                  <c:v>4.9000000000000004</c:v>
                </c:pt>
                <c:pt idx="175">
                  <c:v>20.100000000000001</c:v>
                </c:pt>
                <c:pt idx="176">
                  <c:v>23.450000000000003</c:v>
                </c:pt>
                <c:pt idx="177">
                  <c:v>1.4</c:v>
                </c:pt>
                <c:pt idx="178">
                  <c:v>3.7</c:v>
                </c:pt>
                <c:pt idx="179">
                  <c:v>37.6</c:v>
                </c:pt>
                <c:pt idx="180">
                  <c:v>11.6</c:v>
                </c:pt>
                <c:pt idx="181">
                  <c:v>25.7</c:v>
                </c:pt>
                <c:pt idx="182">
                  <c:v>11</c:v>
                </c:pt>
                <c:pt idx="183">
                  <c:v>48.9</c:v>
                </c:pt>
                <c:pt idx="184">
                  <c:v>36.9</c:v>
                </c:pt>
                <c:pt idx="185">
                  <c:v>12.1</c:v>
                </c:pt>
                <c:pt idx="186">
                  <c:v>2</c:v>
                </c:pt>
                <c:pt idx="187">
                  <c:v>1.6</c:v>
                </c:pt>
                <c:pt idx="188">
                  <c:v>21.7</c:v>
                </c:pt>
                <c:pt idx="189">
                  <c:v>38.9</c:v>
                </c:pt>
                <c:pt idx="190">
                  <c:v>16</c:v>
                </c:pt>
                <c:pt idx="191">
                  <c:v>1.5</c:v>
                </c:pt>
                <c:pt idx="192">
                  <c:v>28.1</c:v>
                </c:pt>
                <c:pt idx="193">
                  <c:v>27.2</c:v>
                </c:pt>
                <c:pt idx="194">
                  <c:v>29.9</c:v>
                </c:pt>
                <c:pt idx="195">
                  <c:v>4.0999999999999996</c:v>
                </c:pt>
                <c:pt idx="196">
                  <c:v>0.4</c:v>
                </c:pt>
                <c:pt idx="197">
                  <c:v>2.1</c:v>
                </c:pt>
                <c:pt idx="198">
                  <c:v>11.6</c:v>
                </c:pt>
                <c:pt idx="199">
                  <c:v>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7-46D5-9355-20453DDF74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outlier!$C$17:$C$216</c:f>
              <c:numCache>
                <c:formatCode>_-* #,##0_-;\-* #,##0_-;_-* "-"??_-;_-@</c:formatCode>
                <c:ptCount val="200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47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53.08</c:v>
                </c:pt>
                <c:pt idx="59">
                  <c:v>49.660000000000004</c:v>
                </c:pt>
                <c:pt idx="60">
                  <c:v>40.660000000000004</c:v>
                </c:pt>
                <c:pt idx="61">
                  <c:v>45.96</c:v>
                </c:pt>
                <c:pt idx="62">
                  <c:v>25.78</c:v>
                </c:pt>
                <c:pt idx="63">
                  <c:v>29.14</c:v>
                </c:pt>
                <c:pt idx="64">
                  <c:v>33.619999999999997</c:v>
                </c:pt>
                <c:pt idx="65">
                  <c:v>53.86</c:v>
                </c:pt>
                <c:pt idx="66">
                  <c:v>40.519999999999996</c:v>
                </c:pt>
                <c:pt idx="67">
                  <c:v>49.019999999999996</c:v>
                </c:pt>
                <c:pt idx="68">
                  <c:v>41.980000000000004</c:v>
                </c:pt>
                <c:pt idx="69">
                  <c:v>42.68</c:v>
                </c:pt>
                <c:pt idx="70">
                  <c:v>59.2</c:v>
                </c:pt>
                <c:pt idx="71">
                  <c:v>44.92</c:v>
                </c:pt>
                <c:pt idx="72">
                  <c:v>38.58</c:v>
                </c:pt>
                <c:pt idx="73">
                  <c:v>43.56</c:v>
                </c:pt>
                <c:pt idx="74">
                  <c:v>66.14</c:v>
                </c:pt>
                <c:pt idx="75">
                  <c:v>42.019999999999996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55.019999999999996</c:v>
                </c:pt>
                <c:pt idx="98">
                  <c:v>59.58</c:v>
                </c:pt>
                <c:pt idx="99">
                  <c:v>44.4</c:v>
                </c:pt>
                <c:pt idx="100">
                  <c:v>28.919999999999998</c:v>
                </c:pt>
                <c:pt idx="101">
                  <c:v>52.42</c:v>
                </c:pt>
                <c:pt idx="102">
                  <c:v>32.339999999999996</c:v>
                </c:pt>
                <c:pt idx="103">
                  <c:v>51.480000000000004</c:v>
                </c:pt>
                <c:pt idx="104">
                  <c:v>46.160000000000004</c:v>
                </c:pt>
                <c:pt idx="105">
                  <c:v>89.06</c:v>
                </c:pt>
                <c:pt idx="106">
                  <c:v>30.860000000000003</c:v>
                </c:pt>
                <c:pt idx="107">
                  <c:v>41.12</c:v>
                </c:pt>
                <c:pt idx="108">
                  <c:v>33.239999999999995</c:v>
                </c:pt>
                <c:pt idx="109">
                  <c:v>24.02</c:v>
                </c:pt>
                <c:pt idx="110">
                  <c:v>46.519999999999996</c:v>
                </c:pt>
                <c:pt idx="111">
                  <c:v>28.44</c:v>
                </c:pt>
                <c:pt idx="112">
                  <c:v>40.04</c:v>
                </c:pt>
                <c:pt idx="113">
                  <c:v>63.339999999999996</c:v>
                </c:pt>
                <c:pt idx="114">
                  <c:v>56.9</c:v>
                </c:pt>
                <c:pt idx="115">
                  <c:v>62.14</c:v>
                </c:pt>
                <c:pt idx="116">
                  <c:v>48.36</c:v>
                </c:pt>
                <c:pt idx="117">
                  <c:v>36.68</c:v>
                </c:pt>
                <c:pt idx="118">
                  <c:v>37.839999999999996</c:v>
                </c:pt>
                <c:pt idx="119">
                  <c:v>29.96</c:v>
                </c:pt>
                <c:pt idx="120">
                  <c:v>96</c:v>
                </c:pt>
                <c:pt idx="121">
                  <c:v>18.059999999999999</c:v>
                </c:pt>
                <c:pt idx="122">
                  <c:v>53.480000000000004</c:v>
                </c:pt>
                <c:pt idx="123">
                  <c:v>48.480000000000004</c:v>
                </c:pt>
                <c:pt idx="124">
                  <c:v>14.84</c:v>
                </c:pt>
                <c:pt idx="125">
                  <c:v>29.240000000000002</c:v>
                </c:pt>
                <c:pt idx="126">
                  <c:v>92.987500000000011</c:v>
                </c:pt>
                <c:pt idx="127">
                  <c:v>18.440000000000001</c:v>
                </c:pt>
                <c:pt idx="128">
                  <c:v>45.8</c:v>
                </c:pt>
                <c:pt idx="129">
                  <c:v>31.2</c:v>
                </c:pt>
                <c:pt idx="130">
                  <c:v>14.66</c:v>
                </c:pt>
                <c:pt idx="131">
                  <c:v>14.379999999999999</c:v>
                </c:pt>
                <c:pt idx="132">
                  <c:v>52.7</c:v>
                </c:pt>
                <c:pt idx="133">
                  <c:v>15.12</c:v>
                </c:pt>
                <c:pt idx="134">
                  <c:v>13.5</c:v>
                </c:pt>
                <c:pt idx="135">
                  <c:v>31.060000000000002</c:v>
                </c:pt>
                <c:pt idx="136">
                  <c:v>21.259999999999998</c:v>
                </c:pt>
                <c:pt idx="137">
                  <c:v>43.96</c:v>
                </c:pt>
                <c:pt idx="138">
                  <c:v>10.9</c:v>
                </c:pt>
                <c:pt idx="139">
                  <c:v>19.28</c:v>
                </c:pt>
                <c:pt idx="140">
                  <c:v>31.2</c:v>
                </c:pt>
                <c:pt idx="141">
                  <c:v>18.940000000000001</c:v>
                </c:pt>
                <c:pt idx="142">
                  <c:v>40.96</c:v>
                </c:pt>
                <c:pt idx="143">
                  <c:v>96</c:v>
                </c:pt>
                <c:pt idx="144">
                  <c:v>30.48</c:v>
                </c:pt>
                <c:pt idx="145">
                  <c:v>28.880000000000003</c:v>
                </c:pt>
                <c:pt idx="146">
                  <c:v>18.920000000000002</c:v>
                </c:pt>
                <c:pt idx="147">
                  <c:v>21.1</c:v>
                </c:pt>
                <c:pt idx="148">
                  <c:v>27.84</c:v>
                </c:pt>
                <c:pt idx="149">
                  <c:v>15.9</c:v>
                </c:pt>
                <c:pt idx="150">
                  <c:v>14.620000000000001</c:v>
                </c:pt>
                <c:pt idx="151">
                  <c:v>26.5</c:v>
                </c:pt>
                <c:pt idx="152">
                  <c:v>21</c:v>
                </c:pt>
                <c:pt idx="153">
                  <c:v>20.440000000000001</c:v>
                </c:pt>
                <c:pt idx="154">
                  <c:v>29.080000000000002</c:v>
                </c:pt>
                <c:pt idx="155">
                  <c:v>14.38</c:v>
                </c:pt>
                <c:pt idx="156">
                  <c:v>39.96</c:v>
                </c:pt>
                <c:pt idx="157">
                  <c:v>15.6</c:v>
                </c:pt>
                <c:pt idx="158">
                  <c:v>20.46</c:v>
                </c:pt>
                <c:pt idx="159">
                  <c:v>21.8</c:v>
                </c:pt>
                <c:pt idx="160">
                  <c:v>9.6</c:v>
                </c:pt>
                <c:pt idx="161">
                  <c:v>36.32</c:v>
                </c:pt>
                <c:pt idx="162">
                  <c:v>35.9</c:v>
                </c:pt>
                <c:pt idx="163">
                  <c:v>25.28</c:v>
                </c:pt>
                <c:pt idx="164">
                  <c:v>15.36</c:v>
                </c:pt>
                <c:pt idx="165">
                  <c:v>18.240000000000002</c:v>
                </c:pt>
                <c:pt idx="166">
                  <c:v>12.379999999999999</c:v>
                </c:pt>
                <c:pt idx="167">
                  <c:v>27.080000000000002</c:v>
                </c:pt>
                <c:pt idx="168">
                  <c:v>15.3</c:v>
                </c:pt>
                <c:pt idx="169">
                  <c:v>10.120000000000001</c:v>
                </c:pt>
                <c:pt idx="170">
                  <c:v>12.44</c:v>
                </c:pt>
                <c:pt idx="171">
                  <c:v>11.64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outlier!$E$17:$E$216</c:f>
              <c:numCache>
                <c:formatCode>_-* #,##0_-;\-* #,##0_-;_-* "-"??_-;_-@</c:formatCode>
                <c:ptCount val="200"/>
                <c:pt idx="0">
                  <c:v>59</c:v>
                </c:pt>
                <c:pt idx="1">
                  <c:v>8.4</c:v>
                </c:pt>
                <c:pt idx="2">
                  <c:v>71.8</c:v>
                </c:pt>
                <c:pt idx="3">
                  <c:v>41.8</c:v>
                </c:pt>
                <c:pt idx="4">
                  <c:v>44.3</c:v>
                </c:pt>
                <c:pt idx="5">
                  <c:v>3.2</c:v>
                </c:pt>
                <c:pt idx="6">
                  <c:v>55.8</c:v>
                </c:pt>
                <c:pt idx="7">
                  <c:v>51.2</c:v>
                </c:pt>
                <c:pt idx="8">
                  <c:v>5</c:v>
                </c:pt>
                <c:pt idx="9">
                  <c:v>93.625</c:v>
                </c:pt>
                <c:pt idx="10">
                  <c:v>18.5</c:v>
                </c:pt>
                <c:pt idx="11">
                  <c:v>54.7</c:v>
                </c:pt>
                <c:pt idx="12">
                  <c:v>52.9</c:v>
                </c:pt>
                <c:pt idx="13">
                  <c:v>60</c:v>
                </c:pt>
                <c:pt idx="14">
                  <c:v>37.700000000000003</c:v>
                </c:pt>
                <c:pt idx="15">
                  <c:v>69.2</c:v>
                </c:pt>
                <c:pt idx="16">
                  <c:v>66.2</c:v>
                </c:pt>
                <c:pt idx="17">
                  <c:v>39.6</c:v>
                </c:pt>
                <c:pt idx="18">
                  <c:v>43.2</c:v>
                </c:pt>
                <c:pt idx="19">
                  <c:v>32</c:v>
                </c:pt>
                <c:pt idx="20">
                  <c:v>27.2</c:v>
                </c:pt>
                <c:pt idx="21">
                  <c:v>19.600000000000001</c:v>
                </c:pt>
                <c:pt idx="22">
                  <c:v>1.7</c:v>
                </c:pt>
                <c:pt idx="23">
                  <c:v>1.8</c:v>
                </c:pt>
                <c:pt idx="24">
                  <c:v>58.7</c:v>
                </c:pt>
                <c:pt idx="25">
                  <c:v>72.3</c:v>
                </c:pt>
                <c:pt idx="26">
                  <c:v>33.799999999999997</c:v>
                </c:pt>
                <c:pt idx="27">
                  <c:v>23.2</c:v>
                </c:pt>
                <c:pt idx="28">
                  <c:v>15.9</c:v>
                </c:pt>
                <c:pt idx="29">
                  <c:v>37.9</c:v>
                </c:pt>
                <c:pt idx="30">
                  <c:v>20.3</c:v>
                </c:pt>
                <c:pt idx="31">
                  <c:v>59.7</c:v>
                </c:pt>
                <c:pt idx="32">
                  <c:v>5.3</c:v>
                </c:pt>
                <c:pt idx="33">
                  <c:v>37.700000000000003</c:v>
                </c:pt>
                <c:pt idx="34">
                  <c:v>75.599999999999994</c:v>
                </c:pt>
                <c:pt idx="35">
                  <c:v>3.6</c:v>
                </c:pt>
                <c:pt idx="36">
                  <c:v>74.2</c:v>
                </c:pt>
                <c:pt idx="37">
                  <c:v>22.9</c:v>
                </c:pt>
                <c:pt idx="38">
                  <c:v>58.5</c:v>
                </c:pt>
                <c:pt idx="39">
                  <c:v>11</c:v>
                </c:pt>
                <c:pt idx="40">
                  <c:v>38.700000000000003</c:v>
                </c:pt>
                <c:pt idx="41">
                  <c:v>59</c:v>
                </c:pt>
                <c:pt idx="42">
                  <c:v>7.4</c:v>
                </c:pt>
                <c:pt idx="43">
                  <c:v>46</c:v>
                </c:pt>
                <c:pt idx="44">
                  <c:v>30</c:v>
                </c:pt>
                <c:pt idx="45">
                  <c:v>53.4</c:v>
                </c:pt>
                <c:pt idx="46">
                  <c:v>13.1</c:v>
                </c:pt>
                <c:pt idx="47">
                  <c:v>28.9</c:v>
                </c:pt>
                <c:pt idx="48">
                  <c:v>9.3000000000000007</c:v>
                </c:pt>
                <c:pt idx="49">
                  <c:v>18.2</c:v>
                </c:pt>
                <c:pt idx="50">
                  <c:v>38.700000000000003</c:v>
                </c:pt>
                <c:pt idx="51">
                  <c:v>57.6</c:v>
                </c:pt>
                <c:pt idx="52">
                  <c:v>0.3</c:v>
                </c:pt>
                <c:pt idx="53">
                  <c:v>6</c:v>
                </c:pt>
                <c:pt idx="54">
                  <c:v>45.9</c:v>
                </c:pt>
                <c:pt idx="55">
                  <c:v>63.2</c:v>
                </c:pt>
                <c:pt idx="56">
                  <c:v>31.6</c:v>
                </c:pt>
                <c:pt idx="57">
                  <c:v>51.4</c:v>
                </c:pt>
                <c:pt idx="58">
                  <c:v>5.5</c:v>
                </c:pt>
                <c:pt idx="59">
                  <c:v>26.2</c:v>
                </c:pt>
                <c:pt idx="60">
                  <c:v>52.9</c:v>
                </c:pt>
                <c:pt idx="61">
                  <c:v>45.1</c:v>
                </c:pt>
                <c:pt idx="62">
                  <c:v>50.5</c:v>
                </c:pt>
                <c:pt idx="63">
                  <c:v>79.2</c:v>
                </c:pt>
                <c:pt idx="64">
                  <c:v>12.4</c:v>
                </c:pt>
                <c:pt idx="65">
                  <c:v>27.3</c:v>
                </c:pt>
                <c:pt idx="66">
                  <c:v>14.2</c:v>
                </c:pt>
                <c:pt idx="67">
                  <c:v>22.9</c:v>
                </c:pt>
                <c:pt idx="68">
                  <c:v>22</c:v>
                </c:pt>
                <c:pt idx="69">
                  <c:v>25.9</c:v>
                </c:pt>
                <c:pt idx="70">
                  <c:v>3.7</c:v>
                </c:pt>
                <c:pt idx="71">
                  <c:v>10.7</c:v>
                </c:pt>
                <c:pt idx="72">
                  <c:v>12.6</c:v>
                </c:pt>
                <c:pt idx="73">
                  <c:v>9.5</c:v>
                </c:pt>
                <c:pt idx="74">
                  <c:v>37</c:v>
                </c:pt>
                <c:pt idx="75">
                  <c:v>31.5</c:v>
                </c:pt>
                <c:pt idx="76">
                  <c:v>17.899999999999999</c:v>
                </c:pt>
                <c:pt idx="77">
                  <c:v>46.2</c:v>
                </c:pt>
                <c:pt idx="78">
                  <c:v>47.4</c:v>
                </c:pt>
                <c:pt idx="79">
                  <c:v>6.4</c:v>
                </c:pt>
                <c:pt idx="80">
                  <c:v>2.4</c:v>
                </c:pt>
                <c:pt idx="81">
                  <c:v>30.7</c:v>
                </c:pt>
                <c:pt idx="82">
                  <c:v>65.7</c:v>
                </c:pt>
                <c:pt idx="83">
                  <c:v>21.4</c:v>
                </c:pt>
                <c:pt idx="84">
                  <c:v>34.5</c:v>
                </c:pt>
                <c:pt idx="85">
                  <c:v>11.6</c:v>
                </c:pt>
                <c:pt idx="86">
                  <c:v>45.7</c:v>
                </c:pt>
                <c:pt idx="87">
                  <c:v>4</c:v>
                </c:pt>
                <c:pt idx="88">
                  <c:v>49.3</c:v>
                </c:pt>
                <c:pt idx="89">
                  <c:v>56.5</c:v>
                </c:pt>
                <c:pt idx="90">
                  <c:v>14.2</c:v>
                </c:pt>
                <c:pt idx="91">
                  <c:v>35.6</c:v>
                </c:pt>
                <c:pt idx="92">
                  <c:v>26.4</c:v>
                </c:pt>
                <c:pt idx="93">
                  <c:v>49.9</c:v>
                </c:pt>
                <c:pt idx="94">
                  <c:v>19.100000000000001</c:v>
                </c:pt>
                <c:pt idx="95">
                  <c:v>73.400000000000006</c:v>
                </c:pt>
                <c:pt idx="96">
                  <c:v>43</c:v>
                </c:pt>
                <c:pt idx="97">
                  <c:v>8.6999999999999993</c:v>
                </c:pt>
                <c:pt idx="98">
                  <c:v>19.5</c:v>
                </c:pt>
                <c:pt idx="99">
                  <c:v>6.4</c:v>
                </c:pt>
                <c:pt idx="100">
                  <c:v>34.4</c:v>
                </c:pt>
                <c:pt idx="101">
                  <c:v>8.6999999999999993</c:v>
                </c:pt>
                <c:pt idx="102">
                  <c:v>34.6</c:v>
                </c:pt>
                <c:pt idx="103">
                  <c:v>49.8</c:v>
                </c:pt>
                <c:pt idx="104">
                  <c:v>58.4</c:v>
                </c:pt>
                <c:pt idx="105">
                  <c:v>93.625</c:v>
                </c:pt>
                <c:pt idx="106">
                  <c:v>10.199999999999999</c:v>
                </c:pt>
                <c:pt idx="107">
                  <c:v>17.600000000000001</c:v>
                </c:pt>
                <c:pt idx="108">
                  <c:v>16.600000000000001</c:v>
                </c:pt>
                <c:pt idx="109">
                  <c:v>52.7</c:v>
                </c:pt>
                <c:pt idx="110">
                  <c:v>5.9</c:v>
                </c:pt>
                <c:pt idx="111">
                  <c:v>5.4</c:v>
                </c:pt>
                <c:pt idx="112">
                  <c:v>35.200000000000003</c:v>
                </c:pt>
                <c:pt idx="113">
                  <c:v>23.7</c:v>
                </c:pt>
                <c:pt idx="114">
                  <c:v>84.8</c:v>
                </c:pt>
                <c:pt idx="115">
                  <c:v>8.5</c:v>
                </c:pt>
                <c:pt idx="116">
                  <c:v>19.399999999999999</c:v>
                </c:pt>
                <c:pt idx="117">
                  <c:v>12.8</c:v>
                </c:pt>
                <c:pt idx="118">
                  <c:v>25.6</c:v>
                </c:pt>
                <c:pt idx="119">
                  <c:v>31.7</c:v>
                </c:pt>
                <c:pt idx="120">
                  <c:v>36.9</c:v>
                </c:pt>
                <c:pt idx="121">
                  <c:v>32.5</c:v>
                </c:pt>
                <c:pt idx="122">
                  <c:v>13.1</c:v>
                </c:pt>
                <c:pt idx="123">
                  <c:v>23.5</c:v>
                </c:pt>
                <c:pt idx="124">
                  <c:v>18.3</c:v>
                </c:pt>
                <c:pt idx="125">
                  <c:v>38.9</c:v>
                </c:pt>
                <c:pt idx="126">
                  <c:v>38.6</c:v>
                </c:pt>
                <c:pt idx="127">
                  <c:v>25.9</c:v>
                </c:pt>
                <c:pt idx="128">
                  <c:v>15.6</c:v>
                </c:pt>
                <c:pt idx="129">
                  <c:v>48.7</c:v>
                </c:pt>
                <c:pt idx="130">
                  <c:v>8.5</c:v>
                </c:pt>
                <c:pt idx="131">
                  <c:v>65.599999999999994</c:v>
                </c:pt>
                <c:pt idx="132">
                  <c:v>27.4</c:v>
                </c:pt>
                <c:pt idx="133">
                  <c:v>40.799999999999997</c:v>
                </c:pt>
                <c:pt idx="134">
                  <c:v>23.5</c:v>
                </c:pt>
                <c:pt idx="135">
                  <c:v>9</c:v>
                </c:pt>
                <c:pt idx="136">
                  <c:v>16</c:v>
                </c:pt>
                <c:pt idx="137">
                  <c:v>34.6</c:v>
                </c:pt>
                <c:pt idx="138">
                  <c:v>45.1</c:v>
                </c:pt>
                <c:pt idx="139">
                  <c:v>22.3</c:v>
                </c:pt>
                <c:pt idx="140">
                  <c:v>23.1</c:v>
                </c:pt>
                <c:pt idx="141">
                  <c:v>35.700000000000003</c:v>
                </c:pt>
                <c:pt idx="142">
                  <c:v>21.2</c:v>
                </c:pt>
                <c:pt idx="143">
                  <c:v>20.6</c:v>
                </c:pt>
                <c:pt idx="144">
                  <c:v>10.9</c:v>
                </c:pt>
                <c:pt idx="145">
                  <c:v>31.3</c:v>
                </c:pt>
                <c:pt idx="146">
                  <c:v>43.1</c:v>
                </c:pt>
                <c:pt idx="147">
                  <c:v>6</c:v>
                </c:pt>
                <c:pt idx="148">
                  <c:v>8.1</c:v>
                </c:pt>
                <c:pt idx="149">
                  <c:v>5.8</c:v>
                </c:pt>
                <c:pt idx="150">
                  <c:v>35.1</c:v>
                </c:pt>
                <c:pt idx="151">
                  <c:v>7.2</c:v>
                </c:pt>
                <c:pt idx="152">
                  <c:v>12.9</c:v>
                </c:pt>
                <c:pt idx="153">
                  <c:v>30</c:v>
                </c:pt>
                <c:pt idx="154">
                  <c:v>3.6</c:v>
                </c:pt>
                <c:pt idx="155">
                  <c:v>36.799999999999997</c:v>
                </c:pt>
                <c:pt idx="156">
                  <c:v>24.3</c:v>
                </c:pt>
                <c:pt idx="157">
                  <c:v>11.9</c:v>
                </c:pt>
                <c:pt idx="158">
                  <c:v>18.3</c:v>
                </c:pt>
                <c:pt idx="159">
                  <c:v>0.9</c:v>
                </c:pt>
                <c:pt idx="160">
                  <c:v>20.5</c:v>
                </c:pt>
                <c:pt idx="161">
                  <c:v>8.3000000000000007</c:v>
                </c:pt>
                <c:pt idx="162">
                  <c:v>26.6</c:v>
                </c:pt>
                <c:pt idx="163">
                  <c:v>14.8</c:v>
                </c:pt>
                <c:pt idx="164">
                  <c:v>19.3</c:v>
                </c:pt>
                <c:pt idx="165">
                  <c:v>29.7</c:v>
                </c:pt>
                <c:pt idx="166">
                  <c:v>89.4</c:v>
                </c:pt>
                <c:pt idx="167">
                  <c:v>23.2</c:v>
                </c:pt>
                <c:pt idx="168">
                  <c:v>2.2000000000000002</c:v>
                </c:pt>
                <c:pt idx="169">
                  <c:v>9.3000000000000007</c:v>
                </c:pt>
                <c:pt idx="170">
                  <c:v>69.3</c:v>
                </c:pt>
                <c:pt idx="171">
                  <c:v>49.6</c:v>
                </c:pt>
                <c:pt idx="172">
                  <c:v>24.2</c:v>
                </c:pt>
                <c:pt idx="173">
                  <c:v>65.900000000000006</c:v>
                </c:pt>
                <c:pt idx="174">
                  <c:v>9.3000000000000007</c:v>
                </c:pt>
                <c:pt idx="175">
                  <c:v>17</c:v>
                </c:pt>
                <c:pt idx="176">
                  <c:v>9.1999999999999993</c:v>
                </c:pt>
                <c:pt idx="177">
                  <c:v>7.4</c:v>
                </c:pt>
                <c:pt idx="178">
                  <c:v>13.8</c:v>
                </c:pt>
                <c:pt idx="179">
                  <c:v>21.6</c:v>
                </c:pt>
                <c:pt idx="180">
                  <c:v>18.399999999999999</c:v>
                </c:pt>
                <c:pt idx="181">
                  <c:v>43.3</c:v>
                </c:pt>
                <c:pt idx="182">
                  <c:v>29.7</c:v>
                </c:pt>
                <c:pt idx="183">
                  <c:v>75</c:v>
                </c:pt>
                <c:pt idx="184">
                  <c:v>45.2</c:v>
                </c:pt>
                <c:pt idx="185">
                  <c:v>23.4</c:v>
                </c:pt>
                <c:pt idx="186">
                  <c:v>21.4</c:v>
                </c:pt>
                <c:pt idx="187">
                  <c:v>20.7</c:v>
                </c:pt>
                <c:pt idx="188">
                  <c:v>50.4</c:v>
                </c:pt>
                <c:pt idx="189">
                  <c:v>50.6</c:v>
                </c:pt>
                <c:pt idx="190">
                  <c:v>22.3</c:v>
                </c:pt>
                <c:pt idx="191">
                  <c:v>33</c:v>
                </c:pt>
                <c:pt idx="192">
                  <c:v>41.4</c:v>
                </c:pt>
                <c:pt idx="193">
                  <c:v>2.1</c:v>
                </c:pt>
                <c:pt idx="194">
                  <c:v>9.4</c:v>
                </c:pt>
                <c:pt idx="195">
                  <c:v>31.6</c:v>
                </c:pt>
                <c:pt idx="196">
                  <c:v>25.6</c:v>
                </c:pt>
                <c:pt idx="197">
                  <c:v>1</c:v>
                </c:pt>
                <c:pt idx="198">
                  <c:v>5.7</c:v>
                </c:pt>
                <c:pt idx="19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7-46D5-9355-20453DDF74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29860089249135E-3"/>
                  <c:y val="-7.75393618503553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outlier!$C$17:$C$216</c:f>
              <c:numCache>
                <c:formatCode>_-* #,##0_-;\-* #,##0_-;_-* "-"??_-;_-@</c:formatCode>
                <c:ptCount val="200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47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53.08</c:v>
                </c:pt>
                <c:pt idx="59">
                  <c:v>49.660000000000004</c:v>
                </c:pt>
                <c:pt idx="60">
                  <c:v>40.660000000000004</c:v>
                </c:pt>
                <c:pt idx="61">
                  <c:v>45.96</c:v>
                </c:pt>
                <c:pt idx="62">
                  <c:v>25.78</c:v>
                </c:pt>
                <c:pt idx="63">
                  <c:v>29.14</c:v>
                </c:pt>
                <c:pt idx="64">
                  <c:v>33.619999999999997</c:v>
                </c:pt>
                <c:pt idx="65">
                  <c:v>53.86</c:v>
                </c:pt>
                <c:pt idx="66">
                  <c:v>40.519999999999996</c:v>
                </c:pt>
                <c:pt idx="67">
                  <c:v>49.019999999999996</c:v>
                </c:pt>
                <c:pt idx="68">
                  <c:v>41.980000000000004</c:v>
                </c:pt>
                <c:pt idx="69">
                  <c:v>42.68</c:v>
                </c:pt>
                <c:pt idx="70">
                  <c:v>59.2</c:v>
                </c:pt>
                <c:pt idx="71">
                  <c:v>44.92</c:v>
                </c:pt>
                <c:pt idx="72">
                  <c:v>38.58</c:v>
                </c:pt>
                <c:pt idx="73">
                  <c:v>43.56</c:v>
                </c:pt>
                <c:pt idx="74">
                  <c:v>66.14</c:v>
                </c:pt>
                <c:pt idx="75">
                  <c:v>42.019999999999996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55.019999999999996</c:v>
                </c:pt>
                <c:pt idx="98">
                  <c:v>59.58</c:v>
                </c:pt>
                <c:pt idx="99">
                  <c:v>44.4</c:v>
                </c:pt>
                <c:pt idx="100">
                  <c:v>28.919999999999998</c:v>
                </c:pt>
                <c:pt idx="101">
                  <c:v>52.42</c:v>
                </c:pt>
                <c:pt idx="102">
                  <c:v>32.339999999999996</c:v>
                </c:pt>
                <c:pt idx="103">
                  <c:v>51.480000000000004</c:v>
                </c:pt>
                <c:pt idx="104">
                  <c:v>46.160000000000004</c:v>
                </c:pt>
                <c:pt idx="105">
                  <c:v>89.06</c:v>
                </c:pt>
                <c:pt idx="106">
                  <c:v>30.860000000000003</c:v>
                </c:pt>
                <c:pt idx="107">
                  <c:v>41.12</c:v>
                </c:pt>
                <c:pt idx="108">
                  <c:v>33.239999999999995</c:v>
                </c:pt>
                <c:pt idx="109">
                  <c:v>24.02</c:v>
                </c:pt>
                <c:pt idx="110">
                  <c:v>46.519999999999996</c:v>
                </c:pt>
                <c:pt idx="111">
                  <c:v>28.44</c:v>
                </c:pt>
                <c:pt idx="112">
                  <c:v>40.04</c:v>
                </c:pt>
                <c:pt idx="113">
                  <c:v>63.339999999999996</c:v>
                </c:pt>
                <c:pt idx="114">
                  <c:v>56.9</c:v>
                </c:pt>
                <c:pt idx="115">
                  <c:v>62.14</c:v>
                </c:pt>
                <c:pt idx="116">
                  <c:v>48.36</c:v>
                </c:pt>
                <c:pt idx="117">
                  <c:v>36.68</c:v>
                </c:pt>
                <c:pt idx="118">
                  <c:v>37.839999999999996</c:v>
                </c:pt>
                <c:pt idx="119">
                  <c:v>29.96</c:v>
                </c:pt>
                <c:pt idx="120">
                  <c:v>96</c:v>
                </c:pt>
                <c:pt idx="121">
                  <c:v>18.059999999999999</c:v>
                </c:pt>
                <c:pt idx="122">
                  <c:v>53.480000000000004</c:v>
                </c:pt>
                <c:pt idx="123">
                  <c:v>48.480000000000004</c:v>
                </c:pt>
                <c:pt idx="124">
                  <c:v>14.84</c:v>
                </c:pt>
                <c:pt idx="125">
                  <c:v>29.240000000000002</c:v>
                </c:pt>
                <c:pt idx="126">
                  <c:v>92.987500000000011</c:v>
                </c:pt>
                <c:pt idx="127">
                  <c:v>18.440000000000001</c:v>
                </c:pt>
                <c:pt idx="128">
                  <c:v>45.8</c:v>
                </c:pt>
                <c:pt idx="129">
                  <c:v>31.2</c:v>
                </c:pt>
                <c:pt idx="130">
                  <c:v>14.66</c:v>
                </c:pt>
                <c:pt idx="131">
                  <c:v>14.379999999999999</c:v>
                </c:pt>
                <c:pt idx="132">
                  <c:v>52.7</c:v>
                </c:pt>
                <c:pt idx="133">
                  <c:v>15.12</c:v>
                </c:pt>
                <c:pt idx="134">
                  <c:v>13.5</c:v>
                </c:pt>
                <c:pt idx="135">
                  <c:v>31.060000000000002</c:v>
                </c:pt>
                <c:pt idx="136">
                  <c:v>21.259999999999998</c:v>
                </c:pt>
                <c:pt idx="137">
                  <c:v>43.96</c:v>
                </c:pt>
                <c:pt idx="138">
                  <c:v>10.9</c:v>
                </c:pt>
                <c:pt idx="139">
                  <c:v>19.28</c:v>
                </c:pt>
                <c:pt idx="140">
                  <c:v>31.2</c:v>
                </c:pt>
                <c:pt idx="141">
                  <c:v>18.940000000000001</c:v>
                </c:pt>
                <c:pt idx="142">
                  <c:v>40.96</c:v>
                </c:pt>
                <c:pt idx="143">
                  <c:v>96</c:v>
                </c:pt>
                <c:pt idx="144">
                  <c:v>30.48</c:v>
                </c:pt>
                <c:pt idx="145">
                  <c:v>28.880000000000003</c:v>
                </c:pt>
                <c:pt idx="146">
                  <c:v>18.920000000000002</c:v>
                </c:pt>
                <c:pt idx="147">
                  <c:v>21.1</c:v>
                </c:pt>
                <c:pt idx="148">
                  <c:v>27.84</c:v>
                </c:pt>
                <c:pt idx="149">
                  <c:v>15.9</c:v>
                </c:pt>
                <c:pt idx="150">
                  <c:v>14.620000000000001</c:v>
                </c:pt>
                <c:pt idx="151">
                  <c:v>26.5</c:v>
                </c:pt>
                <c:pt idx="152">
                  <c:v>21</c:v>
                </c:pt>
                <c:pt idx="153">
                  <c:v>20.440000000000001</c:v>
                </c:pt>
                <c:pt idx="154">
                  <c:v>29.080000000000002</c:v>
                </c:pt>
                <c:pt idx="155">
                  <c:v>14.38</c:v>
                </c:pt>
                <c:pt idx="156">
                  <c:v>39.96</c:v>
                </c:pt>
                <c:pt idx="157">
                  <c:v>15.6</c:v>
                </c:pt>
                <c:pt idx="158">
                  <c:v>20.46</c:v>
                </c:pt>
                <c:pt idx="159">
                  <c:v>21.8</c:v>
                </c:pt>
                <c:pt idx="160">
                  <c:v>9.6</c:v>
                </c:pt>
                <c:pt idx="161">
                  <c:v>36.32</c:v>
                </c:pt>
                <c:pt idx="162">
                  <c:v>35.9</c:v>
                </c:pt>
                <c:pt idx="163">
                  <c:v>25.28</c:v>
                </c:pt>
                <c:pt idx="164">
                  <c:v>15.36</c:v>
                </c:pt>
                <c:pt idx="165">
                  <c:v>18.240000000000002</c:v>
                </c:pt>
                <c:pt idx="166">
                  <c:v>12.379999999999999</c:v>
                </c:pt>
                <c:pt idx="167">
                  <c:v>27.080000000000002</c:v>
                </c:pt>
                <c:pt idx="168">
                  <c:v>15.3</c:v>
                </c:pt>
                <c:pt idx="169">
                  <c:v>10.120000000000001</c:v>
                </c:pt>
                <c:pt idx="170">
                  <c:v>12.44</c:v>
                </c:pt>
                <c:pt idx="171">
                  <c:v>11.64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outlier!$F$17:$F$216</c:f>
              <c:numCache>
                <c:formatCode>_-* #,##0_-;\-* #,##0_-;_-* "-"??_-;_-@</c:formatCode>
                <c:ptCount val="200"/>
                <c:pt idx="0">
                  <c:v>14.919999999999995</c:v>
                </c:pt>
                <c:pt idx="1">
                  <c:v>21.71</c:v>
                </c:pt>
                <c:pt idx="2">
                  <c:v>21.540000000000006</c:v>
                </c:pt>
                <c:pt idx="3">
                  <c:v>35.42</c:v>
                </c:pt>
                <c:pt idx="4">
                  <c:v>31.1</c:v>
                </c:pt>
                <c:pt idx="5">
                  <c:v>42</c:v>
                </c:pt>
                <c:pt idx="6">
                  <c:v>25.619999999999997</c:v>
                </c:pt>
                <c:pt idx="7">
                  <c:v>29.639999999999993</c:v>
                </c:pt>
                <c:pt idx="8">
                  <c:v>42</c:v>
                </c:pt>
                <c:pt idx="9">
                  <c:v>10.339999999999989</c:v>
                </c:pt>
                <c:pt idx="10">
                  <c:v>37.340000000000003</c:v>
                </c:pt>
                <c:pt idx="11">
                  <c:v>25.6</c:v>
                </c:pt>
                <c:pt idx="12">
                  <c:v>22.23</c:v>
                </c:pt>
                <c:pt idx="13">
                  <c:v>20.590000000000003</c:v>
                </c:pt>
                <c:pt idx="14">
                  <c:v>30.8</c:v>
                </c:pt>
                <c:pt idx="15">
                  <c:v>14.229999999999993</c:v>
                </c:pt>
                <c:pt idx="16">
                  <c:v>22.879999999999995</c:v>
                </c:pt>
                <c:pt idx="17">
                  <c:v>26.65</c:v>
                </c:pt>
                <c:pt idx="18">
                  <c:v>26.159999999999997</c:v>
                </c:pt>
                <c:pt idx="19">
                  <c:v>28.850000000000005</c:v>
                </c:pt>
                <c:pt idx="20">
                  <c:v>32.749999999999993</c:v>
                </c:pt>
                <c:pt idx="21">
                  <c:v>35.209999999999994</c:v>
                </c:pt>
                <c:pt idx="22">
                  <c:v>39.76</c:v>
                </c:pt>
                <c:pt idx="23">
                  <c:v>42.49</c:v>
                </c:pt>
                <c:pt idx="24">
                  <c:v>17.879999999999995</c:v>
                </c:pt>
                <c:pt idx="25">
                  <c:v>14.420000000000002</c:v>
                </c:pt>
                <c:pt idx="26">
                  <c:v>29.330000000000002</c:v>
                </c:pt>
                <c:pt idx="27">
                  <c:v>33.89</c:v>
                </c:pt>
                <c:pt idx="28">
                  <c:v>34.31</c:v>
                </c:pt>
                <c:pt idx="29">
                  <c:v>23.490000000000006</c:v>
                </c:pt>
                <c:pt idx="30">
                  <c:v>31.819999999999997</c:v>
                </c:pt>
                <c:pt idx="31">
                  <c:v>17.939999999999991</c:v>
                </c:pt>
                <c:pt idx="32">
                  <c:v>38.85</c:v>
                </c:pt>
                <c:pt idx="33">
                  <c:v>21.900000000000002</c:v>
                </c:pt>
                <c:pt idx="34">
                  <c:v>6.8299999999999947</c:v>
                </c:pt>
                <c:pt idx="35">
                  <c:v>36.24</c:v>
                </c:pt>
                <c:pt idx="36">
                  <c:v>9.419999999999991</c:v>
                </c:pt>
                <c:pt idx="37">
                  <c:v>29.270000000000007</c:v>
                </c:pt>
                <c:pt idx="38">
                  <c:v>12.399999999999995</c:v>
                </c:pt>
                <c:pt idx="39">
                  <c:v>33.090000000000003</c:v>
                </c:pt>
                <c:pt idx="40">
                  <c:v>19.729999999999997</c:v>
                </c:pt>
                <c:pt idx="41">
                  <c:v>13.39</c:v>
                </c:pt>
                <c:pt idx="42">
                  <c:v>31.79</c:v>
                </c:pt>
                <c:pt idx="43">
                  <c:v>18.459999999999997</c:v>
                </c:pt>
                <c:pt idx="44">
                  <c:v>24.03</c:v>
                </c:pt>
                <c:pt idx="45">
                  <c:v>14.329999999999998</c:v>
                </c:pt>
                <c:pt idx="46">
                  <c:v>28.4</c:v>
                </c:pt>
                <c:pt idx="47">
                  <c:v>22.949999999999996</c:v>
                </c:pt>
                <c:pt idx="48">
                  <c:v>32.1</c:v>
                </c:pt>
                <c:pt idx="49">
                  <c:v>26.18</c:v>
                </c:pt>
                <c:pt idx="50">
                  <c:v>18.919999999999995</c:v>
                </c:pt>
                <c:pt idx="51">
                  <c:v>10.3</c:v>
                </c:pt>
                <c:pt idx="52">
                  <c:v>36.440000000000005</c:v>
                </c:pt>
                <c:pt idx="53">
                  <c:v>17.100000000000001</c:v>
                </c:pt>
                <c:pt idx="54">
                  <c:v>16.010000000000005</c:v>
                </c:pt>
                <c:pt idx="55">
                  <c:v>6.09</c:v>
                </c:pt>
                <c:pt idx="56">
                  <c:v>18.759999999999998</c:v>
                </c:pt>
                <c:pt idx="57">
                  <c:v>14.319999999999993</c:v>
                </c:pt>
                <c:pt idx="58">
                  <c:v>36.789999999999992</c:v>
                </c:pt>
                <c:pt idx="59">
                  <c:v>20.8</c:v>
                </c:pt>
                <c:pt idx="60">
                  <c:v>10.970000000000002</c:v>
                </c:pt>
                <c:pt idx="61">
                  <c:v>20.69</c:v>
                </c:pt>
                <c:pt idx="62">
                  <c:v>10.939999999999998</c:v>
                </c:pt>
                <c:pt idx="63">
                  <c:v>19.339999999999996</c:v>
                </c:pt>
                <c:pt idx="64">
                  <c:v>24.65</c:v>
                </c:pt>
                <c:pt idx="65">
                  <c:v>20.759999999999998</c:v>
                </c:pt>
                <c:pt idx="66">
                  <c:v>25.729999999999997</c:v>
                </c:pt>
                <c:pt idx="67">
                  <c:v>23.2</c:v>
                </c:pt>
                <c:pt idx="68">
                  <c:v>20.190000000000001</c:v>
                </c:pt>
                <c:pt idx="69">
                  <c:v>17.649999999999999</c:v>
                </c:pt>
                <c:pt idx="70">
                  <c:v>34.070000000000007</c:v>
                </c:pt>
                <c:pt idx="71">
                  <c:v>26.98</c:v>
                </c:pt>
                <c:pt idx="72">
                  <c:v>23.900000000000002</c:v>
                </c:pt>
                <c:pt idx="73">
                  <c:v>25.53</c:v>
                </c:pt>
                <c:pt idx="74">
                  <c:v>20.220000000000002</c:v>
                </c:pt>
                <c:pt idx="75">
                  <c:v>16.159999999999997</c:v>
                </c:pt>
                <c:pt idx="76">
                  <c:v>20.23</c:v>
                </c:pt>
                <c:pt idx="77">
                  <c:v>9.0500000000000007</c:v>
                </c:pt>
                <c:pt idx="78">
                  <c:v>7.9399999999999977</c:v>
                </c:pt>
                <c:pt idx="79">
                  <c:v>31.169999999999995</c:v>
                </c:pt>
                <c:pt idx="80">
                  <c:v>24.31</c:v>
                </c:pt>
                <c:pt idx="81">
                  <c:v>14.02</c:v>
                </c:pt>
                <c:pt idx="82">
                  <c:v>2.2399999999999984</c:v>
                </c:pt>
                <c:pt idx="83">
                  <c:v>24.509999999999998</c:v>
                </c:pt>
                <c:pt idx="84">
                  <c:v>17.419999999999998</c:v>
                </c:pt>
                <c:pt idx="85">
                  <c:v>17.18</c:v>
                </c:pt>
                <c:pt idx="86">
                  <c:v>13.89</c:v>
                </c:pt>
                <c:pt idx="87">
                  <c:v>31.869999999999997</c:v>
                </c:pt>
                <c:pt idx="88">
                  <c:v>6.75</c:v>
                </c:pt>
                <c:pt idx="89">
                  <c:v>4.0799999999999983</c:v>
                </c:pt>
                <c:pt idx="90">
                  <c:v>20.62</c:v>
                </c:pt>
                <c:pt idx="91">
                  <c:v>14.849999999999998</c:v>
                </c:pt>
                <c:pt idx="92">
                  <c:v>14.33</c:v>
                </c:pt>
                <c:pt idx="93">
                  <c:v>10.659999999999997</c:v>
                </c:pt>
                <c:pt idx="94">
                  <c:v>19.04</c:v>
                </c:pt>
                <c:pt idx="95">
                  <c:v>12.219999999999995</c:v>
                </c:pt>
                <c:pt idx="96">
                  <c:v>10.77</c:v>
                </c:pt>
                <c:pt idx="97">
                  <c:v>24.179999999999996</c:v>
                </c:pt>
                <c:pt idx="98">
                  <c:v>20.239999999999998</c:v>
                </c:pt>
                <c:pt idx="99">
                  <c:v>19.79</c:v>
                </c:pt>
                <c:pt idx="100">
                  <c:v>19.549999999999997</c:v>
                </c:pt>
                <c:pt idx="101">
                  <c:v>1</c:v>
                </c:pt>
                <c:pt idx="102">
                  <c:v>8.5299999999999958</c:v>
                </c:pt>
                <c:pt idx="103">
                  <c:v>4.4699999999999989</c:v>
                </c:pt>
                <c:pt idx="104">
                  <c:v>0.12000000000000455</c:v>
                </c:pt>
                <c:pt idx="105">
                  <c:v>23.379999999999995</c:v>
                </c:pt>
                <c:pt idx="106">
                  <c:v>17.100000000000001</c:v>
                </c:pt>
                <c:pt idx="107">
                  <c:v>14.519999999999998</c:v>
                </c:pt>
                <c:pt idx="108">
                  <c:v>16.579999999999998</c:v>
                </c:pt>
                <c:pt idx="109">
                  <c:v>3.9299999999999962</c:v>
                </c:pt>
                <c:pt idx="110">
                  <c:v>19.149999999999999</c:v>
                </c:pt>
                <c:pt idx="111">
                  <c:v>16.91</c:v>
                </c:pt>
                <c:pt idx="112">
                  <c:v>42</c:v>
                </c:pt>
                <c:pt idx="113">
                  <c:v>19.339999999999996</c:v>
                </c:pt>
                <c:pt idx="114">
                  <c:v>11.229999999999997</c:v>
                </c:pt>
                <c:pt idx="115">
                  <c:v>27.72</c:v>
                </c:pt>
                <c:pt idx="116">
                  <c:v>15.520000000000001</c:v>
                </c:pt>
                <c:pt idx="117">
                  <c:v>15.27</c:v>
                </c:pt>
                <c:pt idx="118">
                  <c:v>10.829999999999998</c:v>
                </c:pt>
                <c:pt idx="119">
                  <c:v>5.4500000000000028</c:v>
                </c:pt>
                <c:pt idx="120">
                  <c:v>11.270000000000001</c:v>
                </c:pt>
                <c:pt idx="121">
                  <c:v>4.68</c:v>
                </c:pt>
                <c:pt idx="122">
                  <c:v>18.700000000000003</c:v>
                </c:pt>
                <c:pt idx="123">
                  <c:v>16.89</c:v>
                </c:pt>
                <c:pt idx="124">
                  <c:v>9.8500000000000014</c:v>
                </c:pt>
                <c:pt idx="125">
                  <c:v>1.4600000000000026</c:v>
                </c:pt>
                <c:pt idx="126">
                  <c:v>37.253750000000011</c:v>
                </c:pt>
                <c:pt idx="127">
                  <c:v>4.2600000000000016</c:v>
                </c:pt>
                <c:pt idx="128">
                  <c:v>17.36</c:v>
                </c:pt>
                <c:pt idx="129">
                  <c:v>16.819999999999997</c:v>
                </c:pt>
                <c:pt idx="130">
                  <c:v>24.93</c:v>
                </c:pt>
                <c:pt idx="131">
                  <c:v>16.750000000000004</c:v>
                </c:pt>
                <c:pt idx="132">
                  <c:v>13.59</c:v>
                </c:pt>
                <c:pt idx="133">
                  <c:v>18.739999999999998</c:v>
                </c:pt>
                <c:pt idx="134">
                  <c:v>12.749999999999998</c:v>
                </c:pt>
                <c:pt idx="135">
                  <c:v>11.38</c:v>
                </c:pt>
                <c:pt idx="136">
                  <c:v>14.979999999999999</c:v>
                </c:pt>
                <c:pt idx="137">
                  <c:v>7.6899999999999995</c:v>
                </c:pt>
                <c:pt idx="138">
                  <c:v>6.0599999999999952</c:v>
                </c:pt>
                <c:pt idx="139">
                  <c:v>12.070000000000002</c:v>
                </c:pt>
                <c:pt idx="140">
                  <c:v>6.2099999999999991</c:v>
                </c:pt>
                <c:pt idx="141">
                  <c:v>19.64</c:v>
                </c:pt>
                <c:pt idx="142">
                  <c:v>12.8</c:v>
                </c:pt>
                <c:pt idx="143">
                  <c:v>9.1300000000000008</c:v>
                </c:pt>
                <c:pt idx="144">
                  <c:v>13.380000000000003</c:v>
                </c:pt>
                <c:pt idx="145">
                  <c:v>3.2699999999999996</c:v>
                </c:pt>
                <c:pt idx="146">
                  <c:v>14.719999999999999</c:v>
                </c:pt>
                <c:pt idx="147">
                  <c:v>10.549999999999999</c:v>
                </c:pt>
                <c:pt idx="148">
                  <c:v>8.6300000000000008</c:v>
                </c:pt>
                <c:pt idx="149">
                  <c:v>22.18</c:v>
                </c:pt>
                <c:pt idx="150">
                  <c:v>3.6199999999999992</c:v>
                </c:pt>
                <c:pt idx="151">
                  <c:v>17.100000000000001</c:v>
                </c:pt>
                <c:pt idx="152">
                  <c:v>10.68</c:v>
                </c:pt>
                <c:pt idx="153">
                  <c:v>18.47</c:v>
                </c:pt>
                <c:pt idx="154">
                  <c:v>13.4</c:v>
                </c:pt>
                <c:pt idx="155">
                  <c:v>17.82</c:v>
                </c:pt>
                <c:pt idx="156">
                  <c:v>5.91</c:v>
                </c:pt>
                <c:pt idx="157">
                  <c:v>19.189999999999998</c:v>
                </c:pt>
                <c:pt idx="158">
                  <c:v>5.2099999999999991</c:v>
                </c:pt>
                <c:pt idx="159">
                  <c:v>11.190000000000001</c:v>
                </c:pt>
                <c:pt idx="160">
                  <c:v>9.0499999999999989</c:v>
                </c:pt>
                <c:pt idx="161">
                  <c:v>13.64</c:v>
                </c:pt>
                <c:pt idx="162">
                  <c:v>4.3599999999999994</c:v>
                </c:pt>
                <c:pt idx="163">
                  <c:v>2.12</c:v>
                </c:pt>
                <c:pt idx="164">
                  <c:v>11.459999999999999</c:v>
                </c:pt>
                <c:pt idx="165">
                  <c:v>16.59</c:v>
                </c:pt>
                <c:pt idx="166">
                  <c:v>7.7799999999999976</c:v>
                </c:pt>
                <c:pt idx="167">
                  <c:v>19.910000000000004</c:v>
                </c:pt>
                <c:pt idx="168">
                  <c:v>14.57</c:v>
                </c:pt>
                <c:pt idx="169">
                  <c:v>18.339999999999996</c:v>
                </c:pt>
                <c:pt idx="170">
                  <c:v>16.95</c:v>
                </c:pt>
                <c:pt idx="171">
                  <c:v>9.4299999999999962</c:v>
                </c:pt>
                <c:pt idx="172">
                  <c:v>19.829999999999998</c:v>
                </c:pt>
                <c:pt idx="173">
                  <c:v>17.100000000000001</c:v>
                </c:pt>
                <c:pt idx="174">
                  <c:v>12.160000000000002</c:v>
                </c:pt>
                <c:pt idx="175">
                  <c:v>5.2100000000000009</c:v>
                </c:pt>
                <c:pt idx="176">
                  <c:v>31.35</c:v>
                </c:pt>
                <c:pt idx="177">
                  <c:v>7.3099999999999987</c:v>
                </c:pt>
                <c:pt idx="178">
                  <c:v>0.14999999999999947</c:v>
                </c:pt>
                <c:pt idx="179">
                  <c:v>11.95</c:v>
                </c:pt>
                <c:pt idx="180">
                  <c:v>3.4400000000000013</c:v>
                </c:pt>
                <c:pt idx="181">
                  <c:v>18.04</c:v>
                </c:pt>
                <c:pt idx="182">
                  <c:v>16.119999999999997</c:v>
                </c:pt>
                <c:pt idx="183">
                  <c:v>15.32</c:v>
                </c:pt>
                <c:pt idx="184">
                  <c:v>1.5399999999999956</c:v>
                </c:pt>
                <c:pt idx="185">
                  <c:v>18.560000000000002</c:v>
                </c:pt>
                <c:pt idx="186">
                  <c:v>17.79</c:v>
                </c:pt>
                <c:pt idx="187">
                  <c:v>15.27</c:v>
                </c:pt>
                <c:pt idx="188">
                  <c:v>12.57</c:v>
                </c:pt>
                <c:pt idx="189">
                  <c:v>19.989999999999998</c:v>
                </c:pt>
                <c:pt idx="190">
                  <c:v>1.0199999999999996</c:v>
                </c:pt>
                <c:pt idx="191">
                  <c:v>10.41</c:v>
                </c:pt>
                <c:pt idx="192">
                  <c:v>18.220000000000002</c:v>
                </c:pt>
                <c:pt idx="193">
                  <c:v>13.6</c:v>
                </c:pt>
                <c:pt idx="194">
                  <c:v>11.729999999999999</c:v>
                </c:pt>
                <c:pt idx="195">
                  <c:v>11.129999999999999</c:v>
                </c:pt>
                <c:pt idx="196">
                  <c:v>11.269999999999998</c:v>
                </c:pt>
                <c:pt idx="197">
                  <c:v>1.5100000000000002</c:v>
                </c:pt>
                <c:pt idx="198">
                  <c:v>42</c:v>
                </c:pt>
                <c:pt idx="1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7-46D5-9355-20453DDF74D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60325" cap="rnd">
                <a:solidFill>
                  <a:schemeClr val="accent6">
                    <a:lumMod val="5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62212999173154"/>
                  <c:y val="-0.258647788981211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1.6853x + 89.031</a:t>
                    </a:r>
                    <a:endParaRPr lang="en-US" sz="1800"/>
                  </a:p>
                </c:rich>
              </c:tx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outlier!$C$17:$C$216</c:f>
              <c:numCache>
                <c:formatCode>_-* #,##0_-;\-* #,##0_-;_-* "-"??_-;_-@</c:formatCode>
                <c:ptCount val="200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47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53.08</c:v>
                </c:pt>
                <c:pt idx="59">
                  <c:v>49.660000000000004</c:v>
                </c:pt>
                <c:pt idx="60">
                  <c:v>40.660000000000004</c:v>
                </c:pt>
                <c:pt idx="61">
                  <c:v>45.96</c:v>
                </c:pt>
                <c:pt idx="62">
                  <c:v>25.78</c:v>
                </c:pt>
                <c:pt idx="63">
                  <c:v>29.14</c:v>
                </c:pt>
                <c:pt idx="64">
                  <c:v>33.619999999999997</c:v>
                </c:pt>
                <c:pt idx="65">
                  <c:v>53.86</c:v>
                </c:pt>
                <c:pt idx="66">
                  <c:v>40.519999999999996</c:v>
                </c:pt>
                <c:pt idx="67">
                  <c:v>49.019999999999996</c:v>
                </c:pt>
                <c:pt idx="68">
                  <c:v>41.980000000000004</c:v>
                </c:pt>
                <c:pt idx="69">
                  <c:v>42.68</c:v>
                </c:pt>
                <c:pt idx="70">
                  <c:v>59.2</c:v>
                </c:pt>
                <c:pt idx="71">
                  <c:v>44.92</c:v>
                </c:pt>
                <c:pt idx="72">
                  <c:v>38.58</c:v>
                </c:pt>
                <c:pt idx="73">
                  <c:v>43.56</c:v>
                </c:pt>
                <c:pt idx="74">
                  <c:v>66.14</c:v>
                </c:pt>
                <c:pt idx="75">
                  <c:v>42.019999999999996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55.019999999999996</c:v>
                </c:pt>
                <c:pt idx="98">
                  <c:v>59.58</c:v>
                </c:pt>
                <c:pt idx="99">
                  <c:v>44.4</c:v>
                </c:pt>
                <c:pt idx="100">
                  <c:v>28.919999999999998</c:v>
                </c:pt>
                <c:pt idx="101">
                  <c:v>52.42</c:v>
                </c:pt>
                <c:pt idx="102">
                  <c:v>32.339999999999996</c:v>
                </c:pt>
                <c:pt idx="103">
                  <c:v>51.480000000000004</c:v>
                </c:pt>
                <c:pt idx="104">
                  <c:v>46.160000000000004</c:v>
                </c:pt>
                <c:pt idx="105">
                  <c:v>89.06</c:v>
                </c:pt>
                <c:pt idx="106">
                  <c:v>30.860000000000003</c:v>
                </c:pt>
                <c:pt idx="107">
                  <c:v>41.12</c:v>
                </c:pt>
                <c:pt idx="108">
                  <c:v>33.239999999999995</c:v>
                </c:pt>
                <c:pt idx="109">
                  <c:v>24.02</c:v>
                </c:pt>
                <c:pt idx="110">
                  <c:v>46.519999999999996</c:v>
                </c:pt>
                <c:pt idx="111">
                  <c:v>28.44</c:v>
                </c:pt>
                <c:pt idx="112">
                  <c:v>40.04</c:v>
                </c:pt>
                <c:pt idx="113">
                  <c:v>63.339999999999996</c:v>
                </c:pt>
                <c:pt idx="114">
                  <c:v>56.9</c:v>
                </c:pt>
                <c:pt idx="115">
                  <c:v>62.14</c:v>
                </c:pt>
                <c:pt idx="116">
                  <c:v>48.36</c:v>
                </c:pt>
                <c:pt idx="117">
                  <c:v>36.68</c:v>
                </c:pt>
                <c:pt idx="118">
                  <c:v>37.839999999999996</c:v>
                </c:pt>
                <c:pt idx="119">
                  <c:v>29.96</c:v>
                </c:pt>
                <c:pt idx="120">
                  <c:v>96</c:v>
                </c:pt>
                <c:pt idx="121">
                  <c:v>18.059999999999999</c:v>
                </c:pt>
                <c:pt idx="122">
                  <c:v>53.480000000000004</c:v>
                </c:pt>
                <c:pt idx="123">
                  <c:v>48.480000000000004</c:v>
                </c:pt>
                <c:pt idx="124">
                  <c:v>14.84</c:v>
                </c:pt>
                <c:pt idx="125">
                  <c:v>29.240000000000002</c:v>
                </c:pt>
                <c:pt idx="126">
                  <c:v>92.987500000000011</c:v>
                </c:pt>
                <c:pt idx="127">
                  <c:v>18.440000000000001</c:v>
                </c:pt>
                <c:pt idx="128">
                  <c:v>45.8</c:v>
                </c:pt>
                <c:pt idx="129">
                  <c:v>31.2</c:v>
                </c:pt>
                <c:pt idx="130">
                  <c:v>14.66</c:v>
                </c:pt>
                <c:pt idx="131">
                  <c:v>14.379999999999999</c:v>
                </c:pt>
                <c:pt idx="132">
                  <c:v>52.7</c:v>
                </c:pt>
                <c:pt idx="133">
                  <c:v>15.12</c:v>
                </c:pt>
                <c:pt idx="134">
                  <c:v>13.5</c:v>
                </c:pt>
                <c:pt idx="135">
                  <c:v>31.060000000000002</c:v>
                </c:pt>
                <c:pt idx="136">
                  <c:v>21.259999999999998</c:v>
                </c:pt>
                <c:pt idx="137">
                  <c:v>43.96</c:v>
                </c:pt>
                <c:pt idx="138">
                  <c:v>10.9</c:v>
                </c:pt>
                <c:pt idx="139">
                  <c:v>19.28</c:v>
                </c:pt>
                <c:pt idx="140">
                  <c:v>31.2</c:v>
                </c:pt>
                <c:pt idx="141">
                  <c:v>18.940000000000001</c:v>
                </c:pt>
                <c:pt idx="142">
                  <c:v>40.96</c:v>
                </c:pt>
                <c:pt idx="143">
                  <c:v>96</c:v>
                </c:pt>
                <c:pt idx="144">
                  <c:v>30.48</c:v>
                </c:pt>
                <c:pt idx="145">
                  <c:v>28.880000000000003</c:v>
                </c:pt>
                <c:pt idx="146">
                  <c:v>18.920000000000002</c:v>
                </c:pt>
                <c:pt idx="147">
                  <c:v>21.1</c:v>
                </c:pt>
                <c:pt idx="148">
                  <c:v>27.84</c:v>
                </c:pt>
                <c:pt idx="149">
                  <c:v>15.9</c:v>
                </c:pt>
                <c:pt idx="150">
                  <c:v>14.620000000000001</c:v>
                </c:pt>
                <c:pt idx="151">
                  <c:v>26.5</c:v>
                </c:pt>
                <c:pt idx="152">
                  <c:v>21</c:v>
                </c:pt>
                <c:pt idx="153">
                  <c:v>20.440000000000001</c:v>
                </c:pt>
                <c:pt idx="154">
                  <c:v>29.080000000000002</c:v>
                </c:pt>
                <c:pt idx="155">
                  <c:v>14.38</c:v>
                </c:pt>
                <c:pt idx="156">
                  <c:v>39.96</c:v>
                </c:pt>
                <c:pt idx="157">
                  <c:v>15.6</c:v>
                </c:pt>
                <c:pt idx="158">
                  <c:v>20.46</c:v>
                </c:pt>
                <c:pt idx="159">
                  <c:v>21.8</c:v>
                </c:pt>
                <c:pt idx="160">
                  <c:v>9.6</c:v>
                </c:pt>
                <c:pt idx="161">
                  <c:v>36.32</c:v>
                </c:pt>
                <c:pt idx="162">
                  <c:v>35.9</c:v>
                </c:pt>
                <c:pt idx="163">
                  <c:v>25.28</c:v>
                </c:pt>
                <c:pt idx="164">
                  <c:v>15.36</c:v>
                </c:pt>
                <c:pt idx="165">
                  <c:v>18.240000000000002</c:v>
                </c:pt>
                <c:pt idx="166">
                  <c:v>12.379999999999999</c:v>
                </c:pt>
                <c:pt idx="167">
                  <c:v>27.080000000000002</c:v>
                </c:pt>
                <c:pt idx="168">
                  <c:v>15.3</c:v>
                </c:pt>
                <c:pt idx="169">
                  <c:v>10.120000000000001</c:v>
                </c:pt>
                <c:pt idx="170">
                  <c:v>12.44</c:v>
                </c:pt>
                <c:pt idx="171">
                  <c:v>11.64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outlier!$G$17:$G$216</c:f>
              <c:numCache>
                <c:formatCode>_-* #,##0_-;\-* #,##0_-;_-* "-"??_-;_-@</c:formatCode>
                <c:ptCount val="200"/>
                <c:pt idx="0">
                  <c:v>294</c:v>
                </c:pt>
                <c:pt idx="1">
                  <c:v>294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176</c:v>
                </c:pt>
                <c:pt idx="59">
                  <c:v>175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168</c:v>
                </c:pt>
                <c:pt idx="69">
                  <c:v>168</c:v>
                </c:pt>
                <c:pt idx="70">
                  <c:v>167</c:v>
                </c:pt>
                <c:pt idx="71">
                  <c:v>167</c:v>
                </c:pt>
                <c:pt idx="72">
                  <c:v>167</c:v>
                </c:pt>
                <c:pt idx="73">
                  <c:v>166</c:v>
                </c:pt>
                <c:pt idx="74">
                  <c:v>166</c:v>
                </c:pt>
                <c:pt idx="75">
                  <c:v>165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159</c:v>
                </c:pt>
                <c:pt idx="83">
                  <c:v>158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151.5</c:v>
                </c:pt>
                <c:pt idx="88">
                  <c:v>151</c:v>
                </c:pt>
                <c:pt idx="89">
                  <c:v>150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147</c:v>
                </c:pt>
                <c:pt idx="96">
                  <c:v>147</c:v>
                </c:pt>
                <c:pt idx="97">
                  <c:v>142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133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128</c:v>
                </c:pt>
                <c:pt idx="121">
                  <c:v>128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126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120</c:v>
                </c:pt>
                <c:pt idx="140">
                  <c:v>120</c:v>
                </c:pt>
                <c:pt idx="141">
                  <c:v>119</c:v>
                </c:pt>
                <c:pt idx="142">
                  <c:v>119</c:v>
                </c:pt>
                <c:pt idx="143">
                  <c:v>118</c:v>
                </c:pt>
                <c:pt idx="144">
                  <c:v>117</c:v>
                </c:pt>
                <c:pt idx="145">
                  <c:v>117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114</c:v>
                </c:pt>
                <c:pt idx="150">
                  <c:v>114</c:v>
                </c:pt>
                <c:pt idx="151">
                  <c:v>113</c:v>
                </c:pt>
                <c:pt idx="152">
                  <c:v>113</c:v>
                </c:pt>
                <c:pt idx="153">
                  <c:v>112</c:v>
                </c:pt>
                <c:pt idx="154">
                  <c:v>112</c:v>
                </c:pt>
                <c:pt idx="155">
                  <c:v>111</c:v>
                </c:pt>
                <c:pt idx="156">
                  <c:v>111</c:v>
                </c:pt>
                <c:pt idx="157">
                  <c:v>110</c:v>
                </c:pt>
                <c:pt idx="158">
                  <c:v>110</c:v>
                </c:pt>
                <c:pt idx="159">
                  <c:v>109</c:v>
                </c:pt>
                <c:pt idx="160">
                  <c:v>109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106</c:v>
                </c:pt>
                <c:pt idx="165">
                  <c:v>105</c:v>
                </c:pt>
                <c:pt idx="166">
                  <c:v>105</c:v>
                </c:pt>
                <c:pt idx="167">
                  <c:v>104</c:v>
                </c:pt>
                <c:pt idx="168">
                  <c:v>104</c:v>
                </c:pt>
                <c:pt idx="169">
                  <c:v>98</c:v>
                </c:pt>
                <c:pt idx="170">
                  <c:v>96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7-46D5-9355-20453DDF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79008"/>
        <c:axId val="1647487328"/>
      </c:scatterChart>
      <c:valAx>
        <c:axId val="16474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87328"/>
        <c:crosses val="autoZero"/>
        <c:crossBetween val="midCat"/>
      </c:valAx>
      <c:valAx>
        <c:axId val="164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outlier!$AA$10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dbl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5575970439541"/>
                  <c:y val="-0.24534096442104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accent6"/>
                        </a:solidFill>
                      </a:rPr>
                      <a:t>y = 1.6853x + 89.031</a:t>
                    </a:r>
                    <a:endParaRPr lang="en-US" sz="1600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outlier!$Z$11:$Z$210</c:f>
              <c:numCache>
                <c:formatCode>_-* #,##0_-;\-* #,##0_-;_-* "-"??_-;_-@</c:formatCode>
                <c:ptCount val="200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47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53.08</c:v>
                </c:pt>
                <c:pt idx="59">
                  <c:v>49.660000000000004</c:v>
                </c:pt>
                <c:pt idx="60">
                  <c:v>40.660000000000004</c:v>
                </c:pt>
                <c:pt idx="61">
                  <c:v>45.96</c:v>
                </c:pt>
                <c:pt idx="62">
                  <c:v>25.78</c:v>
                </c:pt>
                <c:pt idx="63">
                  <c:v>29.14</c:v>
                </c:pt>
                <c:pt idx="64">
                  <c:v>33.619999999999997</c:v>
                </c:pt>
                <c:pt idx="65">
                  <c:v>53.86</c:v>
                </c:pt>
                <c:pt idx="66">
                  <c:v>40.519999999999996</c:v>
                </c:pt>
                <c:pt idx="67">
                  <c:v>49.019999999999996</c:v>
                </c:pt>
                <c:pt idx="68">
                  <c:v>41.980000000000004</c:v>
                </c:pt>
                <c:pt idx="69">
                  <c:v>42.68</c:v>
                </c:pt>
                <c:pt idx="70">
                  <c:v>59.2</c:v>
                </c:pt>
                <c:pt idx="71">
                  <c:v>44.92</c:v>
                </c:pt>
                <c:pt idx="72">
                  <c:v>38.58</c:v>
                </c:pt>
                <c:pt idx="73">
                  <c:v>43.56</c:v>
                </c:pt>
                <c:pt idx="74">
                  <c:v>66.14</c:v>
                </c:pt>
                <c:pt idx="75">
                  <c:v>42.019999999999996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55.019999999999996</c:v>
                </c:pt>
                <c:pt idx="98">
                  <c:v>59.58</c:v>
                </c:pt>
                <c:pt idx="99">
                  <c:v>44.4</c:v>
                </c:pt>
                <c:pt idx="100">
                  <c:v>28.919999999999998</c:v>
                </c:pt>
                <c:pt idx="101">
                  <c:v>52.42</c:v>
                </c:pt>
                <c:pt idx="102">
                  <c:v>32.339999999999996</c:v>
                </c:pt>
                <c:pt idx="103">
                  <c:v>51.480000000000004</c:v>
                </c:pt>
                <c:pt idx="104">
                  <c:v>46.160000000000004</c:v>
                </c:pt>
                <c:pt idx="105">
                  <c:v>89.06</c:v>
                </c:pt>
                <c:pt idx="106">
                  <c:v>30.860000000000003</c:v>
                </c:pt>
                <c:pt idx="107">
                  <c:v>41.12</c:v>
                </c:pt>
                <c:pt idx="108">
                  <c:v>33.239999999999995</c:v>
                </c:pt>
                <c:pt idx="109">
                  <c:v>24.02</c:v>
                </c:pt>
                <c:pt idx="110">
                  <c:v>46.519999999999996</c:v>
                </c:pt>
                <c:pt idx="111">
                  <c:v>28.44</c:v>
                </c:pt>
                <c:pt idx="112">
                  <c:v>40.04</c:v>
                </c:pt>
                <c:pt idx="113">
                  <c:v>63.339999999999996</c:v>
                </c:pt>
                <c:pt idx="114">
                  <c:v>56.9</c:v>
                </c:pt>
                <c:pt idx="115">
                  <c:v>62.14</c:v>
                </c:pt>
                <c:pt idx="116">
                  <c:v>48.36</c:v>
                </c:pt>
                <c:pt idx="117">
                  <c:v>36.68</c:v>
                </c:pt>
                <c:pt idx="118">
                  <c:v>37.839999999999996</c:v>
                </c:pt>
                <c:pt idx="119">
                  <c:v>29.96</c:v>
                </c:pt>
                <c:pt idx="120">
                  <c:v>96</c:v>
                </c:pt>
                <c:pt idx="121">
                  <c:v>18.059999999999999</c:v>
                </c:pt>
                <c:pt idx="122">
                  <c:v>53.480000000000004</c:v>
                </c:pt>
                <c:pt idx="123">
                  <c:v>48.480000000000004</c:v>
                </c:pt>
                <c:pt idx="124">
                  <c:v>14.84</c:v>
                </c:pt>
                <c:pt idx="125">
                  <c:v>29.240000000000002</c:v>
                </c:pt>
                <c:pt idx="126">
                  <c:v>92.987500000000011</c:v>
                </c:pt>
                <c:pt idx="127">
                  <c:v>18.440000000000001</c:v>
                </c:pt>
                <c:pt idx="128">
                  <c:v>45.8</c:v>
                </c:pt>
                <c:pt idx="129">
                  <c:v>31.2</c:v>
                </c:pt>
                <c:pt idx="130">
                  <c:v>14.66</c:v>
                </c:pt>
                <c:pt idx="131">
                  <c:v>14.379999999999999</c:v>
                </c:pt>
                <c:pt idx="132">
                  <c:v>52.7</c:v>
                </c:pt>
                <c:pt idx="133">
                  <c:v>15.12</c:v>
                </c:pt>
                <c:pt idx="134">
                  <c:v>13.5</c:v>
                </c:pt>
                <c:pt idx="135">
                  <c:v>31.060000000000002</c:v>
                </c:pt>
                <c:pt idx="136">
                  <c:v>21.259999999999998</c:v>
                </c:pt>
                <c:pt idx="137">
                  <c:v>43.96</c:v>
                </c:pt>
                <c:pt idx="138">
                  <c:v>10.9</c:v>
                </c:pt>
                <c:pt idx="139">
                  <c:v>19.28</c:v>
                </c:pt>
                <c:pt idx="140">
                  <c:v>31.2</c:v>
                </c:pt>
                <c:pt idx="141">
                  <c:v>18.940000000000001</c:v>
                </c:pt>
                <c:pt idx="142">
                  <c:v>40.96</c:v>
                </c:pt>
                <c:pt idx="143">
                  <c:v>96</c:v>
                </c:pt>
                <c:pt idx="144">
                  <c:v>30.48</c:v>
                </c:pt>
                <c:pt idx="145">
                  <c:v>28.880000000000003</c:v>
                </c:pt>
                <c:pt idx="146">
                  <c:v>18.920000000000002</c:v>
                </c:pt>
                <c:pt idx="147">
                  <c:v>21.1</c:v>
                </c:pt>
                <c:pt idx="148">
                  <c:v>27.84</c:v>
                </c:pt>
                <c:pt idx="149">
                  <c:v>15.9</c:v>
                </c:pt>
                <c:pt idx="150">
                  <c:v>14.620000000000001</c:v>
                </c:pt>
                <c:pt idx="151">
                  <c:v>26.5</c:v>
                </c:pt>
                <c:pt idx="152">
                  <c:v>21</c:v>
                </c:pt>
                <c:pt idx="153">
                  <c:v>20.440000000000001</c:v>
                </c:pt>
                <c:pt idx="154">
                  <c:v>29.080000000000002</c:v>
                </c:pt>
                <c:pt idx="155">
                  <c:v>14.38</c:v>
                </c:pt>
                <c:pt idx="156">
                  <c:v>39.96</c:v>
                </c:pt>
                <c:pt idx="157">
                  <c:v>15.6</c:v>
                </c:pt>
                <c:pt idx="158">
                  <c:v>20.46</c:v>
                </c:pt>
                <c:pt idx="159">
                  <c:v>21.8</c:v>
                </c:pt>
                <c:pt idx="160">
                  <c:v>9.6</c:v>
                </c:pt>
                <c:pt idx="161">
                  <c:v>36.32</c:v>
                </c:pt>
                <c:pt idx="162">
                  <c:v>35.9</c:v>
                </c:pt>
                <c:pt idx="163">
                  <c:v>25.28</c:v>
                </c:pt>
                <c:pt idx="164">
                  <c:v>15.36</c:v>
                </c:pt>
                <c:pt idx="165">
                  <c:v>18.240000000000002</c:v>
                </c:pt>
                <c:pt idx="166">
                  <c:v>12.379999999999999</c:v>
                </c:pt>
                <c:pt idx="167">
                  <c:v>27.080000000000002</c:v>
                </c:pt>
                <c:pt idx="168">
                  <c:v>15.3</c:v>
                </c:pt>
                <c:pt idx="169">
                  <c:v>10.120000000000001</c:v>
                </c:pt>
                <c:pt idx="170">
                  <c:v>12.44</c:v>
                </c:pt>
                <c:pt idx="171">
                  <c:v>11.64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outlier!$AA$11:$AA$210</c:f>
              <c:numCache>
                <c:formatCode>_-* #,##0_-;\-* #,##0_-;_-* "-"??_-;_-@</c:formatCode>
                <c:ptCount val="200"/>
                <c:pt idx="0">
                  <c:v>294</c:v>
                </c:pt>
                <c:pt idx="1">
                  <c:v>294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176</c:v>
                </c:pt>
                <c:pt idx="59">
                  <c:v>175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168</c:v>
                </c:pt>
                <c:pt idx="69">
                  <c:v>168</c:v>
                </c:pt>
                <c:pt idx="70">
                  <c:v>167</c:v>
                </c:pt>
                <c:pt idx="71">
                  <c:v>167</c:v>
                </c:pt>
                <c:pt idx="72">
                  <c:v>167</c:v>
                </c:pt>
                <c:pt idx="73">
                  <c:v>166</c:v>
                </c:pt>
                <c:pt idx="74">
                  <c:v>166</c:v>
                </c:pt>
                <c:pt idx="75">
                  <c:v>165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159</c:v>
                </c:pt>
                <c:pt idx="83">
                  <c:v>158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151.5</c:v>
                </c:pt>
                <c:pt idx="88">
                  <c:v>151</c:v>
                </c:pt>
                <c:pt idx="89">
                  <c:v>150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147</c:v>
                </c:pt>
                <c:pt idx="96">
                  <c:v>147</c:v>
                </c:pt>
                <c:pt idx="97">
                  <c:v>142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133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128</c:v>
                </c:pt>
                <c:pt idx="121">
                  <c:v>128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126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120</c:v>
                </c:pt>
                <c:pt idx="140">
                  <c:v>120</c:v>
                </c:pt>
                <c:pt idx="141">
                  <c:v>119</c:v>
                </c:pt>
                <c:pt idx="142">
                  <c:v>119</c:v>
                </c:pt>
                <c:pt idx="143">
                  <c:v>118</c:v>
                </c:pt>
                <c:pt idx="144">
                  <c:v>117</c:v>
                </c:pt>
                <c:pt idx="145">
                  <c:v>117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114</c:v>
                </c:pt>
                <c:pt idx="150">
                  <c:v>114</c:v>
                </c:pt>
                <c:pt idx="151">
                  <c:v>113</c:v>
                </c:pt>
                <c:pt idx="152">
                  <c:v>113</c:v>
                </c:pt>
                <c:pt idx="153">
                  <c:v>112</c:v>
                </c:pt>
                <c:pt idx="154">
                  <c:v>112</c:v>
                </c:pt>
                <c:pt idx="155">
                  <c:v>111</c:v>
                </c:pt>
                <c:pt idx="156">
                  <c:v>111</c:v>
                </c:pt>
                <c:pt idx="157">
                  <c:v>110</c:v>
                </c:pt>
                <c:pt idx="158">
                  <c:v>110</c:v>
                </c:pt>
                <c:pt idx="159">
                  <c:v>109</c:v>
                </c:pt>
                <c:pt idx="160">
                  <c:v>109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106</c:v>
                </c:pt>
                <c:pt idx="165">
                  <c:v>105</c:v>
                </c:pt>
                <c:pt idx="166">
                  <c:v>105</c:v>
                </c:pt>
                <c:pt idx="167">
                  <c:v>104</c:v>
                </c:pt>
                <c:pt idx="168">
                  <c:v>104</c:v>
                </c:pt>
                <c:pt idx="169">
                  <c:v>98</c:v>
                </c:pt>
                <c:pt idx="170">
                  <c:v>96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E1F-8E29-800EEF1F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24784"/>
        <c:axId val="1780321456"/>
      </c:scatterChart>
      <c:valAx>
        <c:axId val="17803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1456"/>
        <c:crosses val="autoZero"/>
        <c:crossBetween val="midCat"/>
      </c:valAx>
      <c:valAx>
        <c:axId val="17803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outlier!$AJ$10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799377860785729E-3"/>
                  <c:y val="-0.350870204789888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accent6"/>
                        </a:solidFill>
                      </a:rPr>
                      <a:t>y = 2.4681x + 107.01</a:t>
                    </a:r>
                    <a:endParaRPr lang="en-US" sz="1600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outlier!$AI$11:$AI$210</c:f>
              <c:numCache>
                <c:formatCode>_-* #,##0_-;\-* #,##0_-;_-* "-"??_-;_-@</c:formatCode>
                <c:ptCount val="200"/>
                <c:pt idx="0">
                  <c:v>14.919999999999995</c:v>
                </c:pt>
                <c:pt idx="1">
                  <c:v>21.71</c:v>
                </c:pt>
                <c:pt idx="2">
                  <c:v>21.540000000000006</c:v>
                </c:pt>
                <c:pt idx="3">
                  <c:v>35.42</c:v>
                </c:pt>
                <c:pt idx="4">
                  <c:v>31.1</c:v>
                </c:pt>
                <c:pt idx="5">
                  <c:v>42</c:v>
                </c:pt>
                <c:pt idx="6">
                  <c:v>25.619999999999997</c:v>
                </c:pt>
                <c:pt idx="7">
                  <c:v>29.639999999999993</c:v>
                </c:pt>
                <c:pt idx="8">
                  <c:v>42</c:v>
                </c:pt>
                <c:pt idx="9">
                  <c:v>10.339999999999989</c:v>
                </c:pt>
                <c:pt idx="10">
                  <c:v>37.340000000000003</c:v>
                </c:pt>
                <c:pt idx="11">
                  <c:v>25.6</c:v>
                </c:pt>
                <c:pt idx="12">
                  <c:v>22.23</c:v>
                </c:pt>
                <c:pt idx="13">
                  <c:v>20.590000000000003</c:v>
                </c:pt>
                <c:pt idx="14">
                  <c:v>30.8</c:v>
                </c:pt>
                <c:pt idx="15">
                  <c:v>14.229999999999993</c:v>
                </c:pt>
                <c:pt idx="16">
                  <c:v>22.879999999999995</c:v>
                </c:pt>
                <c:pt idx="17">
                  <c:v>26.65</c:v>
                </c:pt>
                <c:pt idx="18">
                  <c:v>26.159999999999997</c:v>
                </c:pt>
                <c:pt idx="19">
                  <c:v>28.850000000000005</c:v>
                </c:pt>
                <c:pt idx="20">
                  <c:v>32.749999999999993</c:v>
                </c:pt>
                <c:pt idx="21">
                  <c:v>35.209999999999994</c:v>
                </c:pt>
                <c:pt idx="22">
                  <c:v>39.76</c:v>
                </c:pt>
                <c:pt idx="23">
                  <c:v>42.49</c:v>
                </c:pt>
                <c:pt idx="24">
                  <c:v>17.879999999999995</c:v>
                </c:pt>
                <c:pt idx="25">
                  <c:v>14.420000000000002</c:v>
                </c:pt>
                <c:pt idx="26">
                  <c:v>29.330000000000002</c:v>
                </c:pt>
                <c:pt idx="27">
                  <c:v>33.89</c:v>
                </c:pt>
                <c:pt idx="28">
                  <c:v>34.31</c:v>
                </c:pt>
                <c:pt idx="29">
                  <c:v>23.490000000000006</c:v>
                </c:pt>
                <c:pt idx="30">
                  <c:v>31.819999999999997</c:v>
                </c:pt>
                <c:pt idx="31">
                  <c:v>17.939999999999991</c:v>
                </c:pt>
                <c:pt idx="32">
                  <c:v>38.85</c:v>
                </c:pt>
                <c:pt idx="33">
                  <c:v>21.900000000000002</c:v>
                </c:pt>
                <c:pt idx="34">
                  <c:v>6.8299999999999947</c:v>
                </c:pt>
                <c:pt idx="35">
                  <c:v>36.24</c:v>
                </c:pt>
                <c:pt idx="36">
                  <c:v>9.419999999999991</c:v>
                </c:pt>
                <c:pt idx="37">
                  <c:v>29.270000000000007</c:v>
                </c:pt>
                <c:pt idx="38">
                  <c:v>12.399999999999995</c:v>
                </c:pt>
                <c:pt idx="39">
                  <c:v>33.090000000000003</c:v>
                </c:pt>
                <c:pt idx="40">
                  <c:v>19.729999999999997</c:v>
                </c:pt>
                <c:pt idx="41">
                  <c:v>13.39</c:v>
                </c:pt>
                <c:pt idx="42">
                  <c:v>31.79</c:v>
                </c:pt>
                <c:pt idx="43">
                  <c:v>18.459999999999997</c:v>
                </c:pt>
                <c:pt idx="44">
                  <c:v>24.03</c:v>
                </c:pt>
                <c:pt idx="45">
                  <c:v>14.329999999999998</c:v>
                </c:pt>
                <c:pt idx="46">
                  <c:v>28.4</c:v>
                </c:pt>
                <c:pt idx="47">
                  <c:v>22.949999999999996</c:v>
                </c:pt>
                <c:pt idx="48">
                  <c:v>32.1</c:v>
                </c:pt>
                <c:pt idx="49">
                  <c:v>26.18</c:v>
                </c:pt>
                <c:pt idx="50">
                  <c:v>18.919999999999995</c:v>
                </c:pt>
                <c:pt idx="51">
                  <c:v>10.3</c:v>
                </c:pt>
                <c:pt idx="52">
                  <c:v>36.440000000000005</c:v>
                </c:pt>
                <c:pt idx="53">
                  <c:v>17.100000000000001</c:v>
                </c:pt>
                <c:pt idx="54">
                  <c:v>16.010000000000005</c:v>
                </c:pt>
                <c:pt idx="55">
                  <c:v>6.09</c:v>
                </c:pt>
                <c:pt idx="56">
                  <c:v>18.759999999999998</c:v>
                </c:pt>
                <c:pt idx="57">
                  <c:v>14.319999999999993</c:v>
                </c:pt>
                <c:pt idx="58">
                  <c:v>36.789999999999992</c:v>
                </c:pt>
                <c:pt idx="59">
                  <c:v>20.8</c:v>
                </c:pt>
                <c:pt idx="60">
                  <c:v>10.970000000000002</c:v>
                </c:pt>
                <c:pt idx="61">
                  <c:v>20.69</c:v>
                </c:pt>
                <c:pt idx="62">
                  <c:v>10.939999999999998</c:v>
                </c:pt>
                <c:pt idx="63">
                  <c:v>19.339999999999996</c:v>
                </c:pt>
                <c:pt idx="64">
                  <c:v>24.65</c:v>
                </c:pt>
                <c:pt idx="65">
                  <c:v>20.759999999999998</c:v>
                </c:pt>
                <c:pt idx="66">
                  <c:v>25.729999999999997</c:v>
                </c:pt>
                <c:pt idx="67">
                  <c:v>23.2</c:v>
                </c:pt>
                <c:pt idx="68">
                  <c:v>20.190000000000001</c:v>
                </c:pt>
                <c:pt idx="69">
                  <c:v>17.649999999999999</c:v>
                </c:pt>
                <c:pt idx="70">
                  <c:v>34.070000000000007</c:v>
                </c:pt>
                <c:pt idx="71">
                  <c:v>26.98</c:v>
                </c:pt>
                <c:pt idx="72">
                  <c:v>23.900000000000002</c:v>
                </c:pt>
                <c:pt idx="73">
                  <c:v>25.53</c:v>
                </c:pt>
                <c:pt idx="74">
                  <c:v>20.220000000000002</c:v>
                </c:pt>
                <c:pt idx="75">
                  <c:v>16.159999999999997</c:v>
                </c:pt>
                <c:pt idx="76">
                  <c:v>20.23</c:v>
                </c:pt>
                <c:pt idx="77">
                  <c:v>9.0500000000000007</c:v>
                </c:pt>
                <c:pt idx="78">
                  <c:v>7.9399999999999977</c:v>
                </c:pt>
                <c:pt idx="79">
                  <c:v>31.169999999999995</c:v>
                </c:pt>
                <c:pt idx="80">
                  <c:v>24.31</c:v>
                </c:pt>
                <c:pt idx="81">
                  <c:v>14.02</c:v>
                </c:pt>
                <c:pt idx="82">
                  <c:v>2.2399999999999984</c:v>
                </c:pt>
                <c:pt idx="83">
                  <c:v>24.509999999999998</c:v>
                </c:pt>
                <c:pt idx="84">
                  <c:v>17.419999999999998</c:v>
                </c:pt>
                <c:pt idx="85">
                  <c:v>17.18</c:v>
                </c:pt>
                <c:pt idx="86">
                  <c:v>13.89</c:v>
                </c:pt>
                <c:pt idx="87">
                  <c:v>31.869999999999997</c:v>
                </c:pt>
                <c:pt idx="88">
                  <c:v>6.75</c:v>
                </c:pt>
                <c:pt idx="89">
                  <c:v>4.0799999999999983</c:v>
                </c:pt>
                <c:pt idx="90">
                  <c:v>20.62</c:v>
                </c:pt>
                <c:pt idx="91">
                  <c:v>14.849999999999998</c:v>
                </c:pt>
                <c:pt idx="92">
                  <c:v>14.33</c:v>
                </c:pt>
                <c:pt idx="93">
                  <c:v>10.659999999999997</c:v>
                </c:pt>
                <c:pt idx="94">
                  <c:v>19.04</c:v>
                </c:pt>
                <c:pt idx="95">
                  <c:v>12.219999999999995</c:v>
                </c:pt>
                <c:pt idx="96">
                  <c:v>10.77</c:v>
                </c:pt>
                <c:pt idx="97">
                  <c:v>24.179999999999996</c:v>
                </c:pt>
                <c:pt idx="98">
                  <c:v>20.239999999999998</c:v>
                </c:pt>
                <c:pt idx="99">
                  <c:v>19.79</c:v>
                </c:pt>
                <c:pt idx="100">
                  <c:v>19.549999999999997</c:v>
                </c:pt>
                <c:pt idx="101">
                  <c:v>1</c:v>
                </c:pt>
                <c:pt idx="102">
                  <c:v>8.5299999999999958</c:v>
                </c:pt>
                <c:pt idx="103">
                  <c:v>4.4699999999999989</c:v>
                </c:pt>
                <c:pt idx="104">
                  <c:v>0.12000000000000455</c:v>
                </c:pt>
                <c:pt idx="105">
                  <c:v>23.379999999999995</c:v>
                </c:pt>
                <c:pt idx="106">
                  <c:v>17.100000000000001</c:v>
                </c:pt>
                <c:pt idx="107">
                  <c:v>14.519999999999998</c:v>
                </c:pt>
                <c:pt idx="108">
                  <c:v>16.579999999999998</c:v>
                </c:pt>
                <c:pt idx="109">
                  <c:v>3.9299999999999962</c:v>
                </c:pt>
                <c:pt idx="110">
                  <c:v>19.149999999999999</c:v>
                </c:pt>
                <c:pt idx="111">
                  <c:v>16.91</c:v>
                </c:pt>
                <c:pt idx="112">
                  <c:v>42</c:v>
                </c:pt>
                <c:pt idx="113">
                  <c:v>19.339999999999996</c:v>
                </c:pt>
                <c:pt idx="114">
                  <c:v>11.229999999999997</c:v>
                </c:pt>
                <c:pt idx="115">
                  <c:v>27.72</c:v>
                </c:pt>
                <c:pt idx="116">
                  <c:v>15.520000000000001</c:v>
                </c:pt>
                <c:pt idx="117">
                  <c:v>15.27</c:v>
                </c:pt>
                <c:pt idx="118">
                  <c:v>10.829999999999998</c:v>
                </c:pt>
                <c:pt idx="119">
                  <c:v>5.4500000000000028</c:v>
                </c:pt>
                <c:pt idx="120">
                  <c:v>11.270000000000001</c:v>
                </c:pt>
                <c:pt idx="121">
                  <c:v>4.68</c:v>
                </c:pt>
                <c:pt idx="122">
                  <c:v>18.700000000000003</c:v>
                </c:pt>
                <c:pt idx="123">
                  <c:v>16.89</c:v>
                </c:pt>
                <c:pt idx="124">
                  <c:v>9.8500000000000014</c:v>
                </c:pt>
                <c:pt idx="125">
                  <c:v>1.4600000000000026</c:v>
                </c:pt>
                <c:pt idx="126">
                  <c:v>37.253750000000011</c:v>
                </c:pt>
                <c:pt idx="127">
                  <c:v>4.2600000000000016</c:v>
                </c:pt>
                <c:pt idx="128">
                  <c:v>17.36</c:v>
                </c:pt>
                <c:pt idx="129">
                  <c:v>16.819999999999997</c:v>
                </c:pt>
                <c:pt idx="130">
                  <c:v>24.93</c:v>
                </c:pt>
                <c:pt idx="131">
                  <c:v>16.750000000000004</c:v>
                </c:pt>
                <c:pt idx="132">
                  <c:v>13.59</c:v>
                </c:pt>
                <c:pt idx="133">
                  <c:v>18.739999999999998</c:v>
                </c:pt>
                <c:pt idx="134">
                  <c:v>12.749999999999998</c:v>
                </c:pt>
                <c:pt idx="135">
                  <c:v>11.38</c:v>
                </c:pt>
                <c:pt idx="136">
                  <c:v>14.979999999999999</c:v>
                </c:pt>
                <c:pt idx="137">
                  <c:v>7.6899999999999995</c:v>
                </c:pt>
                <c:pt idx="138">
                  <c:v>6.0599999999999952</c:v>
                </c:pt>
                <c:pt idx="139">
                  <c:v>12.070000000000002</c:v>
                </c:pt>
                <c:pt idx="140">
                  <c:v>6.2099999999999991</c:v>
                </c:pt>
                <c:pt idx="141">
                  <c:v>19.64</c:v>
                </c:pt>
                <c:pt idx="142">
                  <c:v>12.8</c:v>
                </c:pt>
                <c:pt idx="143">
                  <c:v>9.1300000000000008</c:v>
                </c:pt>
                <c:pt idx="144">
                  <c:v>13.380000000000003</c:v>
                </c:pt>
                <c:pt idx="145">
                  <c:v>3.2699999999999996</c:v>
                </c:pt>
                <c:pt idx="146">
                  <c:v>14.719999999999999</c:v>
                </c:pt>
                <c:pt idx="147">
                  <c:v>10.549999999999999</c:v>
                </c:pt>
                <c:pt idx="148">
                  <c:v>8.6300000000000008</c:v>
                </c:pt>
                <c:pt idx="149">
                  <c:v>22.18</c:v>
                </c:pt>
                <c:pt idx="150">
                  <c:v>3.6199999999999992</c:v>
                </c:pt>
                <c:pt idx="151">
                  <c:v>17.100000000000001</c:v>
                </c:pt>
                <c:pt idx="152">
                  <c:v>10.68</c:v>
                </c:pt>
                <c:pt idx="153">
                  <c:v>18.47</c:v>
                </c:pt>
                <c:pt idx="154">
                  <c:v>13.4</c:v>
                </c:pt>
                <c:pt idx="155">
                  <c:v>17.82</c:v>
                </c:pt>
                <c:pt idx="156">
                  <c:v>5.91</c:v>
                </c:pt>
                <c:pt idx="157">
                  <c:v>19.189999999999998</c:v>
                </c:pt>
                <c:pt idx="158">
                  <c:v>5.2099999999999991</c:v>
                </c:pt>
                <c:pt idx="159">
                  <c:v>11.190000000000001</c:v>
                </c:pt>
                <c:pt idx="160">
                  <c:v>9.0499999999999989</c:v>
                </c:pt>
                <c:pt idx="161">
                  <c:v>13.64</c:v>
                </c:pt>
                <c:pt idx="162">
                  <c:v>4.3599999999999994</c:v>
                </c:pt>
                <c:pt idx="163">
                  <c:v>2.12</c:v>
                </c:pt>
                <c:pt idx="164">
                  <c:v>11.459999999999999</c:v>
                </c:pt>
                <c:pt idx="165">
                  <c:v>16.59</c:v>
                </c:pt>
                <c:pt idx="166">
                  <c:v>7.7799999999999976</c:v>
                </c:pt>
                <c:pt idx="167">
                  <c:v>19.910000000000004</c:v>
                </c:pt>
                <c:pt idx="168">
                  <c:v>14.57</c:v>
                </c:pt>
                <c:pt idx="169">
                  <c:v>18.339999999999996</c:v>
                </c:pt>
                <c:pt idx="170">
                  <c:v>16.95</c:v>
                </c:pt>
                <c:pt idx="171">
                  <c:v>9.4299999999999962</c:v>
                </c:pt>
                <c:pt idx="172">
                  <c:v>19.829999999999998</c:v>
                </c:pt>
                <c:pt idx="173">
                  <c:v>17.100000000000001</c:v>
                </c:pt>
                <c:pt idx="174">
                  <c:v>12.160000000000002</c:v>
                </c:pt>
                <c:pt idx="175">
                  <c:v>5.2100000000000009</c:v>
                </c:pt>
                <c:pt idx="176">
                  <c:v>31.35</c:v>
                </c:pt>
                <c:pt idx="177">
                  <c:v>7.3099999999999987</c:v>
                </c:pt>
                <c:pt idx="178">
                  <c:v>0.14999999999999947</c:v>
                </c:pt>
                <c:pt idx="179">
                  <c:v>11.95</c:v>
                </c:pt>
                <c:pt idx="180">
                  <c:v>3.4400000000000013</c:v>
                </c:pt>
                <c:pt idx="181">
                  <c:v>18.04</c:v>
                </c:pt>
                <c:pt idx="182">
                  <c:v>16.119999999999997</c:v>
                </c:pt>
                <c:pt idx="183">
                  <c:v>15.32</c:v>
                </c:pt>
                <c:pt idx="184">
                  <c:v>1.5399999999999956</c:v>
                </c:pt>
                <c:pt idx="185">
                  <c:v>18.560000000000002</c:v>
                </c:pt>
                <c:pt idx="186">
                  <c:v>17.79</c:v>
                </c:pt>
                <c:pt idx="187">
                  <c:v>15.27</c:v>
                </c:pt>
                <c:pt idx="188">
                  <c:v>12.57</c:v>
                </c:pt>
                <c:pt idx="189">
                  <c:v>19.989999999999998</c:v>
                </c:pt>
                <c:pt idx="190">
                  <c:v>1.0199999999999996</c:v>
                </c:pt>
                <c:pt idx="191">
                  <c:v>10.41</c:v>
                </c:pt>
                <c:pt idx="192">
                  <c:v>18.220000000000002</c:v>
                </c:pt>
                <c:pt idx="193">
                  <c:v>13.6</c:v>
                </c:pt>
                <c:pt idx="194">
                  <c:v>11.729999999999999</c:v>
                </c:pt>
                <c:pt idx="195">
                  <c:v>11.129999999999999</c:v>
                </c:pt>
                <c:pt idx="196">
                  <c:v>11.269999999999998</c:v>
                </c:pt>
                <c:pt idx="197">
                  <c:v>1.5100000000000002</c:v>
                </c:pt>
                <c:pt idx="198">
                  <c:v>42</c:v>
                </c:pt>
                <c:pt idx="199">
                  <c:v>42</c:v>
                </c:pt>
              </c:numCache>
            </c:numRef>
          </c:xVal>
          <c:yVal>
            <c:numRef>
              <c:f>outlier!$AJ$11:$AJ$210</c:f>
              <c:numCache>
                <c:formatCode>_-* #,##0_-;\-* #,##0_-;_-* "-"??_-;_-@</c:formatCode>
                <c:ptCount val="200"/>
                <c:pt idx="0">
                  <c:v>294</c:v>
                </c:pt>
                <c:pt idx="1">
                  <c:v>294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176</c:v>
                </c:pt>
                <c:pt idx="59">
                  <c:v>175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168</c:v>
                </c:pt>
                <c:pt idx="69">
                  <c:v>168</c:v>
                </c:pt>
                <c:pt idx="70">
                  <c:v>167</c:v>
                </c:pt>
                <c:pt idx="71">
                  <c:v>167</c:v>
                </c:pt>
                <c:pt idx="72">
                  <c:v>167</c:v>
                </c:pt>
                <c:pt idx="73">
                  <c:v>166</c:v>
                </c:pt>
                <c:pt idx="74">
                  <c:v>166</c:v>
                </c:pt>
                <c:pt idx="75">
                  <c:v>165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159</c:v>
                </c:pt>
                <c:pt idx="83">
                  <c:v>158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151.5</c:v>
                </c:pt>
                <c:pt idx="88">
                  <c:v>151</c:v>
                </c:pt>
                <c:pt idx="89">
                  <c:v>150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147</c:v>
                </c:pt>
                <c:pt idx="96">
                  <c:v>147</c:v>
                </c:pt>
                <c:pt idx="97">
                  <c:v>142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133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128</c:v>
                </c:pt>
                <c:pt idx="121">
                  <c:v>128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126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120</c:v>
                </c:pt>
                <c:pt idx="140">
                  <c:v>120</c:v>
                </c:pt>
                <c:pt idx="141">
                  <c:v>119</c:v>
                </c:pt>
                <c:pt idx="142">
                  <c:v>119</c:v>
                </c:pt>
                <c:pt idx="143">
                  <c:v>118</c:v>
                </c:pt>
                <c:pt idx="144">
                  <c:v>117</c:v>
                </c:pt>
                <c:pt idx="145">
                  <c:v>117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114</c:v>
                </c:pt>
                <c:pt idx="150">
                  <c:v>114</c:v>
                </c:pt>
                <c:pt idx="151">
                  <c:v>113</c:v>
                </c:pt>
                <c:pt idx="152">
                  <c:v>113</c:v>
                </c:pt>
                <c:pt idx="153">
                  <c:v>112</c:v>
                </c:pt>
                <c:pt idx="154">
                  <c:v>112</c:v>
                </c:pt>
                <c:pt idx="155">
                  <c:v>111</c:v>
                </c:pt>
                <c:pt idx="156">
                  <c:v>111</c:v>
                </c:pt>
                <c:pt idx="157">
                  <c:v>110</c:v>
                </c:pt>
                <c:pt idx="158">
                  <c:v>110</c:v>
                </c:pt>
                <c:pt idx="159">
                  <c:v>109</c:v>
                </c:pt>
                <c:pt idx="160">
                  <c:v>109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106</c:v>
                </c:pt>
                <c:pt idx="165">
                  <c:v>105</c:v>
                </c:pt>
                <c:pt idx="166">
                  <c:v>105</c:v>
                </c:pt>
                <c:pt idx="167">
                  <c:v>104</c:v>
                </c:pt>
                <c:pt idx="168">
                  <c:v>104</c:v>
                </c:pt>
                <c:pt idx="169">
                  <c:v>98</c:v>
                </c:pt>
                <c:pt idx="170">
                  <c:v>96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00-987D-914F8BAE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91776"/>
        <c:axId val="1842593024"/>
      </c:scatterChart>
      <c:valAx>
        <c:axId val="18425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3024"/>
        <c:crosses val="autoZero"/>
        <c:crossBetween val="midCat"/>
      </c:valAx>
      <c:valAx>
        <c:axId val="1842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82062</xdr:colOff>
      <xdr:row>13</xdr:row>
      <xdr:rowOff>187570</xdr:rowOff>
    </xdr:from>
    <xdr:to>
      <xdr:col>23</xdr:col>
      <xdr:colOff>222739</xdr:colOff>
      <xdr:row>35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921EA-7CE7-44B4-9038-15CF1DEB4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158262</xdr:colOff>
      <xdr:row>10</xdr:row>
      <xdr:rowOff>99645</xdr:rowOff>
    </xdr:from>
    <xdr:to>
      <xdr:col>33</xdr:col>
      <xdr:colOff>1723293</xdr:colOff>
      <xdr:row>30</xdr:row>
      <xdr:rowOff>128954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34A55-C771-40B8-9528-ADC2CCEB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293076</xdr:colOff>
      <xdr:row>12</xdr:row>
      <xdr:rowOff>70339</xdr:rowOff>
    </xdr:from>
    <xdr:to>
      <xdr:col>45</xdr:col>
      <xdr:colOff>304799</xdr:colOff>
      <xdr:row>32</xdr:row>
      <xdr:rowOff>58615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C1F33-1265-40F3-BD19-7977AE31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10"/>
  <sheetViews>
    <sheetView tabSelected="1" zoomScale="63" zoomScaleNormal="63" workbookViewId="0">
      <selection activeCell="U25" sqref="U25"/>
    </sheetView>
  </sheetViews>
  <sheetFormatPr baseColWidth="10" defaultColWidth="11.19921875" defaultRowHeight="15" customHeight="1" x14ac:dyDescent="0.3"/>
  <cols>
    <col min="1" max="6" width="10.5" customWidth="1"/>
    <col min="7" max="7" width="10.19921875" customWidth="1"/>
    <col min="8" max="26" width="10.5" customWidth="1"/>
  </cols>
  <sheetData>
    <row r="2" spans="1:15" ht="15" customHeight="1" x14ac:dyDescent="0.3">
      <c r="I2" s="31" t="s">
        <v>50</v>
      </c>
      <c r="J2" s="31"/>
      <c r="K2" s="31"/>
      <c r="L2" s="31"/>
      <c r="M2" s="31"/>
      <c r="N2" s="31"/>
      <c r="O2" s="31"/>
    </row>
    <row r="3" spans="1:15" ht="15" customHeight="1" x14ac:dyDescent="0.3">
      <c r="I3" s="31"/>
      <c r="J3" s="31"/>
      <c r="K3" s="31"/>
      <c r="L3" s="31"/>
      <c r="M3" s="31"/>
      <c r="N3" s="31"/>
      <c r="O3" s="31"/>
    </row>
    <row r="4" spans="1:15" ht="15" customHeight="1" x14ac:dyDescent="0.3">
      <c r="A4" t="s">
        <v>13</v>
      </c>
      <c r="C4">
        <f>CORREL(C12:C211,G12:G211)</f>
        <v>0.39602325618727136</v>
      </c>
      <c r="D4">
        <f>CORREL(D12:D211,G12:G211)</f>
        <v>0.28808307527557958</v>
      </c>
      <c r="E4">
        <f>CORREL(E12:E211,G12:G211)</f>
        <v>0.22920754280467828</v>
      </c>
      <c r="F4">
        <f>CORREL(F12:F211,G12:G211)</f>
        <v>0.16250391139040282</v>
      </c>
      <c r="I4" s="31"/>
      <c r="J4" s="31"/>
      <c r="K4" s="31"/>
      <c r="L4" s="31"/>
      <c r="M4" s="31"/>
      <c r="N4" s="31"/>
      <c r="O4" s="31"/>
    </row>
    <row r="5" spans="1:15" ht="15" customHeight="1" x14ac:dyDescent="0.3">
      <c r="A5" s="8" t="s">
        <v>19</v>
      </c>
      <c r="C5" s="11">
        <f>C6/C8</f>
        <v>0.64200885493669468</v>
      </c>
      <c r="D5" s="11">
        <f>D6/D8</f>
        <v>0.87294995468889858</v>
      </c>
      <c r="E5" s="11">
        <f>E6/E8</f>
        <v>0.70080532512656146</v>
      </c>
      <c r="F5" s="11">
        <f>F6/F8</f>
        <v>0.73219615071695565</v>
      </c>
      <c r="G5" s="11">
        <f>G6/G8</f>
        <v>0.45499621395685297</v>
      </c>
      <c r="I5" s="31"/>
      <c r="J5" s="31"/>
      <c r="K5" s="31"/>
      <c r="L5" s="31"/>
      <c r="M5" s="31"/>
      <c r="N5" s="31"/>
      <c r="O5" s="31"/>
    </row>
    <row r="6" spans="1:15" ht="15" customHeight="1" x14ac:dyDescent="0.3">
      <c r="A6" t="s">
        <v>11</v>
      </c>
      <c r="B6" s="9"/>
      <c r="C6">
        <f>STDEV(C12:C211)</f>
        <v>24.467366742282465</v>
      </c>
      <c r="D6">
        <f>STDEV(D12:D211)</f>
        <v>21.714193647909031</v>
      </c>
      <c r="E6">
        <f>STDEV(E12:E211)</f>
        <v>21.316570775705898</v>
      </c>
      <c r="F6">
        <f>STDEV(F12:F211)</f>
        <v>13.816372043669105</v>
      </c>
      <c r="G6">
        <f>STDEV(G12:G211)</f>
        <v>70.056335808204096</v>
      </c>
      <c r="I6" s="31"/>
      <c r="J6" s="31"/>
      <c r="K6" s="31"/>
      <c r="L6" s="31"/>
      <c r="M6" s="31"/>
      <c r="N6" s="31"/>
      <c r="O6" s="31"/>
    </row>
    <row r="7" spans="1:15" ht="15" customHeight="1" x14ac:dyDescent="0.3">
      <c r="A7" t="s">
        <v>10</v>
      </c>
      <c r="B7" s="9">
        <f t="shared" ref="B7:G7" si="0">MEDIAN(B12:B211)</f>
        <v>45095.5</v>
      </c>
      <c r="C7" s="10">
        <f t="shared" si="0"/>
        <v>38.209999999999994</v>
      </c>
      <c r="D7" s="10">
        <f t="shared" si="0"/>
        <v>23.450000000000003</v>
      </c>
      <c r="E7" s="10">
        <f t="shared" si="0"/>
        <v>25.9</v>
      </c>
      <c r="F7" s="10">
        <f t="shared" si="0"/>
        <v>17.100000000000001</v>
      </c>
      <c r="G7" s="10">
        <f t="shared" si="0"/>
        <v>139</v>
      </c>
    </row>
    <row r="8" spans="1:15" ht="15" customHeight="1" x14ac:dyDescent="0.3">
      <c r="A8" t="s">
        <v>9</v>
      </c>
      <c r="B8" s="9">
        <f t="shared" ref="B8:G8" si="1">AVERAGE(B12:B211)</f>
        <v>45095.5</v>
      </c>
      <c r="C8" s="10">
        <f t="shared" si="1"/>
        <v>38.11063750000001</v>
      </c>
      <c r="D8" s="10">
        <f t="shared" si="1"/>
        <v>24.874500000000026</v>
      </c>
      <c r="E8" s="10">
        <f t="shared" si="1"/>
        <v>30.417249999999996</v>
      </c>
      <c r="F8" s="10">
        <f t="shared" si="1"/>
        <v>18.869768750000006</v>
      </c>
      <c r="G8" s="10">
        <f t="shared" si="1"/>
        <v>153.97125</v>
      </c>
    </row>
    <row r="9" spans="1:15" ht="15" customHeight="1" x14ac:dyDescent="0.3">
      <c r="A9" t="s">
        <v>8</v>
      </c>
      <c r="B9">
        <f t="shared" ref="B9:G9" si="2">COUNTA(B12:B211)</f>
        <v>200</v>
      </c>
      <c r="C9">
        <f t="shared" si="2"/>
        <v>200</v>
      </c>
      <c r="D9">
        <f t="shared" si="2"/>
        <v>200</v>
      </c>
      <c r="E9">
        <f t="shared" si="2"/>
        <v>200</v>
      </c>
      <c r="F9">
        <f t="shared" si="2"/>
        <v>200</v>
      </c>
      <c r="G9">
        <f t="shared" si="2"/>
        <v>200</v>
      </c>
    </row>
    <row r="10" spans="1:15" ht="15" customHeight="1" x14ac:dyDescent="0.3">
      <c r="A10" t="s">
        <v>7</v>
      </c>
      <c r="B10">
        <f t="shared" ref="B10:G10" si="3">COUNT(B12:B211)</f>
        <v>200</v>
      </c>
      <c r="C10">
        <f t="shared" si="3"/>
        <v>200</v>
      </c>
      <c r="D10">
        <f t="shared" si="3"/>
        <v>200</v>
      </c>
      <c r="E10">
        <f t="shared" si="3"/>
        <v>200</v>
      </c>
      <c r="F10">
        <f t="shared" si="3"/>
        <v>200</v>
      </c>
      <c r="G10">
        <f t="shared" si="3"/>
        <v>200</v>
      </c>
    </row>
    <row r="11" spans="1:15" ht="15.75" customHeight="1" x14ac:dyDescent="0.3">
      <c r="A11" s="1" t="s">
        <v>0</v>
      </c>
      <c r="B11" s="1" t="s">
        <v>1</v>
      </c>
      <c r="C11" s="2" t="s">
        <v>2</v>
      </c>
      <c r="D11" s="2" t="s">
        <v>3</v>
      </c>
      <c r="E11" s="2" t="s">
        <v>4</v>
      </c>
      <c r="F11" s="2" t="s">
        <v>6</v>
      </c>
      <c r="G11" s="3" t="s">
        <v>5</v>
      </c>
      <c r="J11" s="17"/>
      <c r="K11" s="17"/>
    </row>
    <row r="12" spans="1:15" ht="15.75" customHeight="1" x14ac:dyDescent="0.3">
      <c r="A12" s="4">
        <v>1</v>
      </c>
      <c r="B12" s="5">
        <f t="shared" ref="B12:B43" si="4">+B13-1</f>
        <v>44996</v>
      </c>
      <c r="C12" s="6">
        <v>56.02</v>
      </c>
      <c r="D12" s="6">
        <v>37.799999999999997</v>
      </c>
      <c r="E12" s="6">
        <v>69.2</v>
      </c>
      <c r="F12" s="7">
        <v>14.229999999999993</v>
      </c>
      <c r="G12" s="6">
        <v>236</v>
      </c>
      <c r="H12" s="6"/>
      <c r="I12" s="6"/>
      <c r="J12" s="6"/>
      <c r="K12" s="6"/>
    </row>
    <row r="13" spans="1:15" ht="15.75" customHeight="1" x14ac:dyDescent="0.3">
      <c r="A13" s="4">
        <v>2</v>
      </c>
      <c r="B13" s="5">
        <f t="shared" si="4"/>
        <v>44997</v>
      </c>
      <c r="C13" s="6">
        <v>10.9</v>
      </c>
      <c r="D13" s="6">
        <v>39.299999999999997</v>
      </c>
      <c r="E13" s="6">
        <v>45.1</v>
      </c>
      <c r="F13" s="7">
        <v>6.0599999999999952</v>
      </c>
      <c r="G13" s="6">
        <v>122</v>
      </c>
      <c r="H13" s="6"/>
      <c r="I13" s="6"/>
      <c r="J13" s="6"/>
      <c r="K13" s="6"/>
    </row>
    <row r="14" spans="1:15" ht="15.75" customHeight="1" x14ac:dyDescent="0.3">
      <c r="A14" s="4">
        <v>3</v>
      </c>
      <c r="B14" s="5">
        <f t="shared" si="4"/>
        <v>44998</v>
      </c>
      <c r="C14" s="6">
        <v>12.44</v>
      </c>
      <c r="D14" s="6">
        <v>45.9</v>
      </c>
      <c r="E14" s="6">
        <v>69.3</v>
      </c>
      <c r="F14" s="7">
        <v>16.95</v>
      </c>
      <c r="G14" s="6">
        <v>96</v>
      </c>
      <c r="H14" s="6"/>
      <c r="I14" s="6"/>
      <c r="J14" s="6"/>
      <c r="K14" s="6"/>
    </row>
    <row r="15" spans="1:15" ht="15.75" customHeight="1" x14ac:dyDescent="0.3">
      <c r="A15" s="4">
        <v>4</v>
      </c>
      <c r="B15" s="5">
        <f t="shared" si="4"/>
        <v>44999</v>
      </c>
      <c r="C15" s="6">
        <v>31.3</v>
      </c>
      <c r="D15" s="6">
        <v>41.3</v>
      </c>
      <c r="E15" s="6">
        <v>58.5</v>
      </c>
      <c r="F15" s="7">
        <v>12.399999999999995</v>
      </c>
      <c r="G15" s="6">
        <v>197</v>
      </c>
      <c r="H15" s="6"/>
      <c r="I15" s="6"/>
      <c r="J15" s="6"/>
      <c r="K15" s="6"/>
    </row>
    <row r="16" spans="1:15" ht="15.75" customHeight="1" x14ac:dyDescent="0.3">
      <c r="A16" s="4">
        <v>5</v>
      </c>
      <c r="B16" s="5">
        <f t="shared" si="4"/>
        <v>45000</v>
      </c>
      <c r="C16" s="6">
        <v>46.160000000000004</v>
      </c>
      <c r="D16" s="6">
        <v>10.8</v>
      </c>
      <c r="E16" s="6">
        <v>58.4</v>
      </c>
      <c r="F16" s="7">
        <v>0.12000000000000455</v>
      </c>
      <c r="G16" s="6">
        <v>137</v>
      </c>
      <c r="H16" s="6"/>
      <c r="I16" s="6"/>
      <c r="J16" s="6"/>
      <c r="K16" s="6"/>
    </row>
    <row r="17" spans="1:12" ht="15.75" customHeight="1" x14ac:dyDescent="0.3">
      <c r="A17" s="4">
        <v>6</v>
      </c>
      <c r="B17" s="5">
        <f t="shared" si="4"/>
        <v>45001</v>
      </c>
      <c r="C17" s="6">
        <v>6.74</v>
      </c>
      <c r="D17" s="6">
        <v>48.9</v>
      </c>
      <c r="E17" s="6">
        <v>75</v>
      </c>
      <c r="F17" s="7">
        <v>15.32</v>
      </c>
      <c r="G17" s="6">
        <v>86</v>
      </c>
      <c r="H17" s="6"/>
      <c r="I17" s="6"/>
      <c r="J17" s="6"/>
      <c r="K17" s="6"/>
    </row>
    <row r="18" spans="1:12" ht="15.75" customHeight="1" x14ac:dyDescent="0.3">
      <c r="A18" s="4">
        <v>7</v>
      </c>
      <c r="B18" s="5">
        <f t="shared" si="4"/>
        <v>45002</v>
      </c>
      <c r="C18" s="6">
        <v>13.5</v>
      </c>
      <c r="D18" s="6">
        <v>32.799999999999997</v>
      </c>
      <c r="E18" s="6">
        <v>23.5</v>
      </c>
      <c r="F18" s="7">
        <v>12.749999999999998</v>
      </c>
      <c r="G18" s="6">
        <v>123</v>
      </c>
      <c r="H18" s="6"/>
      <c r="I18" s="6"/>
      <c r="J18" s="6"/>
      <c r="K18" s="6"/>
    </row>
    <row r="19" spans="1:12" ht="15.75" customHeight="1" x14ac:dyDescent="0.3">
      <c r="A19" s="13">
        <v>8</v>
      </c>
      <c r="B19" s="14">
        <f t="shared" si="4"/>
        <v>45003</v>
      </c>
      <c r="C19" s="15">
        <v>31.04</v>
      </c>
      <c r="D19" s="15">
        <v>19.600000000000001</v>
      </c>
      <c r="E19" s="15">
        <v>11.6</v>
      </c>
      <c r="F19" s="16">
        <v>17.18</v>
      </c>
      <c r="G19" s="15">
        <v>152</v>
      </c>
      <c r="H19" s="6"/>
      <c r="I19" s="6"/>
      <c r="J19" s="6"/>
      <c r="K19" s="6"/>
    </row>
    <row r="20" spans="1:12" ht="15.75" customHeight="1" x14ac:dyDescent="0.3">
      <c r="A20" s="4">
        <v>9</v>
      </c>
      <c r="B20" s="5">
        <f t="shared" si="4"/>
        <v>45004</v>
      </c>
      <c r="C20" s="6">
        <v>9.7200000000000006</v>
      </c>
      <c r="D20" s="6">
        <v>2.1</v>
      </c>
      <c r="E20" s="6">
        <v>1</v>
      </c>
      <c r="F20" s="7">
        <v>1.5100000000000002</v>
      </c>
      <c r="G20" s="6">
        <v>54</v>
      </c>
      <c r="H20" s="6"/>
      <c r="I20" s="6"/>
      <c r="J20" s="6"/>
      <c r="K20" s="6"/>
    </row>
    <row r="21" spans="1:12" ht="15.75" customHeight="1" x14ac:dyDescent="0.3">
      <c r="A21" s="4">
        <v>10</v>
      </c>
      <c r="B21" s="5">
        <f t="shared" si="4"/>
        <v>45005</v>
      </c>
      <c r="C21" s="6">
        <v>40.96</v>
      </c>
      <c r="D21" s="6">
        <v>2.6</v>
      </c>
      <c r="E21" s="6">
        <v>21.2</v>
      </c>
      <c r="F21" s="7">
        <v>12.8</v>
      </c>
      <c r="G21" s="6">
        <v>119</v>
      </c>
      <c r="H21" s="6"/>
      <c r="I21" s="6"/>
      <c r="J21" s="6"/>
      <c r="K21" s="6"/>
    </row>
    <row r="22" spans="1:12" ht="15.75" customHeight="1" x14ac:dyDescent="0.3">
      <c r="A22" s="4">
        <v>11</v>
      </c>
      <c r="B22" s="5">
        <f t="shared" si="4"/>
        <v>45006</v>
      </c>
      <c r="C22" s="6">
        <v>23.22</v>
      </c>
      <c r="D22" s="6">
        <v>5.8</v>
      </c>
      <c r="E22" s="6">
        <v>24.2</v>
      </c>
      <c r="F22" s="7">
        <v>19.829999999999998</v>
      </c>
      <c r="G22" s="6">
        <v>95</v>
      </c>
      <c r="H22" s="6"/>
      <c r="I22" s="6"/>
      <c r="J22" s="6"/>
      <c r="K22" s="6"/>
    </row>
    <row r="23" spans="1:12" ht="15.75" customHeight="1" x14ac:dyDescent="0.3">
      <c r="A23" s="4">
        <v>12</v>
      </c>
      <c r="B23" s="5">
        <f t="shared" si="4"/>
        <v>45007</v>
      </c>
      <c r="C23" s="6">
        <v>50.94</v>
      </c>
      <c r="D23" s="6">
        <v>24</v>
      </c>
      <c r="E23" s="6">
        <v>4</v>
      </c>
      <c r="F23" s="7">
        <v>31.869999999999997</v>
      </c>
      <c r="G23" s="6">
        <v>151.5</v>
      </c>
      <c r="H23" s="6"/>
      <c r="I23" s="6"/>
      <c r="J23" s="6"/>
      <c r="K23" s="6"/>
    </row>
    <row r="24" spans="1:12" ht="15.75" customHeight="1" x14ac:dyDescent="0.3">
      <c r="A24" s="4">
        <v>13</v>
      </c>
      <c r="B24" s="5">
        <f t="shared" si="4"/>
        <v>45008</v>
      </c>
      <c r="C24" s="6">
        <v>10.76</v>
      </c>
      <c r="D24" s="6">
        <v>35.1</v>
      </c>
      <c r="E24" s="6">
        <v>65.900000000000006</v>
      </c>
      <c r="F24" s="7">
        <v>17.100000000000001</v>
      </c>
      <c r="G24" s="6">
        <v>95</v>
      </c>
      <c r="H24" s="6"/>
      <c r="I24" s="6"/>
      <c r="J24" s="6"/>
      <c r="K24" s="6"/>
    </row>
    <row r="25" spans="1:12" ht="15.75" customHeight="1" x14ac:dyDescent="0.3">
      <c r="A25" s="4">
        <v>14</v>
      </c>
      <c r="B25" s="5">
        <f t="shared" si="4"/>
        <v>45009</v>
      </c>
      <c r="C25" s="6">
        <v>26.5</v>
      </c>
      <c r="D25" s="6">
        <v>7.6</v>
      </c>
      <c r="E25" s="6">
        <v>7.2</v>
      </c>
      <c r="F25" s="7">
        <v>17.100000000000001</v>
      </c>
      <c r="G25" s="6">
        <v>113</v>
      </c>
      <c r="H25" s="6"/>
      <c r="I25" s="6"/>
      <c r="J25" s="6"/>
      <c r="K25" s="6"/>
    </row>
    <row r="26" spans="1:12" ht="15.75" customHeight="1" x14ac:dyDescent="0.3">
      <c r="A26" s="4">
        <v>15</v>
      </c>
      <c r="B26" s="5">
        <f t="shared" si="4"/>
        <v>45010</v>
      </c>
      <c r="C26" s="6">
        <v>44.82</v>
      </c>
      <c r="D26" s="6">
        <v>32.9</v>
      </c>
      <c r="E26" s="6">
        <v>46</v>
      </c>
      <c r="F26" s="7">
        <v>18.459999999999997</v>
      </c>
      <c r="G26" s="6">
        <v>191</v>
      </c>
      <c r="H26" s="6"/>
      <c r="I26" s="6"/>
      <c r="J26" s="6"/>
      <c r="K26" s="6"/>
    </row>
    <row r="27" spans="1:12" ht="15.75" customHeight="1" x14ac:dyDescent="0.3">
      <c r="A27" s="4">
        <v>16</v>
      </c>
      <c r="B27" s="5">
        <f t="shared" si="4"/>
        <v>45011</v>
      </c>
      <c r="C27" s="6">
        <v>42.08</v>
      </c>
      <c r="D27" s="6">
        <v>47.7</v>
      </c>
      <c r="E27" s="6">
        <v>52.9</v>
      </c>
      <c r="F27" s="7">
        <v>22.23</v>
      </c>
      <c r="G27" s="6">
        <v>240</v>
      </c>
      <c r="H27" s="6"/>
      <c r="I27" s="6"/>
      <c r="J27" s="6"/>
      <c r="K27" s="6"/>
    </row>
    <row r="28" spans="1:12" ht="15.75" customHeight="1" x14ac:dyDescent="0.3">
      <c r="A28" s="4">
        <v>17</v>
      </c>
      <c r="B28" s="5">
        <f t="shared" si="4"/>
        <v>45012</v>
      </c>
      <c r="C28" s="6">
        <v>89.06</v>
      </c>
      <c r="D28" s="6">
        <v>36.6</v>
      </c>
      <c r="E28" s="6">
        <v>93.625</v>
      </c>
      <c r="F28" s="7">
        <v>23.379999999999995</v>
      </c>
      <c r="G28" s="6">
        <v>135</v>
      </c>
      <c r="H28" s="6"/>
      <c r="I28" s="6"/>
      <c r="J28" s="6"/>
      <c r="K28" s="6"/>
    </row>
    <row r="29" spans="1:12" ht="15.75" customHeight="1" x14ac:dyDescent="0.3">
      <c r="A29" s="4">
        <v>18</v>
      </c>
      <c r="B29" s="5">
        <f t="shared" si="4"/>
        <v>45013</v>
      </c>
      <c r="C29" s="6">
        <v>62.279999999999994</v>
      </c>
      <c r="D29" s="6">
        <v>39.6</v>
      </c>
      <c r="E29" s="6">
        <v>55.8</v>
      </c>
      <c r="F29" s="7">
        <v>25.619999999999997</v>
      </c>
      <c r="G29" s="6">
        <v>258</v>
      </c>
      <c r="H29" s="6"/>
      <c r="I29" s="6"/>
      <c r="J29" s="6"/>
      <c r="K29" s="6"/>
    </row>
    <row r="30" spans="1:12" ht="15.75" customHeight="1" x14ac:dyDescent="0.3">
      <c r="A30" s="4">
        <v>19</v>
      </c>
      <c r="B30" s="5">
        <f t="shared" si="4"/>
        <v>45014</v>
      </c>
      <c r="C30" s="6">
        <v>14.84</v>
      </c>
      <c r="D30" s="6">
        <v>20.5</v>
      </c>
      <c r="E30" s="6">
        <v>18.3</v>
      </c>
      <c r="F30" s="7">
        <v>9.8500000000000014</v>
      </c>
      <c r="G30" s="6">
        <v>127</v>
      </c>
      <c r="H30" s="6"/>
      <c r="I30" s="6"/>
      <c r="J30" s="6"/>
      <c r="K30" s="6"/>
    </row>
    <row r="31" spans="1:12" ht="15.75" customHeight="1" x14ac:dyDescent="0.3">
      <c r="A31" s="4">
        <v>20</v>
      </c>
      <c r="B31" s="5">
        <f t="shared" si="4"/>
        <v>45015</v>
      </c>
      <c r="C31" s="6">
        <v>32.46</v>
      </c>
      <c r="D31" s="6">
        <v>23.9</v>
      </c>
      <c r="E31" s="6">
        <v>19.100000000000001</v>
      </c>
      <c r="F31" s="7">
        <v>19.04</v>
      </c>
      <c r="G31" s="6">
        <v>148</v>
      </c>
      <c r="H31" s="6"/>
      <c r="I31" s="6"/>
      <c r="J31" s="6"/>
      <c r="K31" s="6"/>
      <c r="L31" s="10"/>
    </row>
    <row r="32" spans="1:12" ht="15.75" customHeight="1" x14ac:dyDescent="0.3">
      <c r="A32" s="4">
        <v>21</v>
      </c>
      <c r="B32" s="5">
        <f t="shared" si="4"/>
        <v>45016</v>
      </c>
      <c r="C32" s="6">
        <v>46.68</v>
      </c>
      <c r="D32" s="6">
        <v>27.7</v>
      </c>
      <c r="E32" s="6">
        <v>53.4</v>
      </c>
      <c r="F32" s="7">
        <v>14.329999999999998</v>
      </c>
      <c r="G32" s="6">
        <v>188</v>
      </c>
      <c r="H32" s="6"/>
      <c r="I32" s="6"/>
      <c r="J32" s="6"/>
      <c r="K32" s="6"/>
    </row>
    <row r="33" spans="1:11" ht="15.75" customHeight="1" x14ac:dyDescent="0.3">
      <c r="A33" s="4">
        <v>22</v>
      </c>
      <c r="B33" s="5">
        <f t="shared" si="4"/>
        <v>45017</v>
      </c>
      <c r="C33" s="6">
        <v>48.480000000000004</v>
      </c>
      <c r="D33" s="6">
        <v>123</v>
      </c>
      <c r="E33" s="6">
        <v>23.5</v>
      </c>
      <c r="F33" s="7">
        <v>16.89</v>
      </c>
      <c r="G33" s="6">
        <v>127</v>
      </c>
      <c r="H33" s="6"/>
      <c r="I33" s="6"/>
      <c r="J33" s="6"/>
      <c r="K33" s="6"/>
    </row>
    <row r="34" spans="1:11" ht="15.75" customHeight="1" x14ac:dyDescent="0.3">
      <c r="A34" s="4">
        <v>23</v>
      </c>
      <c r="B34" s="5">
        <f t="shared" si="4"/>
        <v>45018</v>
      </c>
      <c r="C34" s="6">
        <v>11.64</v>
      </c>
      <c r="D34" s="6">
        <v>15.9</v>
      </c>
      <c r="E34" s="6">
        <v>49.6</v>
      </c>
      <c r="F34" s="7">
        <v>9.4299999999999962</v>
      </c>
      <c r="G34" s="12">
        <v>96</v>
      </c>
      <c r="H34" s="6"/>
      <c r="I34" s="6"/>
      <c r="J34" s="6"/>
      <c r="K34" s="6"/>
    </row>
    <row r="35" spans="1:11" ht="15.75" customHeight="1" x14ac:dyDescent="0.3">
      <c r="A35" s="4">
        <v>24</v>
      </c>
      <c r="B35" s="5">
        <f t="shared" si="4"/>
        <v>45019</v>
      </c>
      <c r="C35" s="6">
        <v>49.660000000000004</v>
      </c>
      <c r="D35" s="6">
        <v>16.899999999999999</v>
      </c>
      <c r="E35" s="6">
        <v>26.2</v>
      </c>
      <c r="F35" s="7">
        <v>20.8</v>
      </c>
      <c r="G35" s="6">
        <v>175</v>
      </c>
      <c r="H35" s="6"/>
      <c r="I35" s="6"/>
      <c r="J35" s="6"/>
      <c r="K35" s="6"/>
    </row>
    <row r="36" spans="1:11" ht="15.75" customHeight="1" x14ac:dyDescent="0.3">
      <c r="A36" s="4">
        <v>25</v>
      </c>
      <c r="B36" s="5">
        <f t="shared" si="4"/>
        <v>45020</v>
      </c>
      <c r="C36" s="6">
        <v>20.46</v>
      </c>
      <c r="D36" s="6">
        <v>12.6</v>
      </c>
      <c r="E36" s="6">
        <v>18.3</v>
      </c>
      <c r="F36" s="7">
        <v>5.2099999999999991</v>
      </c>
      <c r="G36" s="6">
        <v>110</v>
      </c>
      <c r="H36" s="6"/>
      <c r="I36" s="6"/>
      <c r="J36" s="6"/>
      <c r="K36" s="6"/>
    </row>
    <row r="37" spans="1:11" ht="15.75" customHeight="1" x14ac:dyDescent="0.3">
      <c r="A37" s="4">
        <v>26</v>
      </c>
      <c r="B37" s="5">
        <f t="shared" si="4"/>
        <v>45021</v>
      </c>
      <c r="C37" s="6">
        <v>59.58</v>
      </c>
      <c r="D37" s="6">
        <v>3.5</v>
      </c>
      <c r="E37" s="6">
        <v>19.5</v>
      </c>
      <c r="F37" s="7">
        <v>20.239999999999998</v>
      </c>
      <c r="G37" s="6">
        <v>139</v>
      </c>
      <c r="H37" s="6"/>
      <c r="I37" s="6"/>
      <c r="J37" s="6"/>
      <c r="K37" s="6"/>
    </row>
    <row r="38" spans="1:11" ht="15.75" customHeight="1" x14ac:dyDescent="0.3">
      <c r="A38" s="4">
        <v>27</v>
      </c>
      <c r="B38" s="5">
        <f t="shared" si="4"/>
        <v>45022</v>
      </c>
      <c r="C38" s="6">
        <v>38.58</v>
      </c>
      <c r="D38" s="6">
        <v>29.3</v>
      </c>
      <c r="E38" s="6">
        <v>12.6</v>
      </c>
      <c r="F38" s="7">
        <v>23.900000000000002</v>
      </c>
      <c r="G38" s="6">
        <v>167</v>
      </c>
      <c r="H38" s="6"/>
      <c r="I38" s="6"/>
      <c r="J38" s="6"/>
      <c r="K38" s="6"/>
    </row>
    <row r="39" spans="1:11" ht="15.75" customHeight="1" x14ac:dyDescent="0.3">
      <c r="A39" s="4">
        <v>28</v>
      </c>
      <c r="B39" s="5">
        <f t="shared" si="4"/>
        <v>45023</v>
      </c>
      <c r="C39" s="6">
        <v>49.019999999999996</v>
      </c>
      <c r="D39" s="6">
        <v>16.7</v>
      </c>
      <c r="E39" s="6">
        <v>22.9</v>
      </c>
      <c r="F39" s="7">
        <v>23.2</v>
      </c>
      <c r="G39" s="6">
        <v>168</v>
      </c>
      <c r="H39" s="6"/>
      <c r="I39" s="6"/>
      <c r="J39" s="6"/>
      <c r="K39" s="6"/>
    </row>
    <row r="40" spans="1:11" ht="15.75" customHeight="1" x14ac:dyDescent="0.3">
      <c r="A40" s="4">
        <v>29</v>
      </c>
      <c r="B40" s="5">
        <f t="shared" si="4"/>
        <v>45024</v>
      </c>
      <c r="C40" s="6">
        <v>52.760000000000005</v>
      </c>
      <c r="D40" s="6">
        <v>27.1</v>
      </c>
      <c r="E40" s="6">
        <v>22.9</v>
      </c>
      <c r="F40" s="7">
        <v>29.270000000000007</v>
      </c>
      <c r="G40" s="6">
        <v>199</v>
      </c>
      <c r="H40" s="6"/>
      <c r="I40" s="6"/>
      <c r="J40" s="6"/>
      <c r="K40" s="6"/>
    </row>
    <row r="41" spans="1:11" ht="15.75" customHeight="1" x14ac:dyDescent="0.3">
      <c r="A41" s="4">
        <v>30</v>
      </c>
      <c r="B41" s="5">
        <f t="shared" si="4"/>
        <v>45025</v>
      </c>
      <c r="C41" s="6">
        <v>15.12</v>
      </c>
      <c r="D41" s="6">
        <v>16</v>
      </c>
      <c r="E41" s="6">
        <v>40.799999999999997</v>
      </c>
      <c r="F41" s="7">
        <v>18.739999999999998</v>
      </c>
      <c r="G41" s="6">
        <v>123</v>
      </c>
      <c r="H41" s="6"/>
      <c r="I41" s="6"/>
      <c r="J41" s="6"/>
      <c r="K41" s="6"/>
    </row>
    <row r="42" spans="1:11" ht="15.75" customHeight="1" x14ac:dyDescent="0.3">
      <c r="A42" s="4">
        <v>31</v>
      </c>
      <c r="B42" s="5">
        <f t="shared" si="4"/>
        <v>45026</v>
      </c>
      <c r="C42" s="6">
        <v>59.58</v>
      </c>
      <c r="D42" s="6">
        <v>28.3</v>
      </c>
      <c r="E42" s="6">
        <v>43.2</v>
      </c>
      <c r="F42" s="7">
        <v>26.159999999999997</v>
      </c>
      <c r="G42" s="6">
        <v>231</v>
      </c>
      <c r="H42" s="6"/>
      <c r="I42" s="6"/>
      <c r="J42" s="6"/>
      <c r="K42" s="6"/>
    </row>
    <row r="43" spans="1:11" ht="15.75" customHeight="1" x14ac:dyDescent="0.3">
      <c r="A43" s="4">
        <v>32</v>
      </c>
      <c r="B43" s="5">
        <f t="shared" si="4"/>
        <v>45027</v>
      </c>
      <c r="C43" s="6">
        <v>92.987500000000011</v>
      </c>
      <c r="D43" s="6">
        <v>17.399999999999999</v>
      </c>
      <c r="E43" s="6">
        <v>38.6</v>
      </c>
      <c r="F43" s="7">
        <v>37.253750000000011</v>
      </c>
      <c r="G43" s="6">
        <v>126</v>
      </c>
      <c r="H43" s="6"/>
      <c r="I43" s="6"/>
      <c r="J43" s="6"/>
      <c r="K43" s="6"/>
    </row>
    <row r="44" spans="1:11" ht="15.75" customHeight="1" x14ac:dyDescent="0.3">
      <c r="A44" s="4">
        <v>33</v>
      </c>
      <c r="B44" s="5">
        <f t="shared" ref="B44:B75" si="5">+B45-1</f>
        <v>45028</v>
      </c>
      <c r="C44" s="6">
        <v>20.440000000000001</v>
      </c>
      <c r="D44" s="6">
        <v>1.5</v>
      </c>
      <c r="E44" s="6">
        <v>30</v>
      </c>
      <c r="F44" s="7">
        <v>18.47</v>
      </c>
      <c r="G44" s="6">
        <v>112</v>
      </c>
      <c r="H44" s="6"/>
      <c r="I44" s="6"/>
      <c r="J44" s="6"/>
      <c r="K44" s="6"/>
    </row>
    <row r="45" spans="1:11" ht="15.75" customHeight="1" x14ac:dyDescent="0.3">
      <c r="A45" s="4">
        <v>34</v>
      </c>
      <c r="B45" s="5">
        <f t="shared" si="5"/>
        <v>45029</v>
      </c>
      <c r="C45" s="6">
        <v>61.120000000000005</v>
      </c>
      <c r="D45" s="6">
        <v>20</v>
      </c>
      <c r="E45" s="6">
        <v>0.3</v>
      </c>
      <c r="F45" s="7">
        <v>36.440000000000005</v>
      </c>
      <c r="G45" s="6">
        <v>184</v>
      </c>
      <c r="H45" s="6"/>
      <c r="I45" s="6"/>
      <c r="J45" s="6"/>
      <c r="K45" s="6"/>
    </row>
    <row r="46" spans="1:11" ht="15.75" customHeight="1" x14ac:dyDescent="0.3">
      <c r="A46" s="4">
        <v>35</v>
      </c>
      <c r="B46" s="5">
        <f t="shared" si="5"/>
        <v>45030</v>
      </c>
      <c r="C46" s="6">
        <v>24.14</v>
      </c>
      <c r="D46" s="6">
        <v>1.4</v>
      </c>
      <c r="E46" s="6">
        <v>7.4</v>
      </c>
      <c r="F46" s="7">
        <v>7.3099999999999987</v>
      </c>
      <c r="G46" s="6">
        <v>91.5</v>
      </c>
      <c r="H46" s="6"/>
      <c r="I46" s="6"/>
      <c r="J46" s="6"/>
      <c r="K46" s="6"/>
    </row>
    <row r="47" spans="1:11" ht="15.75" customHeight="1" x14ac:dyDescent="0.3">
      <c r="A47" s="4">
        <v>36</v>
      </c>
      <c r="B47" s="5">
        <f t="shared" si="5"/>
        <v>45031</v>
      </c>
      <c r="C47" s="6">
        <v>62.14</v>
      </c>
      <c r="D47" s="6">
        <v>4.0999999999999996</v>
      </c>
      <c r="E47" s="6">
        <v>8.5</v>
      </c>
      <c r="F47" s="7">
        <v>27.72</v>
      </c>
      <c r="G47" s="6">
        <v>129</v>
      </c>
      <c r="H47" s="6"/>
      <c r="I47" s="6"/>
      <c r="J47" s="6"/>
      <c r="K47" s="6"/>
    </row>
    <row r="48" spans="1:11" ht="15.75" customHeight="1" x14ac:dyDescent="0.3">
      <c r="A48" s="4">
        <v>37</v>
      </c>
      <c r="B48" s="5">
        <f t="shared" si="5"/>
        <v>45032</v>
      </c>
      <c r="C48" s="6">
        <v>56.379999999999995</v>
      </c>
      <c r="D48" s="6">
        <v>43.8</v>
      </c>
      <c r="E48" s="6">
        <v>5</v>
      </c>
      <c r="F48" s="7">
        <v>46.589999999999996</v>
      </c>
      <c r="G48" s="6">
        <v>256</v>
      </c>
      <c r="H48" s="6"/>
      <c r="I48" s="6"/>
      <c r="J48" s="6"/>
      <c r="K48" s="6"/>
    </row>
    <row r="49" spans="1:11" ht="15.75" customHeight="1" x14ac:dyDescent="0.3">
      <c r="A49" s="4">
        <v>38</v>
      </c>
      <c r="B49" s="5">
        <f t="shared" si="5"/>
        <v>45033</v>
      </c>
      <c r="C49" s="6">
        <v>24.94</v>
      </c>
      <c r="D49" s="6">
        <v>49.4</v>
      </c>
      <c r="E49" s="6">
        <v>45.7</v>
      </c>
      <c r="F49" s="7">
        <v>13.89</v>
      </c>
      <c r="G49" s="6">
        <v>152</v>
      </c>
      <c r="H49" s="6"/>
      <c r="I49" s="6"/>
      <c r="J49" s="6"/>
      <c r="K49" s="6"/>
    </row>
    <row r="50" spans="1:11" ht="15.75" customHeight="1" x14ac:dyDescent="0.3">
      <c r="A50" s="4">
        <v>39</v>
      </c>
      <c r="B50" s="5">
        <f t="shared" si="5"/>
        <v>45034</v>
      </c>
      <c r="C50" s="6">
        <v>14.620000000000001</v>
      </c>
      <c r="D50" s="6">
        <v>26.7</v>
      </c>
      <c r="E50" s="6">
        <v>35.1</v>
      </c>
      <c r="F50" s="7">
        <v>3.6199999999999992</v>
      </c>
      <c r="G50" s="6">
        <v>114</v>
      </c>
      <c r="H50" s="6"/>
      <c r="I50" s="6"/>
      <c r="J50" s="6"/>
      <c r="K50" s="6"/>
    </row>
    <row r="51" spans="1:11" ht="15.75" customHeight="1" x14ac:dyDescent="0.3">
      <c r="A51" s="4">
        <v>40</v>
      </c>
      <c r="B51" s="5">
        <f t="shared" si="5"/>
        <v>45035</v>
      </c>
      <c r="C51" s="6">
        <v>53.6</v>
      </c>
      <c r="D51" s="6">
        <v>37.700000000000003</v>
      </c>
      <c r="E51" s="6">
        <v>32</v>
      </c>
      <c r="F51" s="7">
        <v>28.850000000000005</v>
      </c>
      <c r="G51" s="6">
        <v>230</v>
      </c>
      <c r="H51" s="6"/>
      <c r="I51" s="6"/>
      <c r="J51" s="6"/>
      <c r="K51" s="6"/>
    </row>
    <row r="52" spans="1:11" ht="15.75" customHeight="1" x14ac:dyDescent="0.3">
      <c r="A52" s="4">
        <v>41</v>
      </c>
      <c r="B52" s="5">
        <f t="shared" si="5"/>
        <v>45036</v>
      </c>
      <c r="C52" s="6">
        <v>45.5</v>
      </c>
      <c r="D52" s="6">
        <v>22.3</v>
      </c>
      <c r="E52" s="6">
        <v>31.6</v>
      </c>
      <c r="F52" s="7">
        <v>18.759999999999998</v>
      </c>
      <c r="G52" s="6">
        <v>179</v>
      </c>
      <c r="H52" s="6"/>
      <c r="I52" s="6"/>
      <c r="J52" s="6"/>
      <c r="K52" s="6"/>
    </row>
    <row r="53" spans="1:11" ht="15.75" customHeight="1" x14ac:dyDescent="0.3">
      <c r="A53" s="4">
        <v>42</v>
      </c>
      <c r="B53" s="5">
        <f t="shared" si="5"/>
        <v>45037</v>
      </c>
      <c r="C53" s="6">
        <v>40.4</v>
      </c>
      <c r="D53" s="6">
        <v>33.4</v>
      </c>
      <c r="E53" s="6">
        <v>38.700000000000003</v>
      </c>
      <c r="F53" s="7">
        <v>18.919999999999995</v>
      </c>
      <c r="G53" s="6">
        <v>186</v>
      </c>
      <c r="H53" s="6"/>
      <c r="I53" s="6"/>
      <c r="J53" s="6"/>
      <c r="K53" s="6"/>
    </row>
    <row r="54" spans="1:11" ht="15.75" customHeight="1" x14ac:dyDescent="0.3">
      <c r="A54" s="4">
        <v>43</v>
      </c>
      <c r="B54" s="5">
        <f t="shared" si="5"/>
        <v>45038</v>
      </c>
      <c r="C54" s="6">
        <v>67.72</v>
      </c>
      <c r="D54" s="6">
        <v>27.7</v>
      </c>
      <c r="E54" s="6">
        <v>1.8</v>
      </c>
      <c r="F54" s="7">
        <v>42.49</v>
      </c>
      <c r="G54" s="6">
        <v>226</v>
      </c>
      <c r="H54" s="6"/>
      <c r="I54" s="6"/>
      <c r="J54" s="6"/>
      <c r="K54" s="6"/>
    </row>
    <row r="55" spans="1:11" ht="15.75" customHeight="1" x14ac:dyDescent="0.3">
      <c r="A55" s="4">
        <v>44</v>
      </c>
      <c r="B55" s="5">
        <f t="shared" si="5"/>
        <v>45039</v>
      </c>
      <c r="C55" s="6">
        <v>51.38</v>
      </c>
      <c r="D55" s="6">
        <v>8.4</v>
      </c>
      <c r="E55" s="6">
        <v>26.4</v>
      </c>
      <c r="F55" s="7">
        <v>14.33</v>
      </c>
      <c r="G55" s="6">
        <v>149</v>
      </c>
      <c r="H55" s="6"/>
      <c r="I55" s="6"/>
      <c r="J55" s="6"/>
      <c r="K55" s="6"/>
    </row>
    <row r="56" spans="1:11" ht="15.75" customHeight="1" x14ac:dyDescent="0.3">
      <c r="A56" s="4">
        <v>45</v>
      </c>
      <c r="B56" s="5">
        <f t="shared" si="5"/>
        <v>45040</v>
      </c>
      <c r="C56" s="6">
        <v>12.02</v>
      </c>
      <c r="D56" s="6">
        <v>25.7</v>
      </c>
      <c r="E56" s="6">
        <v>43.3</v>
      </c>
      <c r="F56" s="7">
        <v>18.04</v>
      </c>
      <c r="G56" s="6">
        <v>89</v>
      </c>
      <c r="H56" s="6"/>
      <c r="I56" s="6"/>
      <c r="J56" s="6"/>
      <c r="K56" s="6"/>
    </row>
    <row r="57" spans="1:11" ht="15.75" customHeight="1" x14ac:dyDescent="0.3">
      <c r="A57" s="4">
        <v>46</v>
      </c>
      <c r="B57" s="5">
        <f t="shared" si="5"/>
        <v>45041</v>
      </c>
      <c r="C57" s="6">
        <v>42.019999999999996</v>
      </c>
      <c r="D57" s="6">
        <v>22.5</v>
      </c>
      <c r="E57" s="6">
        <v>31.5</v>
      </c>
      <c r="F57" s="7">
        <v>16.159999999999997</v>
      </c>
      <c r="G57" s="6">
        <v>165</v>
      </c>
      <c r="H57" s="6"/>
      <c r="I57" s="6"/>
      <c r="J57" s="6"/>
      <c r="K57" s="6"/>
    </row>
    <row r="58" spans="1:11" ht="15.75" customHeight="1" x14ac:dyDescent="0.3">
      <c r="A58" s="4">
        <v>47</v>
      </c>
      <c r="B58" s="5">
        <f t="shared" si="5"/>
        <v>45042</v>
      </c>
      <c r="C58" s="6">
        <v>18.940000000000001</v>
      </c>
      <c r="D58" s="6">
        <v>9.9</v>
      </c>
      <c r="E58" s="6">
        <v>35.700000000000003</v>
      </c>
      <c r="F58" s="7">
        <v>19.64</v>
      </c>
      <c r="G58" s="6">
        <v>119</v>
      </c>
      <c r="H58" s="6"/>
      <c r="I58" s="6"/>
      <c r="J58" s="6"/>
      <c r="K58" s="6"/>
    </row>
    <row r="59" spans="1:11" ht="15.75" customHeight="1" x14ac:dyDescent="0.3">
      <c r="A59" s="4">
        <v>48</v>
      </c>
      <c r="B59" s="5">
        <f t="shared" si="5"/>
        <v>45043</v>
      </c>
      <c r="C59" s="6">
        <v>52.980000000000004</v>
      </c>
      <c r="D59" s="6">
        <v>41.5</v>
      </c>
      <c r="E59" s="6">
        <v>18.5</v>
      </c>
      <c r="F59" s="7">
        <v>37.340000000000003</v>
      </c>
      <c r="G59" s="6">
        <v>245</v>
      </c>
      <c r="H59" s="6"/>
      <c r="I59" s="6"/>
      <c r="J59" s="6"/>
      <c r="K59" s="6"/>
    </row>
    <row r="60" spans="1:11" ht="15.75" customHeight="1" x14ac:dyDescent="0.3">
      <c r="A60" s="4">
        <v>49</v>
      </c>
      <c r="B60" s="5">
        <f t="shared" si="5"/>
        <v>45044</v>
      </c>
      <c r="C60" s="6">
        <v>46.44</v>
      </c>
      <c r="D60" s="6">
        <v>15.8</v>
      </c>
      <c r="E60" s="6">
        <v>49.9</v>
      </c>
      <c r="F60" s="7">
        <v>10.659999999999997</v>
      </c>
      <c r="G60" s="6">
        <v>149</v>
      </c>
      <c r="H60" s="6"/>
      <c r="I60" s="6"/>
      <c r="J60" s="6"/>
      <c r="K60" s="6"/>
    </row>
    <row r="61" spans="1:11" ht="15.75" customHeight="1" x14ac:dyDescent="0.3">
      <c r="A61" s="4">
        <v>50</v>
      </c>
      <c r="B61" s="5">
        <f t="shared" si="5"/>
        <v>45045</v>
      </c>
      <c r="C61" s="6">
        <v>14.38</v>
      </c>
      <c r="D61" s="6">
        <v>11.7</v>
      </c>
      <c r="E61" s="6">
        <v>36.799999999999997</v>
      </c>
      <c r="F61" s="7">
        <v>17.82</v>
      </c>
      <c r="G61" s="6">
        <v>111</v>
      </c>
      <c r="H61" s="6"/>
      <c r="I61" s="6"/>
      <c r="J61" s="6"/>
      <c r="K61" s="6"/>
    </row>
    <row r="62" spans="1:11" ht="15.75" customHeight="1" x14ac:dyDescent="0.3">
      <c r="A62" s="4">
        <v>51</v>
      </c>
      <c r="B62" s="5">
        <f t="shared" si="5"/>
        <v>45046</v>
      </c>
      <c r="C62" s="6">
        <v>43.96</v>
      </c>
      <c r="D62" s="6">
        <v>3.1</v>
      </c>
      <c r="E62" s="6">
        <v>34.6</v>
      </c>
      <c r="F62" s="7">
        <v>7.6899999999999995</v>
      </c>
      <c r="G62" s="6">
        <v>122</v>
      </c>
      <c r="H62" s="6"/>
      <c r="I62" s="6"/>
      <c r="J62" s="6"/>
      <c r="K62" s="6"/>
    </row>
    <row r="63" spans="1:11" ht="15.75" customHeight="1" x14ac:dyDescent="0.3">
      <c r="A63" s="4">
        <v>52</v>
      </c>
      <c r="B63" s="5">
        <f t="shared" si="5"/>
        <v>45047</v>
      </c>
      <c r="C63" s="6">
        <v>29.080000000000002</v>
      </c>
      <c r="D63" s="6">
        <v>9.6</v>
      </c>
      <c r="E63" s="6">
        <v>3.6</v>
      </c>
      <c r="F63" s="7">
        <v>13.4</v>
      </c>
      <c r="G63" s="6">
        <v>112</v>
      </c>
      <c r="H63" s="6"/>
      <c r="I63" s="6"/>
      <c r="J63" s="6"/>
      <c r="K63" s="6"/>
    </row>
    <row r="64" spans="1:11" ht="15.75" customHeight="1" x14ac:dyDescent="0.3">
      <c r="A64" s="4">
        <v>53</v>
      </c>
      <c r="B64" s="5">
        <f t="shared" si="5"/>
        <v>45048</v>
      </c>
      <c r="C64" s="6">
        <v>44.28</v>
      </c>
      <c r="D64" s="6">
        <v>41.7</v>
      </c>
      <c r="E64" s="6">
        <v>39.6</v>
      </c>
      <c r="F64" s="7">
        <v>26.65</v>
      </c>
      <c r="G64" s="6">
        <v>235</v>
      </c>
      <c r="H64" s="6"/>
      <c r="I64" s="6"/>
      <c r="J64" s="6"/>
      <c r="K64" s="6"/>
    </row>
    <row r="65" spans="1:11" ht="15.75" customHeight="1" x14ac:dyDescent="0.3">
      <c r="A65" s="4">
        <v>54</v>
      </c>
      <c r="B65" s="5">
        <f t="shared" si="5"/>
        <v>45049</v>
      </c>
      <c r="C65" s="6">
        <v>41.519999999999996</v>
      </c>
      <c r="D65" s="6">
        <v>46.2</v>
      </c>
      <c r="E65" s="6">
        <v>58.7</v>
      </c>
      <c r="F65" s="7">
        <v>17.879999999999995</v>
      </c>
      <c r="G65" s="6">
        <v>225</v>
      </c>
      <c r="H65" s="6"/>
      <c r="I65" s="6"/>
      <c r="J65" s="6"/>
      <c r="K65" s="6"/>
    </row>
    <row r="66" spans="1:11" ht="15.75" customHeight="1" x14ac:dyDescent="0.3">
      <c r="A66" s="4">
        <v>55</v>
      </c>
      <c r="B66" s="5">
        <f t="shared" si="5"/>
        <v>45050</v>
      </c>
      <c r="C66" s="6">
        <v>62.54</v>
      </c>
      <c r="D66" s="6">
        <v>28.8</v>
      </c>
      <c r="E66" s="6">
        <v>15.9</v>
      </c>
      <c r="F66" s="7">
        <v>34.31</v>
      </c>
      <c r="G66" s="6">
        <v>220</v>
      </c>
      <c r="H66" s="6"/>
      <c r="I66" s="6"/>
      <c r="J66" s="6"/>
      <c r="K66" s="6"/>
    </row>
    <row r="67" spans="1:11" ht="15.75" customHeight="1" x14ac:dyDescent="0.3">
      <c r="A67" s="4">
        <v>56</v>
      </c>
      <c r="B67" s="5">
        <f t="shared" si="5"/>
        <v>45051</v>
      </c>
      <c r="C67" s="6">
        <v>40.78</v>
      </c>
      <c r="D67" s="6">
        <v>49.4</v>
      </c>
      <c r="E67" s="6">
        <v>60</v>
      </c>
      <c r="F67" s="7">
        <v>20.590000000000003</v>
      </c>
      <c r="G67" s="6">
        <v>240</v>
      </c>
      <c r="H67" s="6"/>
      <c r="I67" s="6"/>
      <c r="J67" s="6"/>
      <c r="K67" s="6"/>
    </row>
    <row r="68" spans="1:11" ht="15.75" customHeight="1" x14ac:dyDescent="0.3">
      <c r="A68" s="4">
        <v>57</v>
      </c>
      <c r="B68" s="5">
        <f t="shared" si="5"/>
        <v>45052</v>
      </c>
      <c r="C68" s="6">
        <v>3.46</v>
      </c>
      <c r="D68" s="6">
        <v>28.1</v>
      </c>
      <c r="E68" s="6">
        <v>41.4</v>
      </c>
      <c r="F68" s="7">
        <v>18.220000000000002</v>
      </c>
      <c r="G68" s="6">
        <v>71</v>
      </c>
      <c r="H68" s="6"/>
      <c r="I68" s="6"/>
      <c r="J68" s="6"/>
      <c r="K68" s="6"/>
    </row>
    <row r="69" spans="1:11" ht="15.75" customHeight="1" x14ac:dyDescent="0.3">
      <c r="A69" s="4">
        <v>58</v>
      </c>
      <c r="B69" s="5">
        <f t="shared" si="5"/>
        <v>45053</v>
      </c>
      <c r="C69" s="6">
        <v>33.239999999999995</v>
      </c>
      <c r="D69" s="6">
        <v>19.2</v>
      </c>
      <c r="E69" s="6">
        <v>16.600000000000001</v>
      </c>
      <c r="F69" s="7">
        <v>16.579999999999998</v>
      </c>
      <c r="G69" s="6">
        <v>133</v>
      </c>
      <c r="H69" s="6"/>
      <c r="I69" s="6"/>
      <c r="J69" s="6"/>
      <c r="K69" s="6"/>
    </row>
    <row r="70" spans="1:11" ht="15.75" customHeight="1" x14ac:dyDescent="0.3">
      <c r="A70" s="4">
        <v>59</v>
      </c>
      <c r="B70" s="5">
        <f t="shared" si="5"/>
        <v>45054</v>
      </c>
      <c r="C70" s="6">
        <v>49.160000000000004</v>
      </c>
      <c r="D70" s="6">
        <v>49.6</v>
      </c>
      <c r="E70" s="6">
        <v>37.700000000000003</v>
      </c>
      <c r="F70" s="7">
        <v>30.8</v>
      </c>
      <c r="G70" s="6">
        <v>239</v>
      </c>
      <c r="H70" s="6"/>
      <c r="I70" s="6"/>
      <c r="J70" s="6"/>
      <c r="K70" s="6"/>
    </row>
    <row r="71" spans="1:11" ht="15.75" customHeight="1" x14ac:dyDescent="0.3">
      <c r="A71" s="4">
        <v>60</v>
      </c>
      <c r="B71" s="5">
        <f t="shared" si="5"/>
        <v>45055</v>
      </c>
      <c r="C71" s="6">
        <v>50.14</v>
      </c>
      <c r="D71" s="6">
        <v>29.5</v>
      </c>
      <c r="E71" s="6">
        <v>9.3000000000000007</v>
      </c>
      <c r="F71" s="7">
        <v>32.1</v>
      </c>
      <c r="G71" s="6">
        <v>186</v>
      </c>
      <c r="H71" s="6"/>
      <c r="I71" s="6"/>
      <c r="J71" s="6"/>
      <c r="K71" s="6"/>
    </row>
    <row r="72" spans="1:11" ht="15.75" customHeight="1" x14ac:dyDescent="0.3">
      <c r="A72" s="4">
        <v>61</v>
      </c>
      <c r="B72" s="5">
        <f t="shared" si="5"/>
        <v>45056</v>
      </c>
      <c r="C72" s="6">
        <v>16.7</v>
      </c>
      <c r="D72" s="6">
        <v>2</v>
      </c>
      <c r="E72" s="6">
        <v>21.4</v>
      </c>
      <c r="F72" s="7">
        <v>17.79</v>
      </c>
      <c r="G72" s="6">
        <v>83</v>
      </c>
      <c r="H72" s="6"/>
      <c r="I72" s="6"/>
      <c r="J72" s="6"/>
      <c r="K72" s="6"/>
    </row>
    <row r="73" spans="1:11" ht="15.75" customHeight="1" x14ac:dyDescent="0.3">
      <c r="A73" s="4">
        <v>62</v>
      </c>
      <c r="B73" s="5">
        <f t="shared" si="5"/>
        <v>45057</v>
      </c>
      <c r="C73" s="6">
        <v>61.260000000000005</v>
      </c>
      <c r="D73" s="6">
        <v>42.7</v>
      </c>
      <c r="E73" s="6">
        <v>54.7</v>
      </c>
      <c r="F73" s="7">
        <v>25.6</v>
      </c>
      <c r="G73" s="6">
        <v>240</v>
      </c>
      <c r="H73" s="6"/>
      <c r="I73" s="6"/>
      <c r="J73" s="6"/>
      <c r="K73" s="6"/>
    </row>
    <row r="74" spans="1:11" ht="15.75" customHeight="1" x14ac:dyDescent="0.3">
      <c r="A74" s="4">
        <v>63</v>
      </c>
      <c r="B74" s="5">
        <f t="shared" si="5"/>
        <v>45058</v>
      </c>
      <c r="C74" s="6">
        <v>53.86</v>
      </c>
      <c r="D74" s="6">
        <v>15.5</v>
      </c>
      <c r="E74" s="6">
        <v>27.3</v>
      </c>
      <c r="F74" s="7">
        <v>20.759999999999998</v>
      </c>
      <c r="G74" s="6">
        <v>170</v>
      </c>
      <c r="H74" s="6"/>
      <c r="I74" s="6"/>
      <c r="J74" s="6"/>
      <c r="K74" s="6"/>
    </row>
    <row r="75" spans="1:11" ht="15.75" customHeight="1" x14ac:dyDescent="0.3">
      <c r="A75" s="4">
        <v>64</v>
      </c>
      <c r="B75" s="5">
        <f t="shared" si="5"/>
        <v>45059</v>
      </c>
      <c r="C75" s="6">
        <v>27.54</v>
      </c>
      <c r="D75" s="6">
        <v>29.6</v>
      </c>
      <c r="E75" s="6">
        <v>8.4</v>
      </c>
      <c r="F75" s="7">
        <v>21.71</v>
      </c>
      <c r="G75" s="6">
        <v>298.75</v>
      </c>
      <c r="H75" s="6"/>
      <c r="I75" s="6"/>
      <c r="J75" s="6"/>
      <c r="K75" s="6"/>
    </row>
    <row r="76" spans="1:11" ht="15.75" customHeight="1" x14ac:dyDescent="0.3">
      <c r="A76" s="4">
        <v>65</v>
      </c>
      <c r="B76" s="5">
        <f t="shared" ref="B76:B107" si="6">+B77-1</f>
        <v>45060</v>
      </c>
      <c r="C76" s="6">
        <v>27.22</v>
      </c>
      <c r="D76" s="6">
        <v>42.8</v>
      </c>
      <c r="E76" s="6">
        <v>28.9</v>
      </c>
      <c r="F76" s="7">
        <v>22.949999999999996</v>
      </c>
      <c r="G76" s="6">
        <v>187</v>
      </c>
      <c r="H76" s="6"/>
      <c r="I76" s="6"/>
      <c r="J76" s="6"/>
      <c r="K76" s="6"/>
    </row>
    <row r="77" spans="1:11" ht="15.75" customHeight="1" x14ac:dyDescent="0.3">
      <c r="A77" s="4">
        <v>66</v>
      </c>
      <c r="B77" s="5">
        <f t="shared" si="6"/>
        <v>45061</v>
      </c>
      <c r="C77" s="6">
        <v>21.8</v>
      </c>
      <c r="D77" s="6">
        <v>9.3000000000000007</v>
      </c>
      <c r="E77" s="6">
        <v>0.9</v>
      </c>
      <c r="F77" s="7">
        <v>11.190000000000001</v>
      </c>
      <c r="G77" s="6">
        <v>109</v>
      </c>
      <c r="H77" s="6"/>
      <c r="I77" s="6"/>
      <c r="J77" s="6"/>
      <c r="K77" s="6"/>
    </row>
    <row r="78" spans="1:11" ht="15.75" customHeight="1" x14ac:dyDescent="0.3">
      <c r="A78" s="4">
        <v>67</v>
      </c>
      <c r="B78" s="5">
        <f t="shared" si="6"/>
        <v>45062</v>
      </c>
      <c r="C78" s="6">
        <v>15.3</v>
      </c>
      <c r="D78" s="6">
        <v>24.6</v>
      </c>
      <c r="E78" s="6">
        <v>2.2000000000000002</v>
      </c>
      <c r="F78" s="7">
        <v>14.57</v>
      </c>
      <c r="G78" s="6">
        <v>104</v>
      </c>
      <c r="H78" s="6"/>
      <c r="I78" s="6"/>
      <c r="J78" s="6"/>
      <c r="K78" s="6"/>
    </row>
    <row r="79" spans="1:11" ht="15.75" customHeight="1" x14ac:dyDescent="0.3">
      <c r="A79" s="4">
        <v>68</v>
      </c>
      <c r="B79" s="5">
        <f t="shared" si="6"/>
        <v>45063</v>
      </c>
      <c r="C79" s="6">
        <v>30.860000000000003</v>
      </c>
      <c r="D79" s="6">
        <v>14.5</v>
      </c>
      <c r="E79" s="6">
        <v>10.199999999999999</v>
      </c>
      <c r="F79" s="7">
        <v>17.100000000000001</v>
      </c>
      <c r="G79" s="6">
        <v>135</v>
      </c>
      <c r="H79" s="6"/>
      <c r="I79" s="6"/>
      <c r="J79" s="6"/>
      <c r="K79" s="6"/>
    </row>
    <row r="80" spans="1:11" ht="15.75" customHeight="1" x14ac:dyDescent="0.3">
      <c r="A80" s="4">
        <v>69</v>
      </c>
      <c r="B80" s="5">
        <f t="shared" si="6"/>
        <v>45064</v>
      </c>
      <c r="C80" s="6">
        <v>51.480000000000004</v>
      </c>
      <c r="D80" s="6">
        <v>27.5</v>
      </c>
      <c r="E80" s="6">
        <v>11</v>
      </c>
      <c r="F80" s="7">
        <v>33.090000000000003</v>
      </c>
      <c r="G80" s="6">
        <v>196</v>
      </c>
      <c r="H80" s="6"/>
      <c r="I80" s="6"/>
      <c r="J80" s="6"/>
      <c r="K80" s="6"/>
    </row>
    <row r="81" spans="1:12" ht="15.75" customHeight="1" x14ac:dyDescent="0.3">
      <c r="A81" s="4">
        <v>70</v>
      </c>
      <c r="B81" s="5">
        <f t="shared" si="6"/>
        <v>45065</v>
      </c>
      <c r="C81" s="6">
        <v>48.36</v>
      </c>
      <c r="D81" s="6">
        <v>43.9</v>
      </c>
      <c r="E81" s="6">
        <v>27.2</v>
      </c>
      <c r="F81" s="7">
        <v>32.749999999999993</v>
      </c>
      <c r="G81" s="6">
        <v>229</v>
      </c>
      <c r="H81" s="6"/>
      <c r="I81" s="6"/>
      <c r="J81" s="6"/>
      <c r="K81" s="6"/>
    </row>
    <row r="82" spans="1:12" ht="15.75" customHeight="1" x14ac:dyDescent="0.3">
      <c r="A82" s="4">
        <v>71</v>
      </c>
      <c r="B82" s="5">
        <f t="shared" si="6"/>
        <v>45066</v>
      </c>
      <c r="C82" s="6">
        <v>44.82</v>
      </c>
      <c r="D82" s="6">
        <v>30.6</v>
      </c>
      <c r="E82" s="6">
        <v>38.700000000000003</v>
      </c>
      <c r="F82" s="7">
        <v>19.729999999999997</v>
      </c>
      <c r="G82" s="6">
        <v>196</v>
      </c>
      <c r="H82" s="6"/>
      <c r="I82" s="6"/>
      <c r="J82" s="6"/>
      <c r="K82" s="6"/>
    </row>
    <row r="83" spans="1:12" ht="15.75" customHeight="1" x14ac:dyDescent="0.3">
      <c r="A83" s="4">
        <v>72</v>
      </c>
      <c r="B83" s="5">
        <f t="shared" si="6"/>
        <v>45067</v>
      </c>
      <c r="C83" s="6">
        <v>29.96</v>
      </c>
      <c r="D83" s="6">
        <v>14.3</v>
      </c>
      <c r="E83" s="6">
        <v>31.7</v>
      </c>
      <c r="F83" s="7">
        <v>5.4500000000000028</v>
      </c>
      <c r="G83" s="6">
        <v>129</v>
      </c>
      <c r="H83" s="6"/>
      <c r="I83" s="6"/>
      <c r="J83" s="6"/>
      <c r="K83" s="6"/>
    </row>
    <row r="84" spans="1:12" ht="15.75" customHeight="1" x14ac:dyDescent="0.3">
      <c r="A84" s="4">
        <v>73</v>
      </c>
      <c r="B84" s="5">
        <f t="shared" si="6"/>
        <v>45068</v>
      </c>
      <c r="C84" s="6">
        <v>15.36</v>
      </c>
      <c r="D84" s="6">
        <v>33</v>
      </c>
      <c r="E84" s="6">
        <v>19.3</v>
      </c>
      <c r="F84" s="7">
        <v>11.459999999999999</v>
      </c>
      <c r="G84" s="6">
        <v>106</v>
      </c>
      <c r="H84" s="6"/>
      <c r="I84" s="6"/>
      <c r="J84" s="6"/>
      <c r="K84" s="6"/>
    </row>
    <row r="85" spans="1:12" ht="15.75" customHeight="1" x14ac:dyDescent="0.3">
      <c r="A85" s="4">
        <v>74</v>
      </c>
      <c r="B85" s="5">
        <f t="shared" si="6"/>
        <v>45069</v>
      </c>
      <c r="C85" s="6">
        <v>28.880000000000003</v>
      </c>
      <c r="D85" s="6">
        <v>5.7</v>
      </c>
      <c r="E85" s="6">
        <v>31.3</v>
      </c>
      <c r="F85" s="7">
        <v>3.2699999999999996</v>
      </c>
      <c r="G85" s="6">
        <v>117</v>
      </c>
      <c r="H85" s="6"/>
      <c r="I85" s="6"/>
      <c r="J85" s="6"/>
      <c r="K85" s="6"/>
    </row>
    <row r="86" spans="1:12" ht="15.75" customHeight="1" x14ac:dyDescent="0.3">
      <c r="A86" s="4">
        <v>75</v>
      </c>
      <c r="B86" s="5">
        <f t="shared" si="6"/>
        <v>45070</v>
      </c>
      <c r="C86" s="6">
        <v>50.68</v>
      </c>
      <c r="D86" s="6">
        <v>0</v>
      </c>
      <c r="E86" s="6">
        <v>13.1</v>
      </c>
      <c r="F86" s="7">
        <v>28.4</v>
      </c>
      <c r="G86" s="6">
        <v>187</v>
      </c>
      <c r="H86" s="6"/>
      <c r="I86" s="6"/>
      <c r="J86" s="6"/>
      <c r="K86" s="12"/>
      <c r="L86" s="10"/>
    </row>
    <row r="87" spans="1:12" ht="15.75" customHeight="1" x14ac:dyDescent="0.3">
      <c r="A87" s="4">
        <v>76</v>
      </c>
      <c r="B87" s="5">
        <f t="shared" si="6"/>
        <v>45071</v>
      </c>
      <c r="C87" s="6">
        <v>12.379999999999999</v>
      </c>
      <c r="D87" s="6">
        <v>43.7</v>
      </c>
      <c r="E87" s="6">
        <v>89.4</v>
      </c>
      <c r="F87" s="7">
        <v>7.7799999999999976</v>
      </c>
      <c r="G87" s="6">
        <v>105</v>
      </c>
      <c r="H87" s="6"/>
      <c r="I87" s="6"/>
      <c r="J87" s="6"/>
      <c r="K87" s="6"/>
    </row>
    <row r="88" spans="1:12" ht="15.75" customHeight="1" x14ac:dyDescent="0.3">
      <c r="A88" s="4">
        <v>77</v>
      </c>
      <c r="B88" s="5">
        <f t="shared" si="6"/>
        <v>45072</v>
      </c>
      <c r="C88" s="6">
        <v>13.5</v>
      </c>
      <c r="D88" s="6">
        <v>1.6</v>
      </c>
      <c r="E88" s="6">
        <v>20.7</v>
      </c>
      <c r="F88" s="7">
        <v>15.27</v>
      </c>
      <c r="G88" s="6">
        <v>83</v>
      </c>
      <c r="H88" s="6"/>
      <c r="I88" s="6"/>
      <c r="J88" s="6"/>
      <c r="K88" s="6"/>
    </row>
    <row r="89" spans="1:12" ht="15.75" customHeight="1" x14ac:dyDescent="0.3">
      <c r="A89" s="4">
        <v>78</v>
      </c>
      <c r="B89" s="5">
        <f t="shared" si="6"/>
        <v>45073</v>
      </c>
      <c r="C89" s="6">
        <v>25.1</v>
      </c>
      <c r="D89" s="6">
        <v>28.5</v>
      </c>
      <c r="E89" s="6">
        <v>14.2</v>
      </c>
      <c r="F89" s="7">
        <v>20.62</v>
      </c>
      <c r="G89" s="6">
        <v>149</v>
      </c>
      <c r="H89" s="6"/>
      <c r="I89" s="6"/>
      <c r="J89" s="6"/>
      <c r="K89" s="6"/>
    </row>
    <row r="90" spans="1:12" ht="15.75" customHeight="1" x14ac:dyDescent="0.3">
      <c r="A90" s="4">
        <v>79</v>
      </c>
      <c r="B90" s="5">
        <f t="shared" si="6"/>
        <v>45074</v>
      </c>
      <c r="C90" s="6">
        <v>8.08</v>
      </c>
      <c r="D90" s="6">
        <v>29.9</v>
      </c>
      <c r="E90" s="6">
        <v>9.4</v>
      </c>
      <c r="F90" s="7">
        <v>11.729999999999999</v>
      </c>
      <c r="G90" s="6">
        <v>62</v>
      </c>
      <c r="H90" s="6"/>
      <c r="I90" s="6"/>
      <c r="J90" s="6"/>
      <c r="K90" s="6"/>
    </row>
    <row r="91" spans="1:12" ht="15.75" customHeight="1" x14ac:dyDescent="0.3">
      <c r="A91" s="4">
        <v>80</v>
      </c>
      <c r="B91" s="5">
        <f t="shared" si="6"/>
        <v>45075</v>
      </c>
      <c r="C91" s="6">
        <v>31.2</v>
      </c>
      <c r="D91" s="6">
        <v>7.7</v>
      </c>
      <c r="E91" s="6">
        <v>23.1</v>
      </c>
      <c r="F91" s="7">
        <v>6.2099999999999991</v>
      </c>
      <c r="G91" s="6">
        <v>120</v>
      </c>
      <c r="H91" s="6"/>
      <c r="I91" s="6"/>
      <c r="J91" s="6"/>
      <c r="K91" s="6"/>
    </row>
    <row r="92" spans="1:12" ht="15.75" customHeight="1" x14ac:dyDescent="0.3">
      <c r="A92" s="4">
        <v>81</v>
      </c>
      <c r="B92" s="5">
        <f t="shared" si="6"/>
        <v>45076</v>
      </c>
      <c r="C92" s="6">
        <v>19.28</v>
      </c>
      <c r="D92" s="6">
        <v>26.7</v>
      </c>
      <c r="E92" s="6">
        <v>22.3</v>
      </c>
      <c r="F92" s="7">
        <v>12.070000000000002</v>
      </c>
      <c r="G92" s="6">
        <v>120</v>
      </c>
      <c r="H92" s="6"/>
      <c r="I92" s="6"/>
      <c r="J92" s="6"/>
      <c r="K92" s="6"/>
    </row>
    <row r="93" spans="1:12" ht="15.75" customHeight="1" x14ac:dyDescent="0.3">
      <c r="A93" s="4">
        <v>82</v>
      </c>
      <c r="B93" s="5">
        <f t="shared" si="6"/>
        <v>45077</v>
      </c>
      <c r="C93" s="6">
        <v>151.96</v>
      </c>
      <c r="D93" s="6">
        <v>4.0999999999999996</v>
      </c>
      <c r="E93" s="6">
        <v>36.9</v>
      </c>
      <c r="F93" s="7">
        <v>11.270000000000001</v>
      </c>
      <c r="G93" s="6">
        <v>128</v>
      </c>
      <c r="H93" s="6"/>
      <c r="I93" s="6"/>
      <c r="J93" s="6"/>
      <c r="K93" s="6"/>
    </row>
    <row r="94" spans="1:12" ht="15.75" customHeight="1" x14ac:dyDescent="0.3">
      <c r="A94" s="4">
        <v>83</v>
      </c>
      <c r="B94" s="5">
        <f t="shared" si="6"/>
        <v>45078</v>
      </c>
      <c r="C94" s="6">
        <v>18.059999999999999</v>
      </c>
      <c r="D94" s="6">
        <v>20.3</v>
      </c>
      <c r="E94" s="6">
        <v>32.5</v>
      </c>
      <c r="F94" s="7">
        <v>4.68</v>
      </c>
      <c r="G94" s="6">
        <v>128</v>
      </c>
      <c r="H94" s="6"/>
      <c r="I94" s="6"/>
      <c r="J94" s="6"/>
      <c r="K94" s="6"/>
    </row>
    <row r="95" spans="1:12" ht="15.75" customHeight="1" x14ac:dyDescent="0.3">
      <c r="A95" s="4">
        <v>84</v>
      </c>
      <c r="B95" s="5">
        <f t="shared" si="6"/>
        <v>45079</v>
      </c>
      <c r="C95" s="6">
        <v>22.68</v>
      </c>
      <c r="D95" s="6">
        <v>44.5</v>
      </c>
      <c r="E95" s="6">
        <v>35.6</v>
      </c>
      <c r="F95" s="7">
        <v>14.849999999999998</v>
      </c>
      <c r="G95" s="6">
        <v>149</v>
      </c>
      <c r="H95" s="6"/>
      <c r="I95" s="6"/>
      <c r="J95" s="6"/>
      <c r="K95" s="6"/>
    </row>
    <row r="96" spans="1:12" ht="15.75" customHeight="1" x14ac:dyDescent="0.3">
      <c r="A96" s="4">
        <v>85</v>
      </c>
      <c r="B96" s="5">
        <f t="shared" si="6"/>
        <v>45080</v>
      </c>
      <c r="C96" s="6">
        <v>45.7</v>
      </c>
      <c r="D96" s="6">
        <v>43</v>
      </c>
      <c r="E96" s="6">
        <v>33.799999999999997</v>
      </c>
      <c r="F96" s="7">
        <v>29.330000000000002</v>
      </c>
      <c r="G96" s="6">
        <v>223</v>
      </c>
      <c r="H96" s="6"/>
      <c r="I96" s="6"/>
      <c r="J96" s="6"/>
      <c r="K96" s="6"/>
    </row>
    <row r="97" spans="1:11" ht="15.75" customHeight="1" x14ac:dyDescent="0.3">
      <c r="A97" s="4">
        <v>86</v>
      </c>
      <c r="B97" s="5">
        <f t="shared" si="6"/>
        <v>45081</v>
      </c>
      <c r="C97" s="6">
        <v>42.64</v>
      </c>
      <c r="D97" s="6">
        <v>18.399999999999999</v>
      </c>
      <c r="E97" s="6">
        <v>65.7</v>
      </c>
      <c r="F97" s="7">
        <v>2.2399999999999984</v>
      </c>
      <c r="G97" s="6">
        <v>159</v>
      </c>
      <c r="H97" s="6"/>
      <c r="I97" s="6"/>
      <c r="J97" s="6"/>
      <c r="K97" s="6"/>
    </row>
    <row r="98" spans="1:11" ht="15.75" customHeight="1" x14ac:dyDescent="0.3">
      <c r="A98" s="4">
        <v>87</v>
      </c>
      <c r="B98" s="5">
        <f t="shared" si="6"/>
        <v>45082</v>
      </c>
      <c r="C98" s="6">
        <v>21.259999999999998</v>
      </c>
      <c r="D98" s="6">
        <v>27.5</v>
      </c>
      <c r="E98" s="6">
        <v>16</v>
      </c>
      <c r="F98" s="7">
        <v>14.979999999999999</v>
      </c>
      <c r="G98" s="6">
        <v>122</v>
      </c>
      <c r="H98" s="6"/>
      <c r="I98" s="6"/>
      <c r="J98" s="6"/>
      <c r="K98" s="6"/>
    </row>
    <row r="99" spans="1:11" ht="15.75" customHeight="1" x14ac:dyDescent="0.3">
      <c r="A99" s="4">
        <v>88</v>
      </c>
      <c r="B99" s="5">
        <f t="shared" si="6"/>
        <v>45083</v>
      </c>
      <c r="C99" s="6">
        <v>28.14</v>
      </c>
      <c r="D99" s="6">
        <v>40.6</v>
      </c>
      <c r="E99" s="6">
        <v>63.2</v>
      </c>
      <c r="F99" s="7">
        <v>6.09</v>
      </c>
      <c r="G99" s="6">
        <v>180</v>
      </c>
      <c r="H99" s="6"/>
      <c r="I99" s="6"/>
      <c r="J99" s="6"/>
      <c r="K99" s="6"/>
    </row>
    <row r="100" spans="1:11" ht="15.75" customHeight="1" x14ac:dyDescent="0.3">
      <c r="A100" s="4">
        <v>89</v>
      </c>
      <c r="B100" s="5">
        <f t="shared" si="6"/>
        <v>45084</v>
      </c>
      <c r="C100" s="6">
        <v>27.66</v>
      </c>
      <c r="D100" s="6">
        <v>225.5</v>
      </c>
      <c r="E100" s="6">
        <v>73.400000000000006</v>
      </c>
      <c r="F100" s="7">
        <v>12.219999999999995</v>
      </c>
      <c r="G100" s="6">
        <v>147</v>
      </c>
      <c r="H100" s="6"/>
      <c r="I100" s="6"/>
      <c r="J100" s="6"/>
      <c r="K100" s="6"/>
    </row>
    <row r="101" spans="1:11" ht="15.75" customHeight="1" x14ac:dyDescent="0.3">
      <c r="A101" s="4">
        <v>90</v>
      </c>
      <c r="B101" s="5">
        <f t="shared" si="6"/>
        <v>45085</v>
      </c>
      <c r="C101" s="6">
        <v>23.96</v>
      </c>
      <c r="D101" s="6">
        <v>47.8</v>
      </c>
      <c r="E101" s="6">
        <v>51.4</v>
      </c>
      <c r="F101" s="7">
        <v>14.319999999999993</v>
      </c>
      <c r="G101" s="6">
        <v>177</v>
      </c>
      <c r="H101" s="6"/>
      <c r="I101" s="6"/>
      <c r="J101" s="6"/>
      <c r="K101" s="6"/>
    </row>
    <row r="102" spans="1:11" ht="15.75" customHeight="1" x14ac:dyDescent="0.3">
      <c r="A102" s="4">
        <v>91</v>
      </c>
      <c r="B102" s="5">
        <f t="shared" si="6"/>
        <v>45086</v>
      </c>
      <c r="C102" s="6">
        <v>31.860000000000003</v>
      </c>
      <c r="D102" s="6">
        <v>4.9000000000000004</v>
      </c>
      <c r="E102" s="6">
        <v>9.3000000000000007</v>
      </c>
      <c r="F102" s="7">
        <v>12.160000000000002</v>
      </c>
      <c r="G102" s="6">
        <v>93</v>
      </c>
      <c r="H102" s="6"/>
      <c r="I102" s="6"/>
      <c r="J102" s="6"/>
      <c r="K102" s="6"/>
    </row>
    <row r="103" spans="1:11" ht="15.75" customHeight="1" x14ac:dyDescent="0.3">
      <c r="A103" s="4">
        <v>92</v>
      </c>
      <c r="B103" s="5">
        <f t="shared" si="6"/>
        <v>45087</v>
      </c>
      <c r="C103" s="6">
        <v>14.72</v>
      </c>
      <c r="D103" s="6">
        <v>1.5</v>
      </c>
      <c r="E103" s="6">
        <v>33</v>
      </c>
      <c r="F103" s="7">
        <v>10.41</v>
      </c>
      <c r="G103" s="6">
        <v>74</v>
      </c>
      <c r="H103" s="6"/>
      <c r="I103" s="6"/>
      <c r="J103" s="6"/>
      <c r="K103" s="6"/>
    </row>
    <row r="104" spans="1:11" ht="15.75" customHeight="1" x14ac:dyDescent="0.3">
      <c r="A104" s="4">
        <v>93</v>
      </c>
      <c r="B104" s="5">
        <f t="shared" si="6"/>
        <v>45088</v>
      </c>
      <c r="C104" s="6">
        <v>47.54</v>
      </c>
      <c r="D104" s="6">
        <v>33.5</v>
      </c>
      <c r="E104" s="6">
        <v>59</v>
      </c>
      <c r="F104" s="7">
        <v>14.919999999999995</v>
      </c>
      <c r="G104" s="6">
        <v>811</v>
      </c>
      <c r="H104" s="6"/>
      <c r="I104" s="6"/>
      <c r="J104" s="6"/>
      <c r="K104" s="6"/>
    </row>
    <row r="105" spans="1:11" ht="15.75" customHeight="1" x14ac:dyDescent="0.3">
      <c r="A105" s="4">
        <v>94</v>
      </c>
      <c r="B105" s="5">
        <f t="shared" si="6"/>
        <v>45089</v>
      </c>
      <c r="C105" s="6">
        <v>56.18</v>
      </c>
      <c r="D105" s="6">
        <v>36.5</v>
      </c>
      <c r="E105" s="6">
        <v>72.3</v>
      </c>
      <c r="F105" s="7">
        <v>14.420000000000002</v>
      </c>
      <c r="G105" s="6">
        <v>225</v>
      </c>
      <c r="H105" s="6"/>
      <c r="I105" s="6"/>
      <c r="J105" s="6"/>
      <c r="K105" s="6"/>
    </row>
    <row r="106" spans="1:11" ht="15.75" customHeight="1" x14ac:dyDescent="0.3">
      <c r="A106" s="4">
        <v>95</v>
      </c>
      <c r="B106" s="5">
        <f t="shared" si="6"/>
        <v>45090</v>
      </c>
      <c r="C106" s="6">
        <v>30.48</v>
      </c>
      <c r="D106" s="6">
        <v>14</v>
      </c>
      <c r="E106" s="6">
        <v>10.9</v>
      </c>
      <c r="F106" s="7">
        <v>13.380000000000003</v>
      </c>
      <c r="G106" s="6">
        <v>117</v>
      </c>
      <c r="H106" s="6"/>
      <c r="I106" s="6"/>
      <c r="J106" s="6"/>
      <c r="K106" s="6"/>
    </row>
    <row r="107" spans="1:11" ht="15.75" customHeight="1" x14ac:dyDescent="0.3">
      <c r="A107" s="4">
        <v>96</v>
      </c>
      <c r="B107" s="5">
        <f t="shared" si="6"/>
        <v>45091</v>
      </c>
      <c r="C107" s="6">
        <v>40.660000000000004</v>
      </c>
      <c r="D107" s="6">
        <v>31.6</v>
      </c>
      <c r="E107" s="6">
        <v>52.9</v>
      </c>
      <c r="F107" s="7">
        <v>10.970000000000002</v>
      </c>
      <c r="G107" s="6">
        <v>175</v>
      </c>
      <c r="H107" s="6"/>
      <c r="I107" s="6"/>
      <c r="J107" s="6"/>
      <c r="K107" s="6"/>
    </row>
    <row r="108" spans="1:11" ht="15.75" customHeight="1" x14ac:dyDescent="0.3">
      <c r="A108" s="4">
        <v>97</v>
      </c>
      <c r="B108" s="5">
        <f t="shared" ref="B108:B139" si="7">+B109-1</f>
        <v>45092</v>
      </c>
      <c r="C108" s="6">
        <v>46.519999999999996</v>
      </c>
      <c r="D108" s="6">
        <v>3.5</v>
      </c>
      <c r="E108" s="6">
        <v>5.9</v>
      </c>
      <c r="F108" s="7">
        <v>19.149999999999999</v>
      </c>
      <c r="G108" s="6">
        <v>132</v>
      </c>
      <c r="H108" s="6"/>
      <c r="I108" s="6"/>
      <c r="J108" s="6"/>
      <c r="K108" s="6"/>
    </row>
    <row r="109" spans="1:11" ht="15.75" customHeight="1" x14ac:dyDescent="0.3">
      <c r="A109" s="4">
        <v>98</v>
      </c>
      <c r="B109" s="5">
        <f t="shared" si="7"/>
        <v>45093</v>
      </c>
      <c r="C109" s="6">
        <v>41.980000000000004</v>
      </c>
      <c r="D109" s="6">
        <v>21</v>
      </c>
      <c r="E109" s="6">
        <v>22</v>
      </c>
      <c r="F109" s="7">
        <v>20.190000000000001</v>
      </c>
      <c r="G109" s="6">
        <v>168</v>
      </c>
      <c r="H109" s="6"/>
      <c r="I109" s="6"/>
      <c r="J109" s="6"/>
      <c r="K109" s="6"/>
    </row>
    <row r="110" spans="1:11" ht="15.75" customHeight="1" x14ac:dyDescent="0.3">
      <c r="A110" s="4">
        <v>99</v>
      </c>
      <c r="B110" s="5">
        <f t="shared" si="7"/>
        <v>45094</v>
      </c>
      <c r="C110" s="6">
        <v>64.94</v>
      </c>
      <c r="D110" s="6">
        <v>42.3</v>
      </c>
      <c r="E110" s="6">
        <v>51.2</v>
      </c>
      <c r="F110" s="7">
        <v>29.639999999999993</v>
      </c>
      <c r="G110" s="6">
        <v>257</v>
      </c>
      <c r="H110" s="6"/>
      <c r="I110" s="6"/>
      <c r="J110" s="6"/>
      <c r="K110" s="6"/>
    </row>
    <row r="111" spans="1:11" ht="15.75" customHeight="1" x14ac:dyDescent="0.3">
      <c r="A111" s="4">
        <v>100</v>
      </c>
      <c r="B111" s="5">
        <f t="shared" si="7"/>
        <v>45095</v>
      </c>
      <c r="C111" s="6">
        <v>28.04</v>
      </c>
      <c r="D111" s="6">
        <v>41.7</v>
      </c>
      <c r="E111" s="6">
        <v>45.9</v>
      </c>
      <c r="F111" s="7">
        <v>16.010000000000005</v>
      </c>
      <c r="G111" s="6">
        <v>183</v>
      </c>
      <c r="H111" s="6"/>
      <c r="I111" s="6"/>
      <c r="J111" s="6"/>
      <c r="K111" s="6"/>
    </row>
    <row r="112" spans="1:11" ht="15.75" customHeight="1" x14ac:dyDescent="0.3">
      <c r="A112" s="4">
        <v>101</v>
      </c>
      <c r="B112" s="5">
        <f t="shared" si="7"/>
        <v>45096</v>
      </c>
      <c r="C112" s="6">
        <v>51.480000000000004</v>
      </c>
      <c r="D112" s="6">
        <v>4.3</v>
      </c>
      <c r="E112" s="6">
        <v>49.8</v>
      </c>
      <c r="F112" s="7">
        <v>4.4699999999999989</v>
      </c>
      <c r="G112" s="6">
        <v>137</v>
      </c>
      <c r="H112" s="6"/>
      <c r="I112" s="6"/>
      <c r="J112" s="6"/>
      <c r="K112" s="6"/>
    </row>
    <row r="113" spans="1:11" ht="15.75" customHeight="1" x14ac:dyDescent="0.3">
      <c r="A113" s="4">
        <v>102</v>
      </c>
      <c r="B113" s="5">
        <f t="shared" si="7"/>
        <v>45097</v>
      </c>
      <c r="C113" s="6">
        <v>63.279999999999994</v>
      </c>
      <c r="D113" s="6">
        <v>36.299999999999997</v>
      </c>
      <c r="E113" s="6">
        <v>93.625</v>
      </c>
      <c r="F113" s="7">
        <v>10.339999999999989</v>
      </c>
      <c r="G113" s="6">
        <v>254</v>
      </c>
      <c r="H113" s="6"/>
      <c r="I113" s="6"/>
      <c r="J113" s="6"/>
      <c r="K113" s="6"/>
    </row>
    <row r="114" spans="1:11" ht="15.75" customHeight="1" x14ac:dyDescent="0.3">
      <c r="A114" s="4">
        <v>103</v>
      </c>
      <c r="B114" s="5">
        <f t="shared" si="7"/>
        <v>45098</v>
      </c>
      <c r="C114" s="6">
        <v>64.039999999999992</v>
      </c>
      <c r="D114" s="6">
        <v>10.1</v>
      </c>
      <c r="E114" s="6">
        <v>21.4</v>
      </c>
      <c r="F114" s="7">
        <v>24.509999999999998</v>
      </c>
      <c r="G114" s="6">
        <v>158</v>
      </c>
      <c r="H114" s="6"/>
      <c r="I114" s="6"/>
      <c r="J114" s="6"/>
      <c r="K114" s="6"/>
    </row>
    <row r="115" spans="1:11" ht="15.75" customHeight="1" x14ac:dyDescent="0.3">
      <c r="A115" s="4">
        <v>104</v>
      </c>
      <c r="B115" s="5">
        <f t="shared" si="7"/>
        <v>45099</v>
      </c>
      <c r="C115" s="6">
        <v>38.58</v>
      </c>
      <c r="D115" s="6">
        <v>17.2</v>
      </c>
      <c r="E115" s="6">
        <v>17.899999999999999</v>
      </c>
      <c r="F115" s="7">
        <v>20.23</v>
      </c>
      <c r="G115" s="6">
        <v>163</v>
      </c>
      <c r="H115" s="6"/>
      <c r="I115" s="6"/>
      <c r="J115" s="6"/>
      <c r="K115" s="6"/>
    </row>
    <row r="116" spans="1:11" ht="15.75" customHeight="1" x14ac:dyDescent="0.3">
      <c r="A116" s="4">
        <v>105</v>
      </c>
      <c r="B116" s="5">
        <f t="shared" si="7"/>
        <v>45100</v>
      </c>
      <c r="C116" s="6">
        <v>54.64</v>
      </c>
      <c r="D116" s="6">
        <v>34.299999999999997</v>
      </c>
      <c r="E116" s="6">
        <v>5.3</v>
      </c>
      <c r="F116" s="7">
        <v>38.85</v>
      </c>
      <c r="G116" s="6">
        <v>208</v>
      </c>
      <c r="H116" s="6"/>
      <c r="I116" s="6"/>
      <c r="J116" s="6"/>
      <c r="K116" s="6"/>
    </row>
    <row r="117" spans="1:11" ht="15.75" customHeight="1" x14ac:dyDescent="0.3">
      <c r="A117" s="4">
        <v>106</v>
      </c>
      <c r="B117" s="5">
        <f t="shared" si="7"/>
        <v>45101</v>
      </c>
      <c r="C117" s="6">
        <v>37.58</v>
      </c>
      <c r="D117" s="6">
        <v>46.4</v>
      </c>
      <c r="E117" s="6">
        <v>59</v>
      </c>
      <c r="F117" s="7">
        <v>13.39</v>
      </c>
      <c r="G117" s="6">
        <v>196</v>
      </c>
      <c r="H117" s="6"/>
      <c r="I117" s="6"/>
      <c r="J117" s="6"/>
      <c r="K117" s="6"/>
    </row>
    <row r="118" spans="1:11" ht="15.75" customHeight="1" x14ac:dyDescent="0.3">
      <c r="A118" s="4">
        <v>107</v>
      </c>
      <c r="B118" s="5">
        <f t="shared" si="7"/>
        <v>45102</v>
      </c>
      <c r="C118" s="6">
        <v>8</v>
      </c>
      <c r="D118" s="6">
        <v>11</v>
      </c>
      <c r="E118" s="6">
        <v>29.7</v>
      </c>
      <c r="F118" s="7">
        <v>16.119999999999997</v>
      </c>
      <c r="G118" s="6">
        <v>86</v>
      </c>
      <c r="H118" s="6"/>
      <c r="I118" s="6"/>
      <c r="J118" s="6"/>
      <c r="K118" s="6"/>
    </row>
    <row r="119" spans="1:11" ht="15.75" customHeight="1" x14ac:dyDescent="0.3">
      <c r="A119" s="4">
        <v>108</v>
      </c>
      <c r="B119" s="5">
        <f t="shared" si="7"/>
        <v>45103</v>
      </c>
      <c r="C119" s="6">
        <v>27.080000000000002</v>
      </c>
      <c r="D119" s="6">
        <v>0.3</v>
      </c>
      <c r="E119" s="6">
        <v>23.2</v>
      </c>
      <c r="F119" s="7">
        <v>19.910000000000004</v>
      </c>
      <c r="G119" s="6">
        <v>104</v>
      </c>
      <c r="H119" s="6"/>
      <c r="I119" s="6"/>
      <c r="J119" s="6"/>
      <c r="K119" s="6"/>
    </row>
    <row r="120" spans="1:11" ht="15.75" customHeight="1" x14ac:dyDescent="0.3">
      <c r="A120" s="4">
        <v>109</v>
      </c>
      <c r="B120" s="5">
        <f t="shared" si="7"/>
        <v>45104</v>
      </c>
      <c r="C120" s="6">
        <v>9.620000000000001</v>
      </c>
      <c r="D120" s="6">
        <v>0.4</v>
      </c>
      <c r="E120" s="6">
        <v>25.6</v>
      </c>
      <c r="F120" s="7">
        <v>11.269999999999998</v>
      </c>
      <c r="G120" s="6">
        <v>54</v>
      </c>
      <c r="H120" s="6"/>
      <c r="I120" s="6"/>
      <c r="J120" s="6"/>
      <c r="K120" s="6"/>
    </row>
    <row r="121" spans="1:11" ht="15.75" customHeight="1" x14ac:dyDescent="0.3">
      <c r="A121" s="4">
        <v>110</v>
      </c>
      <c r="B121" s="5">
        <f t="shared" si="7"/>
        <v>45105</v>
      </c>
      <c r="C121" s="6">
        <v>53.08</v>
      </c>
      <c r="D121" s="6">
        <v>26.9</v>
      </c>
      <c r="E121" s="6">
        <v>5.5</v>
      </c>
      <c r="F121" s="7">
        <v>36.789999999999992</v>
      </c>
      <c r="G121" s="12">
        <v>176</v>
      </c>
      <c r="H121" s="6"/>
      <c r="I121" s="6"/>
      <c r="J121" s="6"/>
      <c r="K121" s="6"/>
    </row>
    <row r="122" spans="1:11" ht="15.75" customHeight="1" x14ac:dyDescent="0.3">
      <c r="A122" s="4">
        <v>111</v>
      </c>
      <c r="B122" s="5">
        <f t="shared" si="7"/>
        <v>45106</v>
      </c>
      <c r="C122" s="6">
        <v>54.160000000000004</v>
      </c>
      <c r="D122" s="6">
        <v>8.1999999999999993</v>
      </c>
      <c r="E122" s="6">
        <v>56.5</v>
      </c>
      <c r="F122" s="7">
        <v>4.0799999999999983</v>
      </c>
      <c r="G122" s="6">
        <v>150</v>
      </c>
      <c r="H122" s="6"/>
      <c r="I122" s="6"/>
      <c r="J122" s="6"/>
      <c r="K122" s="6"/>
    </row>
    <row r="123" spans="1:11" ht="15.75" customHeight="1" x14ac:dyDescent="0.3">
      <c r="A123" s="4">
        <v>112</v>
      </c>
      <c r="B123" s="5">
        <f t="shared" si="7"/>
        <v>45107</v>
      </c>
      <c r="C123" s="6">
        <v>55.339999999999996</v>
      </c>
      <c r="D123" s="6">
        <v>38</v>
      </c>
      <c r="E123" s="6">
        <v>23.2</v>
      </c>
      <c r="F123" s="7">
        <v>33.89</v>
      </c>
      <c r="G123" s="6">
        <v>221</v>
      </c>
      <c r="H123" s="6"/>
      <c r="I123" s="6"/>
      <c r="J123" s="6"/>
      <c r="K123" s="6"/>
    </row>
    <row r="124" spans="1:11" ht="15.75" customHeight="1" x14ac:dyDescent="0.3">
      <c r="A124" s="4">
        <v>113</v>
      </c>
      <c r="B124" s="5">
        <f t="shared" si="7"/>
        <v>45108</v>
      </c>
      <c r="C124" s="6">
        <v>39.14</v>
      </c>
      <c r="D124" s="6">
        <v>15.4</v>
      </c>
      <c r="E124" s="6">
        <v>2.4</v>
      </c>
      <c r="F124" s="7">
        <v>24.31</v>
      </c>
      <c r="G124" s="6">
        <v>159</v>
      </c>
      <c r="H124" s="6"/>
      <c r="I124" s="6"/>
      <c r="J124" s="6"/>
      <c r="K124" s="6"/>
    </row>
    <row r="125" spans="1:11" ht="15.75" customHeight="1" x14ac:dyDescent="0.3">
      <c r="A125" s="4">
        <v>114</v>
      </c>
      <c r="B125" s="5">
        <f t="shared" si="7"/>
        <v>45109</v>
      </c>
      <c r="C125" s="6">
        <v>44.92</v>
      </c>
      <c r="D125" s="6">
        <v>20.6</v>
      </c>
      <c r="E125" s="6">
        <v>10.7</v>
      </c>
      <c r="F125" s="7">
        <v>26.98</v>
      </c>
      <c r="G125" s="6">
        <v>167</v>
      </c>
      <c r="H125" s="6"/>
      <c r="I125" s="6"/>
      <c r="J125" s="6"/>
      <c r="K125" s="6"/>
    </row>
    <row r="126" spans="1:11" ht="15.75" customHeight="1" x14ac:dyDescent="0.3">
      <c r="A126" s="4">
        <v>115</v>
      </c>
      <c r="B126" s="5">
        <f t="shared" si="7"/>
        <v>45110</v>
      </c>
      <c r="C126" s="6">
        <v>18.64</v>
      </c>
      <c r="D126" s="6">
        <v>46.8</v>
      </c>
      <c r="E126" s="6">
        <v>34.5</v>
      </c>
      <c r="F126" s="7">
        <v>17.419999999999998</v>
      </c>
      <c r="G126" s="6">
        <v>152</v>
      </c>
      <c r="H126" s="6"/>
      <c r="I126" s="6"/>
      <c r="J126" s="6"/>
      <c r="K126" s="6"/>
    </row>
    <row r="127" spans="1:11" ht="15.75" customHeight="1" x14ac:dyDescent="0.3">
      <c r="A127" s="4">
        <v>116</v>
      </c>
      <c r="B127" s="5">
        <f t="shared" si="7"/>
        <v>45111</v>
      </c>
      <c r="C127" s="6">
        <v>24.02</v>
      </c>
      <c r="D127" s="6">
        <v>35</v>
      </c>
      <c r="E127" s="6">
        <v>52.7</v>
      </c>
      <c r="F127" s="7">
        <v>3.9299999999999962</v>
      </c>
      <c r="G127" s="6">
        <v>133</v>
      </c>
      <c r="H127" s="6"/>
      <c r="I127" s="6"/>
      <c r="J127" s="6"/>
      <c r="K127" s="6"/>
    </row>
    <row r="128" spans="1:11" ht="15.75" customHeight="1" x14ac:dyDescent="0.3">
      <c r="A128" s="4">
        <v>117</v>
      </c>
      <c r="B128" s="5">
        <f t="shared" si="7"/>
        <v>45112</v>
      </c>
      <c r="C128" s="6">
        <v>37.839999999999996</v>
      </c>
      <c r="D128" s="6">
        <v>14.3</v>
      </c>
      <c r="E128" s="6">
        <v>25.6</v>
      </c>
      <c r="F128" s="7">
        <v>10.829999999999998</v>
      </c>
      <c r="G128" s="6">
        <v>129</v>
      </c>
      <c r="H128" s="6"/>
      <c r="I128" s="6"/>
      <c r="J128" s="6"/>
      <c r="K128" s="6"/>
    </row>
    <row r="129" spans="1:12" ht="15.75" customHeight="1" x14ac:dyDescent="0.3">
      <c r="A129" s="4">
        <v>118</v>
      </c>
      <c r="B129" s="5">
        <f t="shared" si="7"/>
        <v>45113</v>
      </c>
      <c r="C129" s="6">
        <v>25.28</v>
      </c>
      <c r="D129" s="6">
        <v>0.8</v>
      </c>
      <c r="E129" s="6">
        <v>14.8</v>
      </c>
      <c r="F129" s="7">
        <v>2.12</v>
      </c>
      <c r="G129" s="6">
        <v>108</v>
      </c>
      <c r="H129" s="6"/>
      <c r="I129" s="6"/>
      <c r="J129" s="6"/>
      <c r="K129" s="6"/>
    </row>
    <row r="130" spans="1:12" ht="15.75" customHeight="1" x14ac:dyDescent="0.3">
      <c r="A130" s="4">
        <v>119</v>
      </c>
      <c r="B130" s="5">
        <f t="shared" si="7"/>
        <v>45114</v>
      </c>
      <c r="C130" s="6">
        <v>29.14</v>
      </c>
      <c r="D130" s="6">
        <v>36.9</v>
      </c>
      <c r="E130" s="6">
        <v>79.2</v>
      </c>
      <c r="F130" s="7">
        <v>19.339999999999996</v>
      </c>
      <c r="G130" s="6">
        <v>172</v>
      </c>
      <c r="H130" s="6"/>
      <c r="I130" s="6"/>
      <c r="J130" s="6"/>
      <c r="K130" s="6"/>
    </row>
    <row r="131" spans="1:12" ht="15.75" customHeight="1" x14ac:dyDescent="0.3">
      <c r="A131" s="4">
        <v>120</v>
      </c>
      <c r="B131" s="5">
        <f t="shared" si="7"/>
        <v>45115</v>
      </c>
      <c r="C131" s="6">
        <v>9.879999999999999</v>
      </c>
      <c r="D131" s="6">
        <v>16</v>
      </c>
      <c r="E131" s="6">
        <v>22.3</v>
      </c>
      <c r="F131" s="7">
        <v>1.0199999999999996</v>
      </c>
      <c r="G131" s="6">
        <v>77</v>
      </c>
      <c r="H131" s="6"/>
      <c r="I131" s="6"/>
      <c r="J131" s="6"/>
      <c r="K131" s="6"/>
    </row>
    <row r="132" spans="1:12" ht="15.75" customHeight="1" x14ac:dyDescent="0.3">
      <c r="A132" s="4">
        <v>121</v>
      </c>
      <c r="B132" s="5">
        <f t="shared" si="7"/>
        <v>45116</v>
      </c>
      <c r="C132" s="6">
        <v>36.260000000000005</v>
      </c>
      <c r="D132" s="6">
        <v>26.8</v>
      </c>
      <c r="E132" s="6">
        <v>46.2</v>
      </c>
      <c r="F132" s="7">
        <v>9.0500000000000007</v>
      </c>
      <c r="G132" s="6">
        <v>163</v>
      </c>
      <c r="H132" s="6"/>
      <c r="I132" s="6"/>
      <c r="J132" s="6"/>
      <c r="K132" s="6"/>
    </row>
    <row r="133" spans="1:12" ht="15.75" customHeight="1" x14ac:dyDescent="0.3">
      <c r="A133" s="4">
        <v>122</v>
      </c>
      <c r="B133" s="5">
        <f t="shared" si="7"/>
        <v>45117</v>
      </c>
      <c r="C133" s="6">
        <v>7.76</v>
      </c>
      <c r="D133" s="6">
        <v>21.7</v>
      </c>
      <c r="E133" s="6">
        <v>50.4</v>
      </c>
      <c r="F133" s="7">
        <v>12.57</v>
      </c>
      <c r="G133" s="6">
        <v>81</v>
      </c>
      <c r="H133" s="6"/>
      <c r="I133" s="6"/>
      <c r="J133" s="6"/>
      <c r="K133" s="6"/>
    </row>
    <row r="134" spans="1:12" ht="15.75" customHeight="1" x14ac:dyDescent="0.3">
      <c r="A134" s="4">
        <v>123</v>
      </c>
      <c r="B134" s="5">
        <f t="shared" si="7"/>
        <v>45118</v>
      </c>
      <c r="C134" s="6">
        <v>45.8</v>
      </c>
      <c r="D134" s="6">
        <v>2.4</v>
      </c>
      <c r="E134" s="6">
        <v>15.6</v>
      </c>
      <c r="F134" s="7">
        <v>17.36</v>
      </c>
      <c r="G134" s="6">
        <v>125</v>
      </c>
      <c r="H134" s="6"/>
      <c r="I134" s="6"/>
      <c r="J134" s="6"/>
      <c r="K134" s="6"/>
    </row>
    <row r="135" spans="1:12" ht="15.75" customHeight="1" x14ac:dyDescent="0.3">
      <c r="A135" s="4">
        <v>124</v>
      </c>
      <c r="B135" s="5">
        <f t="shared" si="7"/>
        <v>45119</v>
      </c>
      <c r="C135" s="6">
        <v>33.619999999999997</v>
      </c>
      <c r="D135" s="6">
        <v>34.6</v>
      </c>
      <c r="E135" s="6">
        <v>12.4</v>
      </c>
      <c r="F135" s="7">
        <v>24.65</v>
      </c>
      <c r="G135" s="6">
        <v>171</v>
      </c>
      <c r="H135" s="6"/>
      <c r="I135" s="6"/>
      <c r="J135" s="6"/>
      <c r="K135" s="6"/>
    </row>
    <row r="136" spans="1:12" ht="15.75" customHeight="1" x14ac:dyDescent="0.3">
      <c r="A136" s="4">
        <v>125</v>
      </c>
      <c r="B136" s="5">
        <f t="shared" si="7"/>
        <v>45120</v>
      </c>
      <c r="C136" s="6">
        <v>51.9</v>
      </c>
      <c r="D136" s="6">
        <v>32.299999999999997</v>
      </c>
      <c r="E136" s="6">
        <v>74.2</v>
      </c>
      <c r="F136" s="7">
        <v>9.419999999999991</v>
      </c>
      <c r="G136" s="6">
        <v>201</v>
      </c>
      <c r="H136" s="6"/>
      <c r="I136" s="6"/>
      <c r="J136" s="6"/>
      <c r="K136" s="6"/>
    </row>
    <row r="137" spans="1:12" ht="15.75" customHeight="1" x14ac:dyDescent="0.3">
      <c r="A137" s="4">
        <v>126</v>
      </c>
      <c r="B137" s="5">
        <f t="shared" si="7"/>
        <v>45121</v>
      </c>
      <c r="C137" s="6">
        <v>18.440000000000001</v>
      </c>
      <c r="D137" s="6">
        <v>11.8</v>
      </c>
      <c r="E137" s="6">
        <v>25.9</v>
      </c>
      <c r="F137" s="7">
        <v>4.2600000000000016</v>
      </c>
      <c r="G137" s="6">
        <v>126</v>
      </c>
      <c r="H137" s="6"/>
      <c r="I137" s="6"/>
      <c r="J137" s="6"/>
      <c r="K137" s="6"/>
    </row>
    <row r="138" spans="1:12" ht="15.75" customHeight="1" x14ac:dyDescent="0.3">
      <c r="A138" s="4">
        <v>127</v>
      </c>
      <c r="B138" s="5">
        <f t="shared" si="7"/>
        <v>45122</v>
      </c>
      <c r="C138" s="6">
        <v>8.56</v>
      </c>
      <c r="D138" s="6">
        <v>38.9</v>
      </c>
      <c r="E138" s="6">
        <v>50.6</v>
      </c>
      <c r="F138" s="7">
        <v>19.989999999999998</v>
      </c>
      <c r="G138" s="6">
        <v>78</v>
      </c>
      <c r="H138" s="6"/>
      <c r="I138" s="6"/>
      <c r="J138" s="6"/>
      <c r="K138" s="6"/>
    </row>
    <row r="139" spans="1:12" ht="15.75" customHeight="1" x14ac:dyDescent="0.3">
      <c r="A139" s="4">
        <v>128</v>
      </c>
      <c r="B139" s="5">
        <f t="shared" si="7"/>
        <v>45123</v>
      </c>
      <c r="C139" s="6">
        <v>71.06</v>
      </c>
      <c r="D139" s="6">
        <v>23.450000000000003</v>
      </c>
      <c r="E139" s="6">
        <v>9.1999999999999993</v>
      </c>
      <c r="F139" s="7">
        <v>31.35</v>
      </c>
      <c r="G139" s="6">
        <v>92</v>
      </c>
      <c r="H139" s="6"/>
      <c r="I139" s="6"/>
      <c r="J139" s="6"/>
      <c r="K139" s="6"/>
    </row>
    <row r="140" spans="1:12" ht="15.75" customHeight="1" x14ac:dyDescent="0.3">
      <c r="A140" s="4">
        <v>129</v>
      </c>
      <c r="B140" s="5">
        <f t="shared" ref="B140:B171" si="8">+B141-1</f>
        <v>45124</v>
      </c>
      <c r="C140" s="6">
        <v>54.06</v>
      </c>
      <c r="D140" s="6">
        <v>49</v>
      </c>
      <c r="E140" s="6">
        <v>3.2</v>
      </c>
      <c r="F140" s="7">
        <v>45.25</v>
      </c>
      <c r="G140" s="6">
        <v>264</v>
      </c>
      <c r="H140" s="6"/>
      <c r="I140" s="6"/>
      <c r="J140" s="6"/>
      <c r="K140" s="6"/>
    </row>
    <row r="141" spans="1:12" ht="15.75" customHeight="1" x14ac:dyDescent="0.3">
      <c r="A141" s="4">
        <v>130</v>
      </c>
      <c r="B141" s="5">
        <f t="shared" si="8"/>
        <v>45125</v>
      </c>
      <c r="C141" s="6">
        <v>18.920000000000002</v>
      </c>
      <c r="D141" s="6">
        <v>12</v>
      </c>
      <c r="E141" s="6">
        <v>43.1</v>
      </c>
      <c r="F141" s="7">
        <v>14.719999999999999</v>
      </c>
      <c r="G141" s="6">
        <v>116</v>
      </c>
      <c r="H141" s="6"/>
      <c r="I141" s="6"/>
      <c r="J141" s="6"/>
      <c r="K141" s="6"/>
    </row>
    <row r="142" spans="1:12" ht="15.75" customHeight="1" x14ac:dyDescent="0.3">
      <c r="A142" s="4">
        <v>131</v>
      </c>
      <c r="B142" s="5">
        <f t="shared" si="8"/>
        <v>45126</v>
      </c>
      <c r="C142" s="6">
        <v>6</v>
      </c>
      <c r="D142" s="6">
        <v>39.6</v>
      </c>
      <c r="E142" s="6">
        <v>8.6999999999999993</v>
      </c>
      <c r="F142" s="7">
        <v>111</v>
      </c>
      <c r="G142" s="6">
        <v>28</v>
      </c>
      <c r="H142" s="6"/>
      <c r="I142" s="6"/>
      <c r="J142" s="6"/>
      <c r="K142" s="6"/>
    </row>
    <row r="143" spans="1:12" ht="15.75" customHeight="1" x14ac:dyDescent="0.3">
      <c r="A143" s="4">
        <v>132</v>
      </c>
      <c r="B143" s="5">
        <f t="shared" si="8"/>
        <v>45127</v>
      </c>
      <c r="C143" s="6">
        <v>55.04</v>
      </c>
      <c r="D143" s="6">
        <v>2.9</v>
      </c>
      <c r="E143" s="6">
        <v>43</v>
      </c>
      <c r="F143" s="7">
        <v>10.77</v>
      </c>
      <c r="G143" s="6">
        <v>147</v>
      </c>
      <c r="H143" s="6"/>
      <c r="I143" s="6"/>
      <c r="J143" s="6"/>
      <c r="K143" s="12"/>
      <c r="L143" s="10"/>
    </row>
    <row r="144" spans="1:12" ht="15.75" customHeight="1" x14ac:dyDescent="0.3">
      <c r="A144" s="4">
        <v>133</v>
      </c>
      <c r="B144" s="5">
        <f t="shared" si="8"/>
        <v>45128</v>
      </c>
      <c r="C144" s="6">
        <v>5.68</v>
      </c>
      <c r="D144" s="6">
        <v>27.2</v>
      </c>
      <c r="E144" s="6">
        <v>2.1</v>
      </c>
      <c r="F144" s="7">
        <v>13.6</v>
      </c>
      <c r="G144" s="6">
        <v>71</v>
      </c>
      <c r="H144" s="6"/>
      <c r="I144" s="6"/>
      <c r="J144" s="6"/>
      <c r="K144" s="12"/>
    </row>
    <row r="145" spans="1:11" ht="15.75" customHeight="1" x14ac:dyDescent="0.3">
      <c r="A145" s="4">
        <v>134</v>
      </c>
      <c r="B145" s="5">
        <f t="shared" si="8"/>
        <v>45129</v>
      </c>
      <c r="C145" s="6">
        <v>45.96</v>
      </c>
      <c r="D145" s="6">
        <v>33.5</v>
      </c>
      <c r="E145" s="6">
        <v>45.1</v>
      </c>
      <c r="F145" s="7">
        <v>20.69</v>
      </c>
      <c r="G145" s="12">
        <v>174</v>
      </c>
      <c r="H145" s="6"/>
      <c r="I145" s="6"/>
      <c r="J145" s="6"/>
      <c r="K145" s="6"/>
    </row>
    <row r="146" spans="1:11" ht="15.75" customHeight="1" x14ac:dyDescent="0.3">
      <c r="A146" s="4">
        <v>135</v>
      </c>
      <c r="B146" s="5">
        <f t="shared" si="8"/>
        <v>45130</v>
      </c>
      <c r="C146" s="6">
        <v>14.379999999999999</v>
      </c>
      <c r="D146" s="6">
        <v>38.6</v>
      </c>
      <c r="E146" s="6">
        <v>65.599999999999994</v>
      </c>
      <c r="F146" s="7">
        <v>16.750000000000004</v>
      </c>
      <c r="G146" s="6">
        <v>124</v>
      </c>
      <c r="H146" s="6"/>
      <c r="I146" s="6"/>
      <c r="J146" s="6"/>
      <c r="K146" s="6"/>
    </row>
    <row r="147" spans="1:11" ht="15.75" customHeight="1" x14ac:dyDescent="0.3">
      <c r="A147" s="4">
        <v>136</v>
      </c>
      <c r="B147" s="5">
        <f t="shared" si="8"/>
        <v>45131</v>
      </c>
      <c r="C147" s="6">
        <v>14.66</v>
      </c>
      <c r="D147" s="6">
        <v>47</v>
      </c>
      <c r="E147" s="6">
        <v>8.5</v>
      </c>
      <c r="F147" s="7">
        <v>24.93</v>
      </c>
      <c r="G147" s="6">
        <v>124</v>
      </c>
      <c r="H147" s="6"/>
      <c r="I147" s="6"/>
      <c r="J147" s="6"/>
      <c r="K147" s="6"/>
    </row>
    <row r="148" spans="1:11" ht="15.75" customHeight="1" x14ac:dyDescent="0.3">
      <c r="A148" s="4">
        <v>137</v>
      </c>
      <c r="B148" s="5">
        <f t="shared" si="8"/>
        <v>45132</v>
      </c>
      <c r="C148" s="6">
        <v>10.120000000000001</v>
      </c>
      <c r="D148" s="6">
        <v>39</v>
      </c>
      <c r="E148" s="6">
        <v>9.3000000000000007</v>
      </c>
      <c r="F148" s="7">
        <v>18.339999999999996</v>
      </c>
      <c r="G148" s="6">
        <v>98</v>
      </c>
      <c r="H148" s="6"/>
      <c r="I148" s="6"/>
      <c r="J148" s="6"/>
      <c r="K148" s="6"/>
    </row>
    <row r="149" spans="1:11" ht="15.75" customHeight="1" x14ac:dyDescent="0.3">
      <c r="A149" s="4">
        <v>138</v>
      </c>
      <c r="B149" s="5">
        <f t="shared" si="8"/>
        <v>45133</v>
      </c>
      <c r="C149" s="6">
        <v>58.739999999999995</v>
      </c>
      <c r="D149" s="6">
        <v>28.9</v>
      </c>
      <c r="E149" s="6">
        <v>59.7</v>
      </c>
      <c r="F149" s="7">
        <v>17.939999999999991</v>
      </c>
      <c r="G149" s="6">
        <v>210</v>
      </c>
      <c r="H149" s="6"/>
      <c r="I149" s="6"/>
      <c r="J149" s="6"/>
      <c r="K149" s="6"/>
    </row>
    <row r="150" spans="1:11" ht="15.75" customHeight="1" x14ac:dyDescent="0.3">
      <c r="A150" s="4">
        <v>139</v>
      </c>
      <c r="B150" s="5">
        <f t="shared" si="8"/>
        <v>45134</v>
      </c>
      <c r="C150" s="6">
        <v>9.6</v>
      </c>
      <c r="D150" s="6">
        <v>25.9</v>
      </c>
      <c r="E150" s="6">
        <v>20.5</v>
      </c>
      <c r="F150" s="7">
        <v>9.0499999999999989</v>
      </c>
      <c r="G150" s="6">
        <v>109</v>
      </c>
      <c r="H150" s="6"/>
      <c r="I150" s="6"/>
      <c r="J150" s="6"/>
      <c r="K150" s="6"/>
    </row>
    <row r="151" spans="1:11" ht="15.75" customHeight="1" x14ac:dyDescent="0.3">
      <c r="A151" s="4">
        <v>140</v>
      </c>
      <c r="B151" s="5">
        <f t="shared" si="8"/>
        <v>45135</v>
      </c>
      <c r="C151" s="6">
        <v>196.98</v>
      </c>
      <c r="D151" s="6">
        <v>43.9</v>
      </c>
      <c r="E151" s="6">
        <v>1.7</v>
      </c>
      <c r="F151" s="7">
        <v>39.76</v>
      </c>
      <c r="G151" s="6">
        <v>227</v>
      </c>
      <c r="H151" s="6"/>
      <c r="I151" s="6"/>
      <c r="J151" s="6"/>
      <c r="K151" s="6"/>
    </row>
    <row r="152" spans="1:11" ht="15.75" customHeight="1" x14ac:dyDescent="0.3">
      <c r="A152" s="4">
        <v>141</v>
      </c>
      <c r="B152" s="5">
        <f t="shared" si="8"/>
        <v>45136</v>
      </c>
      <c r="C152" s="12">
        <v>21</v>
      </c>
      <c r="D152" s="6">
        <v>17</v>
      </c>
      <c r="E152" s="6">
        <v>12.9</v>
      </c>
      <c r="F152" s="7">
        <v>10.68</v>
      </c>
      <c r="G152" s="6">
        <v>113</v>
      </c>
      <c r="H152" s="6"/>
      <c r="I152" s="6"/>
      <c r="J152" s="6"/>
      <c r="K152" s="6"/>
    </row>
    <row r="153" spans="1:11" ht="15.75" customHeight="1" x14ac:dyDescent="0.3">
      <c r="A153" s="4">
        <v>142</v>
      </c>
      <c r="B153" s="5">
        <f t="shared" si="8"/>
        <v>45137</v>
      </c>
      <c r="C153" s="12">
        <v>47</v>
      </c>
      <c r="D153" s="6">
        <v>35.4</v>
      </c>
      <c r="E153" s="6">
        <v>75.599999999999994</v>
      </c>
      <c r="F153" s="7">
        <v>6.8299999999999947</v>
      </c>
      <c r="G153" s="6">
        <v>207</v>
      </c>
      <c r="H153" s="6"/>
      <c r="I153" s="6"/>
      <c r="J153" s="6"/>
      <c r="K153" s="6"/>
    </row>
    <row r="154" spans="1:11" ht="15.75" customHeight="1" x14ac:dyDescent="0.3">
      <c r="A154" s="4">
        <v>143</v>
      </c>
      <c r="B154" s="5">
        <f t="shared" si="8"/>
        <v>45138</v>
      </c>
      <c r="C154" s="6">
        <v>50.1</v>
      </c>
      <c r="D154" s="6">
        <v>33.200000000000003</v>
      </c>
      <c r="E154" s="6">
        <v>37.9</v>
      </c>
      <c r="F154" s="7">
        <v>23.490000000000006</v>
      </c>
      <c r="G154" s="6">
        <v>218</v>
      </c>
      <c r="H154" s="6"/>
      <c r="I154" s="6"/>
      <c r="J154" s="6"/>
      <c r="K154" s="6"/>
    </row>
    <row r="155" spans="1:11" ht="15.75" customHeight="1" x14ac:dyDescent="0.3">
      <c r="A155" s="4">
        <v>144</v>
      </c>
      <c r="B155" s="5">
        <f t="shared" si="8"/>
        <v>45139</v>
      </c>
      <c r="C155" s="6">
        <v>28.919999999999998</v>
      </c>
      <c r="D155" s="6">
        <v>5.7</v>
      </c>
      <c r="E155" s="6">
        <v>34.4</v>
      </c>
      <c r="F155" s="7">
        <v>19.549999999999997</v>
      </c>
      <c r="G155" s="12">
        <v>139</v>
      </c>
      <c r="H155" s="6"/>
      <c r="I155" s="6"/>
      <c r="J155" s="6"/>
      <c r="K155" s="6"/>
    </row>
    <row r="156" spans="1:11" ht="15.75" customHeight="1" x14ac:dyDescent="0.3">
      <c r="A156" s="4">
        <v>145</v>
      </c>
      <c r="B156" s="5">
        <f t="shared" si="8"/>
        <v>45140</v>
      </c>
      <c r="C156" s="6">
        <v>29.240000000000002</v>
      </c>
      <c r="D156" s="6">
        <v>14.8</v>
      </c>
      <c r="E156" s="6">
        <v>38.9</v>
      </c>
      <c r="F156" s="7">
        <v>1.4600000000000026</v>
      </c>
      <c r="G156" s="6">
        <v>127</v>
      </c>
      <c r="H156" s="6"/>
      <c r="I156" s="6"/>
      <c r="J156" s="6"/>
      <c r="K156" s="6"/>
    </row>
    <row r="157" spans="1:11" ht="15.75" customHeight="1" x14ac:dyDescent="0.3">
      <c r="A157" s="4">
        <v>146</v>
      </c>
      <c r="B157" s="5">
        <f t="shared" si="8"/>
        <v>45141</v>
      </c>
      <c r="C157" s="6">
        <v>31.060000000000002</v>
      </c>
      <c r="D157" s="6">
        <v>1.9</v>
      </c>
      <c r="E157" s="6">
        <v>9</v>
      </c>
      <c r="F157" s="7">
        <v>11.38</v>
      </c>
      <c r="G157" s="6">
        <v>123</v>
      </c>
      <c r="H157" s="6"/>
      <c r="I157" s="6"/>
      <c r="J157" s="6"/>
      <c r="K157" s="6"/>
    </row>
    <row r="158" spans="1:11" ht="15.75" customHeight="1" x14ac:dyDescent="0.3">
      <c r="A158" s="4">
        <v>147</v>
      </c>
      <c r="B158" s="5">
        <f t="shared" si="8"/>
        <v>45142</v>
      </c>
      <c r="C158" s="6">
        <v>55.019999999999996</v>
      </c>
      <c r="D158" s="6">
        <v>7.3</v>
      </c>
      <c r="E158" s="6">
        <v>8.6999999999999993</v>
      </c>
      <c r="F158" s="7">
        <v>24.179999999999996</v>
      </c>
      <c r="G158" s="6">
        <v>142</v>
      </c>
      <c r="H158" s="6"/>
      <c r="I158" s="6"/>
      <c r="J158" s="6"/>
      <c r="K158" s="6"/>
    </row>
    <row r="159" spans="1:11" ht="15.75" customHeight="1" x14ac:dyDescent="0.3">
      <c r="A159" s="4">
        <v>148</v>
      </c>
      <c r="B159" s="5">
        <f t="shared" si="8"/>
        <v>45143</v>
      </c>
      <c r="C159" s="6">
        <v>50.64</v>
      </c>
      <c r="D159" s="6">
        <v>49</v>
      </c>
      <c r="E159" s="6">
        <v>44.3</v>
      </c>
      <c r="F159" s="7">
        <v>31.1</v>
      </c>
      <c r="G159" s="6">
        <v>265</v>
      </c>
      <c r="H159" s="6"/>
      <c r="I159" s="6"/>
      <c r="J159" s="6"/>
      <c r="K159" s="6"/>
    </row>
    <row r="160" spans="1:11" ht="15.75" customHeight="1" x14ac:dyDescent="0.3">
      <c r="A160" s="4">
        <v>149</v>
      </c>
      <c r="B160" s="5">
        <f t="shared" si="8"/>
        <v>45144</v>
      </c>
      <c r="C160" s="6">
        <v>15.6</v>
      </c>
      <c r="D160" s="6">
        <v>40.299999999999997</v>
      </c>
      <c r="E160" s="6">
        <v>11.9</v>
      </c>
      <c r="F160" s="7">
        <v>19.189999999999998</v>
      </c>
      <c r="G160" s="6">
        <v>110</v>
      </c>
      <c r="H160" s="6"/>
      <c r="I160" s="6"/>
      <c r="J160" s="6"/>
      <c r="K160" s="6"/>
    </row>
    <row r="161" spans="1:12" ht="15.75" customHeight="1" x14ac:dyDescent="0.3">
      <c r="A161" s="4">
        <v>150</v>
      </c>
      <c r="B161" s="5">
        <f t="shared" si="8"/>
        <v>45145</v>
      </c>
      <c r="C161" s="6">
        <v>164</v>
      </c>
      <c r="D161" s="6">
        <v>25.8</v>
      </c>
      <c r="E161" s="6">
        <v>20.6</v>
      </c>
      <c r="F161" s="7">
        <v>9.1300000000000008</v>
      </c>
      <c r="G161" s="6">
        <v>118</v>
      </c>
      <c r="H161" s="6"/>
      <c r="I161" s="6"/>
      <c r="J161" s="6"/>
      <c r="K161" s="6"/>
    </row>
    <row r="162" spans="1:12" ht="15.75" customHeight="1" x14ac:dyDescent="0.3">
      <c r="A162" s="4">
        <v>151</v>
      </c>
      <c r="B162" s="5">
        <f t="shared" si="8"/>
        <v>45146</v>
      </c>
      <c r="C162" s="6">
        <v>66.14</v>
      </c>
      <c r="D162" s="6">
        <v>13.9</v>
      </c>
      <c r="E162" s="6">
        <v>37</v>
      </c>
      <c r="F162" s="7">
        <v>20.220000000000002</v>
      </c>
      <c r="G162" s="6">
        <v>166</v>
      </c>
      <c r="H162" s="6"/>
      <c r="I162" s="6"/>
      <c r="J162" s="6"/>
      <c r="K162" s="6"/>
    </row>
    <row r="163" spans="1:12" ht="15.75" customHeight="1" x14ac:dyDescent="0.3">
      <c r="A163" s="4">
        <v>152</v>
      </c>
      <c r="B163" s="5">
        <f t="shared" si="8"/>
        <v>45147</v>
      </c>
      <c r="C163" s="6">
        <v>31.2</v>
      </c>
      <c r="D163" s="6">
        <v>8.4</v>
      </c>
      <c r="E163" s="6">
        <v>48.7</v>
      </c>
      <c r="F163" s="7">
        <v>16.819999999999997</v>
      </c>
      <c r="G163" s="6">
        <v>125</v>
      </c>
      <c r="H163" s="6"/>
      <c r="I163" s="6"/>
      <c r="J163" s="6"/>
      <c r="K163" s="6"/>
    </row>
    <row r="164" spans="1:12" ht="15.75" customHeight="1" x14ac:dyDescent="0.3">
      <c r="A164" s="4">
        <v>153</v>
      </c>
      <c r="B164" s="5">
        <f t="shared" si="8"/>
        <v>45148</v>
      </c>
      <c r="C164" s="6">
        <v>40.519999999999996</v>
      </c>
      <c r="D164" s="6">
        <v>23.3</v>
      </c>
      <c r="E164" s="6">
        <v>14.2</v>
      </c>
      <c r="F164" s="7">
        <v>25.729999999999997</v>
      </c>
      <c r="G164" s="6">
        <v>169</v>
      </c>
      <c r="H164" s="6"/>
      <c r="I164" s="6"/>
      <c r="J164" s="6"/>
      <c r="K164" s="6"/>
    </row>
    <row r="165" spans="1:12" ht="15.75" customHeight="1" x14ac:dyDescent="0.3">
      <c r="A165" s="4">
        <v>154</v>
      </c>
      <c r="B165" s="5">
        <f t="shared" si="8"/>
        <v>45149</v>
      </c>
      <c r="C165" s="6">
        <v>37.260000000000005</v>
      </c>
      <c r="D165" s="6">
        <v>39.700000000000003</v>
      </c>
      <c r="E165" s="6">
        <v>37.700000000000003</v>
      </c>
      <c r="F165" s="7">
        <v>21.900000000000002</v>
      </c>
      <c r="G165" s="6">
        <v>208</v>
      </c>
      <c r="H165" s="6"/>
      <c r="I165" s="6"/>
      <c r="J165" s="6"/>
      <c r="K165" s="6"/>
    </row>
    <row r="166" spans="1:12" ht="15.75" customHeight="1" x14ac:dyDescent="0.3">
      <c r="A166" s="4">
        <v>155</v>
      </c>
      <c r="B166" s="5">
        <f t="shared" si="8"/>
        <v>45150</v>
      </c>
      <c r="C166" s="6">
        <v>43.56</v>
      </c>
      <c r="D166" s="6">
        <v>21.1</v>
      </c>
      <c r="E166" s="6">
        <v>9.5</v>
      </c>
      <c r="F166" s="7">
        <v>25.53</v>
      </c>
      <c r="G166" s="6">
        <v>166</v>
      </c>
      <c r="H166" s="6"/>
      <c r="I166" s="6"/>
      <c r="J166" s="6"/>
      <c r="K166" s="6"/>
    </row>
    <row r="167" spans="1:12" ht="15.75" customHeight="1" x14ac:dyDescent="0.3">
      <c r="A167" s="4">
        <v>156</v>
      </c>
      <c r="B167" s="5">
        <f t="shared" si="8"/>
        <v>45151</v>
      </c>
      <c r="C167" s="6">
        <v>9.82</v>
      </c>
      <c r="D167" s="6">
        <v>11.6</v>
      </c>
      <c r="E167" s="6">
        <v>5.7</v>
      </c>
      <c r="F167" s="7">
        <v>92</v>
      </c>
      <c r="G167" s="6">
        <v>35</v>
      </c>
      <c r="H167" s="6"/>
      <c r="I167" s="6"/>
      <c r="J167" s="6"/>
      <c r="K167" s="6"/>
    </row>
    <row r="168" spans="1:12" ht="15.75" customHeight="1" x14ac:dyDescent="0.3">
      <c r="A168" s="4">
        <v>157</v>
      </c>
      <c r="B168" s="5">
        <f t="shared" si="8"/>
        <v>45152</v>
      </c>
      <c r="C168" s="6">
        <v>25.78</v>
      </c>
      <c r="D168" s="6">
        <v>43.5</v>
      </c>
      <c r="E168" s="6">
        <v>50.5</v>
      </c>
      <c r="F168" s="7">
        <v>10.939999999999998</v>
      </c>
      <c r="G168" s="6">
        <v>173</v>
      </c>
      <c r="H168" s="6"/>
      <c r="I168" s="6"/>
      <c r="J168" s="6"/>
      <c r="K168" s="6"/>
    </row>
    <row r="169" spans="1:12" ht="15.75" customHeight="1" x14ac:dyDescent="0.3">
      <c r="A169" s="4">
        <v>158</v>
      </c>
      <c r="B169" s="5">
        <f t="shared" si="8"/>
        <v>45153</v>
      </c>
      <c r="C169" s="6">
        <v>39.96</v>
      </c>
      <c r="D169" s="6">
        <v>1.3</v>
      </c>
      <c r="E169" s="6">
        <v>24.3</v>
      </c>
      <c r="F169" s="7">
        <v>5.91</v>
      </c>
      <c r="G169" s="6">
        <v>111</v>
      </c>
      <c r="H169" s="6"/>
      <c r="I169" s="6"/>
      <c r="J169" s="6"/>
      <c r="K169" s="6"/>
    </row>
    <row r="170" spans="1:12" ht="15.75" customHeight="1" x14ac:dyDescent="0.3">
      <c r="A170" s="4">
        <v>159</v>
      </c>
      <c r="B170" s="5">
        <f t="shared" si="8"/>
        <v>45154</v>
      </c>
      <c r="C170" s="6">
        <v>12.34</v>
      </c>
      <c r="D170" s="6">
        <v>36.9</v>
      </c>
      <c r="E170" s="6">
        <v>45.2</v>
      </c>
      <c r="F170" s="7">
        <v>1.5399999999999956</v>
      </c>
      <c r="G170" s="6">
        <v>85</v>
      </c>
      <c r="H170" s="6"/>
      <c r="I170" s="6"/>
      <c r="J170" s="6"/>
      <c r="K170" s="6"/>
    </row>
    <row r="171" spans="1:12" ht="15.75" customHeight="1" x14ac:dyDescent="0.3">
      <c r="A171" s="4">
        <v>160</v>
      </c>
      <c r="B171" s="5">
        <f t="shared" si="8"/>
        <v>45155</v>
      </c>
      <c r="C171" s="6">
        <v>32.339999999999996</v>
      </c>
      <c r="D171" s="6">
        <v>18.399999999999999</v>
      </c>
      <c r="E171" s="6">
        <v>34.6</v>
      </c>
      <c r="F171" s="7">
        <v>8.5299999999999958</v>
      </c>
      <c r="G171" s="6">
        <v>138</v>
      </c>
      <c r="H171" s="6"/>
      <c r="I171" s="6"/>
      <c r="J171" s="6"/>
      <c r="K171" s="12"/>
      <c r="L171" s="10"/>
    </row>
    <row r="172" spans="1:12" ht="15.75" customHeight="1" x14ac:dyDescent="0.3">
      <c r="A172" s="4">
        <v>161</v>
      </c>
      <c r="B172" s="5">
        <f t="shared" ref="B172:B203" si="9">+B173-1</f>
        <v>45156</v>
      </c>
      <c r="C172" s="6">
        <v>44.5</v>
      </c>
      <c r="D172" s="6">
        <v>18.100000000000001</v>
      </c>
      <c r="E172" s="6">
        <v>30.7</v>
      </c>
      <c r="F172" s="7">
        <v>14.02</v>
      </c>
      <c r="G172" s="6">
        <v>159</v>
      </c>
      <c r="H172" s="6"/>
      <c r="I172" s="6"/>
      <c r="J172" s="6"/>
      <c r="K172" s="6"/>
    </row>
    <row r="173" spans="1:12" ht="15.75" customHeight="1" x14ac:dyDescent="0.3">
      <c r="A173" s="4">
        <v>162</v>
      </c>
      <c r="B173" s="5">
        <f t="shared" si="9"/>
        <v>45157</v>
      </c>
      <c r="C173" s="6">
        <v>19.14</v>
      </c>
      <c r="D173" s="6">
        <v>35.799999999999997</v>
      </c>
      <c r="E173" s="6">
        <v>49.3</v>
      </c>
      <c r="F173" s="7">
        <v>6.75</v>
      </c>
      <c r="G173" s="6">
        <v>151</v>
      </c>
      <c r="H173" s="6"/>
      <c r="I173" s="6"/>
      <c r="J173" s="6"/>
      <c r="K173" s="6"/>
    </row>
    <row r="174" spans="1:12" ht="15.75" customHeight="1" x14ac:dyDescent="0.3">
      <c r="A174" s="4">
        <v>163</v>
      </c>
      <c r="B174" s="5">
        <f t="shared" si="9"/>
        <v>45158</v>
      </c>
      <c r="C174" s="6">
        <v>42.68</v>
      </c>
      <c r="D174" s="6">
        <v>23.450000000000003</v>
      </c>
      <c r="E174" s="6">
        <v>25.9</v>
      </c>
      <c r="F174" s="7">
        <v>17.649999999999999</v>
      </c>
      <c r="G174" s="6">
        <v>168</v>
      </c>
      <c r="H174" s="6"/>
      <c r="I174" s="6"/>
      <c r="J174" s="6"/>
      <c r="K174" s="6"/>
    </row>
    <row r="175" spans="1:12" ht="15.75" customHeight="1" x14ac:dyDescent="0.3">
      <c r="A175" s="4">
        <v>164</v>
      </c>
      <c r="B175" s="5">
        <f t="shared" si="9"/>
        <v>45159</v>
      </c>
      <c r="C175" s="6">
        <v>33.700000000000003</v>
      </c>
      <c r="D175" s="6">
        <v>36.799999999999997</v>
      </c>
      <c r="E175" s="6">
        <v>7.4</v>
      </c>
      <c r="F175" s="7">
        <v>31.79</v>
      </c>
      <c r="G175" s="6">
        <v>193</v>
      </c>
      <c r="H175" s="6"/>
      <c r="I175" s="6"/>
      <c r="J175" s="6"/>
      <c r="K175" s="6"/>
    </row>
    <row r="176" spans="1:12" ht="15.75" customHeight="1" x14ac:dyDescent="0.3">
      <c r="A176" s="4">
        <v>165</v>
      </c>
      <c r="B176" s="5">
        <f t="shared" si="9"/>
        <v>45160</v>
      </c>
      <c r="C176" s="6">
        <v>28.44</v>
      </c>
      <c r="D176" s="6">
        <v>14.7</v>
      </c>
      <c r="E176" s="6">
        <v>5.4</v>
      </c>
      <c r="F176" s="7">
        <v>16.91</v>
      </c>
      <c r="G176" s="6">
        <v>132</v>
      </c>
      <c r="H176" s="6"/>
      <c r="I176" s="6"/>
      <c r="J176" s="6"/>
      <c r="K176" s="6"/>
    </row>
    <row r="177" spans="1:11" ht="15.75" customHeight="1" x14ac:dyDescent="0.3">
      <c r="A177" s="4">
        <v>166</v>
      </c>
      <c r="B177" s="5">
        <f t="shared" si="9"/>
        <v>45161</v>
      </c>
      <c r="C177" s="6">
        <v>56.9</v>
      </c>
      <c r="D177" s="6">
        <v>3.4</v>
      </c>
      <c r="E177" s="6">
        <v>84.8</v>
      </c>
      <c r="F177" s="7">
        <v>11.229999999999997</v>
      </c>
      <c r="G177" s="6">
        <v>131</v>
      </c>
      <c r="H177" s="6"/>
      <c r="I177" s="6"/>
      <c r="J177" s="6"/>
      <c r="K177" s="6"/>
    </row>
    <row r="178" spans="1:11" ht="15.75" customHeight="1" x14ac:dyDescent="0.3">
      <c r="A178" s="4">
        <v>167</v>
      </c>
      <c r="B178" s="5">
        <f t="shared" si="9"/>
        <v>45162</v>
      </c>
      <c r="C178" s="6">
        <v>11.58</v>
      </c>
      <c r="D178" s="6">
        <v>37.6</v>
      </c>
      <c r="E178" s="6">
        <v>21.6</v>
      </c>
      <c r="F178" s="7">
        <v>11.95</v>
      </c>
      <c r="G178" s="6">
        <v>90</v>
      </c>
      <c r="H178" s="6"/>
      <c r="I178" s="6"/>
      <c r="J178" s="6"/>
      <c r="K178" s="6"/>
    </row>
    <row r="179" spans="1:11" ht="15.75" customHeight="1" x14ac:dyDescent="0.3">
      <c r="A179" s="4">
        <v>168</v>
      </c>
      <c r="B179" s="5">
        <f t="shared" si="9"/>
        <v>45163</v>
      </c>
      <c r="C179" s="6">
        <v>48.36</v>
      </c>
      <c r="D179" s="6">
        <v>5.2</v>
      </c>
      <c r="E179" s="6">
        <v>19.399999999999999</v>
      </c>
      <c r="F179" s="7">
        <v>15.520000000000001</v>
      </c>
      <c r="G179" s="6">
        <v>129</v>
      </c>
      <c r="H179" s="6"/>
      <c r="I179" s="6"/>
      <c r="J179" s="6"/>
      <c r="K179" s="6"/>
    </row>
    <row r="180" spans="1:11" ht="15.75" customHeight="1" x14ac:dyDescent="0.3">
      <c r="A180" s="4">
        <v>169</v>
      </c>
      <c r="B180" s="5">
        <f t="shared" si="9"/>
        <v>45164</v>
      </c>
      <c r="C180" s="6">
        <v>45.08</v>
      </c>
      <c r="D180" s="6">
        <v>23.6</v>
      </c>
      <c r="E180" s="6">
        <v>57.6</v>
      </c>
      <c r="F180" s="7">
        <v>10.3</v>
      </c>
      <c r="G180" s="6">
        <v>185</v>
      </c>
      <c r="H180" s="6"/>
      <c r="I180" s="6"/>
      <c r="J180" s="6"/>
      <c r="K180" s="6"/>
    </row>
    <row r="181" spans="1:11" ht="15.75" customHeight="1" x14ac:dyDescent="0.3">
      <c r="A181" s="4">
        <v>170</v>
      </c>
      <c r="B181" s="5">
        <f t="shared" si="9"/>
        <v>45165</v>
      </c>
      <c r="C181" s="6">
        <v>60.86</v>
      </c>
      <c r="D181" s="6">
        <v>10.6</v>
      </c>
      <c r="E181" s="6">
        <v>6.4</v>
      </c>
      <c r="F181" s="7">
        <v>31.169999999999995</v>
      </c>
      <c r="G181" s="6">
        <v>162</v>
      </c>
      <c r="H181" s="6"/>
      <c r="I181" s="6"/>
      <c r="J181" s="6"/>
      <c r="K181" s="6"/>
    </row>
    <row r="182" spans="1:11" ht="15.75" customHeight="1" x14ac:dyDescent="0.3">
      <c r="A182" s="4">
        <v>171</v>
      </c>
      <c r="B182" s="5">
        <f t="shared" si="9"/>
        <v>45166</v>
      </c>
      <c r="C182" s="6">
        <v>12</v>
      </c>
      <c r="D182" s="6">
        <v>11.6</v>
      </c>
      <c r="E182" s="6">
        <v>18.399999999999999</v>
      </c>
      <c r="F182" s="7">
        <v>3.4400000000000013</v>
      </c>
      <c r="G182" s="6">
        <v>90</v>
      </c>
      <c r="H182" s="6"/>
      <c r="I182" s="6"/>
      <c r="J182" s="6"/>
      <c r="K182" s="6"/>
    </row>
    <row r="183" spans="1:11" ht="15.75" customHeight="1" x14ac:dyDescent="0.3">
      <c r="A183" s="4">
        <v>172</v>
      </c>
      <c r="B183" s="5">
        <f t="shared" si="9"/>
        <v>45167</v>
      </c>
      <c r="C183" s="6">
        <v>42.9</v>
      </c>
      <c r="D183" s="6">
        <v>20.9</v>
      </c>
      <c r="E183" s="6">
        <v>47.4</v>
      </c>
      <c r="F183" s="7">
        <v>7.9399999999999977</v>
      </c>
      <c r="G183" s="6">
        <v>163</v>
      </c>
      <c r="H183" s="6"/>
      <c r="I183" s="6"/>
      <c r="J183" s="6"/>
      <c r="K183" s="6"/>
    </row>
    <row r="184" spans="1:11" ht="15.75" customHeight="1" x14ac:dyDescent="0.3">
      <c r="A184" s="4">
        <v>173</v>
      </c>
      <c r="B184" s="5">
        <f t="shared" si="9"/>
        <v>45168</v>
      </c>
      <c r="C184" s="6">
        <v>9.92</v>
      </c>
      <c r="D184" s="6">
        <v>20.100000000000001</v>
      </c>
      <c r="E184" s="6">
        <v>17</v>
      </c>
      <c r="F184" s="7">
        <v>5.2100000000000009</v>
      </c>
      <c r="G184" s="6">
        <v>93</v>
      </c>
      <c r="H184" s="6"/>
      <c r="I184" s="6"/>
      <c r="J184" s="6"/>
      <c r="K184" s="6"/>
    </row>
    <row r="185" spans="1:11" ht="15.75" customHeight="1" x14ac:dyDescent="0.3">
      <c r="A185" s="4">
        <v>174</v>
      </c>
      <c r="B185" s="5">
        <f t="shared" si="9"/>
        <v>45169</v>
      </c>
      <c r="C185" s="6">
        <v>36.68</v>
      </c>
      <c r="D185" s="6">
        <v>7.1</v>
      </c>
      <c r="E185" s="6">
        <v>12.8</v>
      </c>
      <c r="F185" s="7">
        <v>15.27</v>
      </c>
      <c r="G185" s="6">
        <v>129</v>
      </c>
      <c r="H185" s="6"/>
      <c r="I185" s="6"/>
      <c r="J185" s="6"/>
      <c r="K185" s="6"/>
    </row>
    <row r="186" spans="1:11" ht="15.75" customHeight="1" x14ac:dyDescent="0.3">
      <c r="A186" s="4">
        <v>175</v>
      </c>
      <c r="B186" s="5">
        <f t="shared" si="9"/>
        <v>45170</v>
      </c>
      <c r="C186" s="6">
        <v>53.480000000000004</v>
      </c>
      <c r="D186" s="6">
        <v>3.4</v>
      </c>
      <c r="E186" s="6">
        <v>13.1</v>
      </c>
      <c r="F186" s="7">
        <v>18.700000000000003</v>
      </c>
      <c r="G186" s="6">
        <v>127</v>
      </c>
      <c r="H186" s="6"/>
      <c r="I186" s="6"/>
      <c r="J186" s="6"/>
      <c r="K186" s="6"/>
    </row>
    <row r="187" spans="1:11" ht="15.75" customHeight="1" x14ac:dyDescent="0.3">
      <c r="A187" s="4">
        <v>176</v>
      </c>
      <c r="B187" s="5">
        <f t="shared" si="9"/>
        <v>45171</v>
      </c>
      <c r="C187" s="6">
        <v>64.38</v>
      </c>
      <c r="D187" s="6">
        <v>48.9</v>
      </c>
      <c r="E187" s="6">
        <v>41.8</v>
      </c>
      <c r="F187" s="7">
        <v>35.42</v>
      </c>
      <c r="G187" s="6">
        <v>271</v>
      </c>
      <c r="H187" s="6"/>
      <c r="I187" s="6"/>
      <c r="J187" s="6"/>
      <c r="K187" s="6"/>
    </row>
    <row r="188" spans="1:11" ht="15.75" customHeight="1" x14ac:dyDescent="0.3">
      <c r="A188" s="4">
        <v>177</v>
      </c>
      <c r="B188" s="5">
        <f t="shared" si="9"/>
        <v>45172</v>
      </c>
      <c r="C188" s="6">
        <v>58.68</v>
      </c>
      <c r="D188" s="6">
        <v>30.2</v>
      </c>
      <c r="E188" s="6">
        <v>20.3</v>
      </c>
      <c r="F188" s="7">
        <v>31.819999999999997</v>
      </c>
      <c r="G188" s="6">
        <v>216</v>
      </c>
      <c r="H188" s="6"/>
      <c r="I188" s="6"/>
      <c r="J188" s="6"/>
      <c r="K188" s="6"/>
    </row>
    <row r="189" spans="1:11" ht="15.75" customHeight="1" x14ac:dyDescent="0.3">
      <c r="A189" s="4">
        <v>178</v>
      </c>
      <c r="B189" s="5">
        <f t="shared" si="9"/>
        <v>45173</v>
      </c>
      <c r="C189" s="6">
        <v>40.04</v>
      </c>
      <c r="D189" s="6">
        <v>7.8</v>
      </c>
      <c r="E189" s="6">
        <v>35.200000000000003</v>
      </c>
      <c r="F189" s="7">
        <v>95</v>
      </c>
      <c r="G189" s="6">
        <v>131</v>
      </c>
      <c r="H189" s="6"/>
      <c r="I189" s="6"/>
      <c r="J189" s="6"/>
      <c r="K189" s="6"/>
    </row>
    <row r="190" spans="1:11" ht="15.75" customHeight="1" x14ac:dyDescent="0.3">
      <c r="A190" s="4">
        <v>179</v>
      </c>
      <c r="B190" s="5">
        <f t="shared" si="9"/>
        <v>45174</v>
      </c>
      <c r="C190" s="6">
        <v>63.339999999999996</v>
      </c>
      <c r="D190" s="6">
        <v>2.2999999999999998</v>
      </c>
      <c r="E190" s="6">
        <v>23.7</v>
      </c>
      <c r="F190" s="7">
        <v>19.339999999999996</v>
      </c>
      <c r="G190" s="6">
        <v>131</v>
      </c>
      <c r="H190" s="6"/>
      <c r="I190" s="6"/>
      <c r="J190" s="6"/>
      <c r="K190" s="6"/>
    </row>
    <row r="191" spans="1:11" ht="15.75" customHeight="1" x14ac:dyDescent="0.3">
      <c r="A191" s="4">
        <v>180</v>
      </c>
      <c r="B191" s="5">
        <f t="shared" si="9"/>
        <v>45175</v>
      </c>
      <c r="C191" s="6">
        <v>41.12</v>
      </c>
      <c r="D191" s="6">
        <v>10</v>
      </c>
      <c r="E191" s="6">
        <v>17.600000000000001</v>
      </c>
      <c r="F191" s="7">
        <v>14.519999999999998</v>
      </c>
      <c r="G191" s="6">
        <v>135</v>
      </c>
      <c r="H191" s="6"/>
      <c r="I191" s="6"/>
      <c r="J191" s="6"/>
      <c r="K191" s="6"/>
    </row>
    <row r="192" spans="1:11" ht="15.75" customHeight="1" x14ac:dyDescent="0.3">
      <c r="A192" s="4">
        <v>181</v>
      </c>
      <c r="B192" s="5">
        <f t="shared" si="9"/>
        <v>45176</v>
      </c>
      <c r="C192" s="6">
        <v>36.32</v>
      </c>
      <c r="D192" s="6">
        <v>2.6</v>
      </c>
      <c r="E192" s="6">
        <v>8.3000000000000007</v>
      </c>
      <c r="F192" s="7">
        <v>13.64</v>
      </c>
      <c r="G192" s="6">
        <v>108</v>
      </c>
      <c r="H192" s="6"/>
      <c r="I192" s="6"/>
      <c r="J192" s="6"/>
      <c r="K192" s="6"/>
    </row>
    <row r="193" spans="1:11" ht="15.75" customHeight="1" x14ac:dyDescent="0.3">
      <c r="A193" s="4">
        <v>182</v>
      </c>
      <c r="B193" s="5">
        <f t="shared" si="9"/>
        <v>45177</v>
      </c>
      <c r="C193" s="6">
        <v>52.7</v>
      </c>
      <c r="D193" s="6">
        <v>5.4</v>
      </c>
      <c r="E193" s="6">
        <v>27.4</v>
      </c>
      <c r="F193" s="7">
        <v>13.59</v>
      </c>
      <c r="G193" s="6">
        <v>124</v>
      </c>
      <c r="H193" s="6"/>
      <c r="I193" s="6"/>
      <c r="J193" s="6"/>
      <c r="K193" s="6"/>
    </row>
    <row r="194" spans="1:11" ht="15.75" customHeight="1" x14ac:dyDescent="0.3">
      <c r="A194" s="4">
        <v>183</v>
      </c>
      <c r="B194" s="5">
        <f t="shared" si="9"/>
        <v>45178</v>
      </c>
      <c r="C194" s="6">
        <v>18.240000000000002</v>
      </c>
      <c r="D194" s="6">
        <v>5.7</v>
      </c>
      <c r="E194" s="6">
        <v>29.7</v>
      </c>
      <c r="F194" s="7">
        <v>16.59</v>
      </c>
      <c r="G194" s="6">
        <v>105</v>
      </c>
      <c r="H194" s="6"/>
      <c r="I194" s="6"/>
      <c r="J194" s="6"/>
      <c r="K194" s="6"/>
    </row>
    <row r="195" spans="1:11" ht="15.75" customHeight="1" x14ac:dyDescent="0.3">
      <c r="A195" s="4">
        <v>184</v>
      </c>
      <c r="B195" s="5">
        <f t="shared" si="9"/>
        <v>45179</v>
      </c>
      <c r="C195" s="6">
        <v>65.52000000000001</v>
      </c>
      <c r="D195" s="6">
        <v>43</v>
      </c>
      <c r="E195" s="6">
        <v>71.8</v>
      </c>
      <c r="F195" s="7">
        <v>21.540000000000006</v>
      </c>
      <c r="G195" s="6">
        <v>272</v>
      </c>
      <c r="H195" s="6"/>
      <c r="I195" s="6"/>
      <c r="J195" s="6"/>
      <c r="K195" s="6"/>
    </row>
    <row r="196" spans="1:11" ht="15.75" customHeight="1" x14ac:dyDescent="0.3">
      <c r="A196" s="4">
        <v>185</v>
      </c>
      <c r="B196" s="5">
        <f t="shared" si="9"/>
        <v>45180</v>
      </c>
      <c r="C196" s="6">
        <v>58.760000000000005</v>
      </c>
      <c r="D196" s="6">
        <v>21.3</v>
      </c>
      <c r="E196" s="6">
        <v>30</v>
      </c>
      <c r="F196" s="7">
        <v>24.03</v>
      </c>
      <c r="G196" s="6">
        <v>188</v>
      </c>
      <c r="H196" s="6"/>
      <c r="I196" s="6"/>
      <c r="J196" s="6"/>
      <c r="K196" s="6"/>
    </row>
    <row r="197" spans="1:11" ht="15.75" customHeight="1" x14ac:dyDescent="0.3">
      <c r="A197" s="4">
        <v>186</v>
      </c>
      <c r="B197" s="5">
        <f t="shared" si="9"/>
        <v>45181</v>
      </c>
      <c r="C197" s="6">
        <v>46</v>
      </c>
      <c r="D197" s="6">
        <v>45.1</v>
      </c>
      <c r="E197" s="6">
        <v>19.600000000000001</v>
      </c>
      <c r="F197" s="7">
        <v>35.209999999999994</v>
      </c>
      <c r="G197" s="6">
        <v>228</v>
      </c>
      <c r="H197" s="6"/>
      <c r="I197" s="6"/>
      <c r="J197" s="6"/>
      <c r="K197" s="6"/>
    </row>
    <row r="198" spans="1:11" ht="15.75" customHeight="1" x14ac:dyDescent="0.3">
      <c r="A198" s="4">
        <v>187</v>
      </c>
      <c r="B198" s="5">
        <f t="shared" si="9"/>
        <v>45182</v>
      </c>
      <c r="C198" s="6">
        <v>35.9</v>
      </c>
      <c r="D198" s="6">
        <v>2.1</v>
      </c>
      <c r="E198" s="6">
        <v>26.6</v>
      </c>
      <c r="F198" s="7">
        <v>4.3599999999999994</v>
      </c>
      <c r="G198" s="6">
        <v>108</v>
      </c>
      <c r="H198" s="6"/>
      <c r="I198" s="6"/>
      <c r="J198" s="6"/>
      <c r="K198" s="6"/>
    </row>
    <row r="199" spans="1:11" ht="15.75" customHeight="1" x14ac:dyDescent="0.3">
      <c r="A199" s="4">
        <v>188</v>
      </c>
      <c r="B199" s="5">
        <f t="shared" si="9"/>
        <v>45183</v>
      </c>
      <c r="C199" s="6">
        <v>41.22</v>
      </c>
      <c r="D199" s="6">
        <v>28.7</v>
      </c>
      <c r="E199" s="6">
        <v>18.2</v>
      </c>
      <c r="F199" s="7">
        <v>26.18</v>
      </c>
      <c r="G199" s="6">
        <v>186</v>
      </c>
      <c r="H199" s="6"/>
      <c r="I199" s="6"/>
      <c r="J199" s="6"/>
      <c r="K199" s="6"/>
    </row>
    <row r="200" spans="1:11" ht="15.75" customHeight="1" x14ac:dyDescent="0.3">
      <c r="A200" s="4">
        <v>189</v>
      </c>
      <c r="B200" s="5">
        <f t="shared" si="9"/>
        <v>45184</v>
      </c>
      <c r="C200" s="6">
        <v>59.2</v>
      </c>
      <c r="D200" s="6">
        <v>13.9</v>
      </c>
      <c r="E200" s="6">
        <v>3.7</v>
      </c>
      <c r="F200" s="7">
        <v>34.070000000000007</v>
      </c>
      <c r="G200" s="6">
        <v>167</v>
      </c>
      <c r="H200" s="6"/>
      <c r="I200" s="6"/>
      <c r="J200" s="6"/>
      <c r="K200" s="6"/>
    </row>
    <row r="201" spans="1:11" ht="15.75" customHeight="1" x14ac:dyDescent="0.3">
      <c r="A201" s="4">
        <v>190</v>
      </c>
      <c r="B201" s="5">
        <f t="shared" si="9"/>
        <v>45185</v>
      </c>
      <c r="C201" s="6">
        <v>6.74</v>
      </c>
      <c r="D201" s="6">
        <v>12.1</v>
      </c>
      <c r="E201" s="6">
        <v>23.4</v>
      </c>
      <c r="F201" s="7">
        <v>18.560000000000002</v>
      </c>
      <c r="G201" s="6">
        <v>83</v>
      </c>
      <c r="H201" s="6"/>
      <c r="I201" s="6"/>
      <c r="J201" s="6"/>
      <c r="K201" s="6"/>
    </row>
    <row r="202" spans="1:11" ht="15.75" customHeight="1" x14ac:dyDescent="0.3">
      <c r="A202" s="4">
        <v>191</v>
      </c>
      <c r="B202" s="5">
        <f t="shared" si="9"/>
        <v>45186</v>
      </c>
      <c r="C202" s="6">
        <v>15.9</v>
      </c>
      <c r="D202" s="6">
        <v>41.1</v>
      </c>
      <c r="E202" s="6">
        <v>5.8</v>
      </c>
      <c r="F202" s="7">
        <v>22.18</v>
      </c>
      <c r="G202" s="6">
        <v>114</v>
      </c>
      <c r="H202" s="6"/>
      <c r="I202" s="6"/>
      <c r="J202" s="6"/>
      <c r="K202" s="6"/>
    </row>
    <row r="203" spans="1:11" ht="15.75" customHeight="1" x14ac:dyDescent="0.3">
      <c r="A203" s="4">
        <v>192</v>
      </c>
      <c r="B203" s="5">
        <f t="shared" si="9"/>
        <v>45187</v>
      </c>
      <c r="C203" s="6">
        <v>21.1</v>
      </c>
      <c r="D203" s="6">
        <v>10.8</v>
      </c>
      <c r="E203" s="6">
        <v>6</v>
      </c>
      <c r="F203" s="7">
        <v>10.549999999999999</v>
      </c>
      <c r="G203" s="6">
        <v>116</v>
      </c>
      <c r="H203" s="6"/>
      <c r="I203" s="6"/>
      <c r="J203" s="6"/>
      <c r="K203" s="6"/>
    </row>
    <row r="204" spans="1:11" ht="15.75" customHeight="1" x14ac:dyDescent="0.3">
      <c r="A204" s="4">
        <v>193</v>
      </c>
      <c r="B204" s="5">
        <f t="shared" ref="B204:B210" si="10">+B205-1</f>
        <v>45188</v>
      </c>
      <c r="C204" s="6">
        <v>12.44</v>
      </c>
      <c r="D204" s="6">
        <v>4.0999999999999996</v>
      </c>
      <c r="E204" s="6">
        <v>31.6</v>
      </c>
      <c r="F204" s="7">
        <v>11.129999999999999</v>
      </c>
      <c r="G204" s="6">
        <v>62</v>
      </c>
      <c r="H204" s="6"/>
      <c r="I204" s="6"/>
      <c r="J204" s="6"/>
      <c r="K204" s="6"/>
    </row>
    <row r="205" spans="1:11" ht="15.75" customHeight="1" x14ac:dyDescent="0.3">
      <c r="A205" s="4">
        <v>194</v>
      </c>
      <c r="B205" s="5">
        <f t="shared" si="10"/>
        <v>45189</v>
      </c>
      <c r="C205" s="6">
        <v>41.36</v>
      </c>
      <c r="D205" s="6">
        <v>42</v>
      </c>
      <c r="E205" s="6">
        <v>3.6</v>
      </c>
      <c r="F205" s="7">
        <v>36.24</v>
      </c>
      <c r="G205" s="6">
        <v>204</v>
      </c>
      <c r="H205" s="6"/>
      <c r="I205" s="6"/>
      <c r="J205" s="6"/>
      <c r="K205" s="6"/>
    </row>
    <row r="206" spans="1:11" ht="15.75" customHeight="1" x14ac:dyDescent="0.3">
      <c r="A206" s="4">
        <v>195</v>
      </c>
      <c r="B206" s="5">
        <f t="shared" si="10"/>
        <v>45190</v>
      </c>
      <c r="C206" s="6">
        <v>32.94</v>
      </c>
      <c r="D206" s="6">
        <v>35.6</v>
      </c>
      <c r="E206" s="6">
        <v>6</v>
      </c>
      <c r="F206" s="7">
        <v>17.100000000000001</v>
      </c>
      <c r="G206" s="6">
        <v>184</v>
      </c>
      <c r="H206" s="6"/>
      <c r="I206" s="6"/>
      <c r="J206" s="6"/>
      <c r="K206" s="6"/>
    </row>
    <row r="207" spans="1:11" ht="15.75" customHeight="1" x14ac:dyDescent="0.3">
      <c r="A207" s="4">
        <v>196</v>
      </c>
      <c r="B207" s="5">
        <f t="shared" si="10"/>
        <v>45191</v>
      </c>
      <c r="C207" s="6">
        <v>14.64</v>
      </c>
      <c r="D207" s="6">
        <v>3.7</v>
      </c>
      <c r="E207" s="6">
        <v>13.8</v>
      </c>
      <c r="F207" s="7">
        <v>0.14999999999999947</v>
      </c>
      <c r="G207" s="6">
        <v>91</v>
      </c>
      <c r="H207" s="6"/>
      <c r="I207" s="6"/>
      <c r="J207" s="6"/>
      <c r="K207" s="6"/>
    </row>
    <row r="208" spans="1:11" ht="15.75" customHeight="1" x14ac:dyDescent="0.3">
      <c r="A208" s="4">
        <v>197</v>
      </c>
      <c r="B208" s="5">
        <f t="shared" si="10"/>
        <v>45192</v>
      </c>
      <c r="C208" s="6">
        <v>27.84</v>
      </c>
      <c r="D208" s="6">
        <v>4.9000000000000004</v>
      </c>
      <c r="E208" s="6">
        <v>8.1</v>
      </c>
      <c r="F208" s="7">
        <v>8.6300000000000008</v>
      </c>
      <c r="G208" s="6">
        <v>116</v>
      </c>
      <c r="H208" s="6"/>
      <c r="I208" s="6"/>
      <c r="J208" s="6"/>
      <c r="K208" s="6"/>
    </row>
    <row r="209" spans="1:11" ht="15.75" customHeight="1" x14ac:dyDescent="0.3">
      <c r="A209" s="4">
        <v>198</v>
      </c>
      <c r="B209" s="5">
        <f t="shared" si="10"/>
        <v>45193</v>
      </c>
      <c r="C209" s="6">
        <v>44.4</v>
      </c>
      <c r="D209" s="6">
        <v>9.3000000000000007</v>
      </c>
      <c r="E209" s="6">
        <v>6.4</v>
      </c>
      <c r="F209" s="7">
        <v>19.79</v>
      </c>
      <c r="G209" s="6">
        <v>139</v>
      </c>
      <c r="H209" s="6"/>
      <c r="I209" s="6"/>
      <c r="J209" s="6"/>
      <c r="K209" s="6"/>
    </row>
    <row r="210" spans="1:11" ht="15.75" customHeight="1" x14ac:dyDescent="0.3">
      <c r="A210" s="4">
        <v>199</v>
      </c>
      <c r="B210" s="5">
        <f t="shared" si="10"/>
        <v>45194</v>
      </c>
      <c r="C210" s="6">
        <v>57.720000000000006</v>
      </c>
      <c r="D210" s="6">
        <v>42</v>
      </c>
      <c r="E210" s="6">
        <v>66.2</v>
      </c>
      <c r="F210" s="7">
        <v>22.879999999999995</v>
      </c>
      <c r="G210" s="6">
        <v>235.5</v>
      </c>
      <c r="H210" s="6"/>
      <c r="I210" s="6"/>
      <c r="J210" s="6"/>
      <c r="K210" s="6"/>
    </row>
    <row r="211" spans="1:11" ht="15.75" customHeight="1" x14ac:dyDescent="0.3">
      <c r="A211" s="4">
        <v>200</v>
      </c>
      <c r="B211" s="5">
        <v>45195</v>
      </c>
      <c r="C211" s="6">
        <v>52.42</v>
      </c>
      <c r="D211" s="6">
        <v>8.6</v>
      </c>
      <c r="E211" s="6">
        <v>8.6999999999999993</v>
      </c>
      <c r="F211" s="7">
        <v>1</v>
      </c>
      <c r="G211" s="6">
        <v>139</v>
      </c>
      <c r="H211" s="6"/>
      <c r="I211" s="6"/>
      <c r="J211" s="6"/>
      <c r="K211" s="6"/>
    </row>
    <row r="212" spans="1:11" ht="15.75" customHeight="1" x14ac:dyDescent="0.3"/>
    <row r="213" spans="1:11" ht="15.75" customHeight="1" x14ac:dyDescent="0.3"/>
    <row r="214" spans="1:11" ht="15.75" customHeight="1" x14ac:dyDescent="0.3"/>
    <row r="215" spans="1:11" ht="15.75" customHeight="1" x14ac:dyDescent="0.3"/>
    <row r="216" spans="1:11" ht="15.75" customHeight="1" x14ac:dyDescent="0.3"/>
    <row r="217" spans="1:11" ht="15.75" customHeight="1" x14ac:dyDescent="0.3"/>
    <row r="218" spans="1:11" ht="15.75" customHeight="1" x14ac:dyDescent="0.3"/>
    <row r="219" spans="1:11" ht="15.75" customHeight="1" x14ac:dyDescent="0.3"/>
    <row r="220" spans="1:11" ht="15.75" customHeight="1" x14ac:dyDescent="0.3"/>
    <row r="221" spans="1:11" ht="15.75" customHeight="1" x14ac:dyDescent="0.3"/>
    <row r="222" spans="1:11" ht="15.75" customHeight="1" x14ac:dyDescent="0.3"/>
    <row r="223" spans="1:11" ht="15.75" customHeight="1" x14ac:dyDescent="0.3"/>
    <row r="224" spans="1:11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autoFilter ref="A11:H11" xr:uid="{00000000-0001-0000-0000-000000000000}">
    <sortState xmlns:xlrd2="http://schemas.microsoft.com/office/spreadsheetml/2017/richdata2" ref="A12:H211">
      <sortCondition ref="A11"/>
    </sortState>
  </autoFilter>
  <mergeCells count="1">
    <mergeCell ref="I2:O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1786-4096-46D6-BD54-F771E34ED240}">
  <dimension ref="A1:V24"/>
  <sheetViews>
    <sheetView topLeftCell="S1" zoomScale="96" workbookViewId="0">
      <selection activeCell="O18" sqref="O18"/>
    </sheetView>
  </sheetViews>
  <sheetFormatPr baseColWidth="10" defaultColWidth="8.796875" defaultRowHeight="15.6" x14ac:dyDescent="0.3"/>
  <cols>
    <col min="9" max="9" width="15.69921875" bestFit="1" customWidth="1"/>
    <col min="13" max="13" width="23.19921875" bestFit="1" customWidth="1"/>
    <col min="16" max="16" width="6.09765625" customWidth="1"/>
    <col min="17" max="17" width="18.69921875" bestFit="1" customWidth="1"/>
    <col min="19" max="19" width="21.19921875" bestFit="1" customWidth="1"/>
  </cols>
  <sheetData>
    <row r="1" spans="1:22" x14ac:dyDescent="0.3">
      <c r="A1" t="s">
        <v>20</v>
      </c>
    </row>
    <row r="2" spans="1:22" ht="16.2" thickBot="1" x14ac:dyDescent="0.35">
      <c r="I2" s="8" t="s">
        <v>56</v>
      </c>
      <c r="L2" s="8" t="s">
        <v>44</v>
      </c>
      <c r="O2" s="8" t="s">
        <v>57</v>
      </c>
      <c r="R2" s="8" t="s">
        <v>58</v>
      </c>
      <c r="S2" s="8" t="s">
        <v>59</v>
      </c>
    </row>
    <row r="3" spans="1:22" x14ac:dyDescent="0.3">
      <c r="A3" s="23" t="s">
        <v>21</v>
      </c>
      <c r="B3" s="23"/>
      <c r="I3" s="25">
        <v>1000</v>
      </c>
      <c r="L3" s="28">
        <v>0.42</v>
      </c>
      <c r="O3" s="25">
        <v>15</v>
      </c>
      <c r="Q3" s="8"/>
      <c r="R3">
        <v>1000</v>
      </c>
      <c r="S3" s="25">
        <v>1</v>
      </c>
    </row>
    <row r="4" spans="1:22" x14ac:dyDescent="0.3">
      <c r="A4" s="20" t="s">
        <v>22</v>
      </c>
      <c r="B4" s="20">
        <v>0.78666838333609557</v>
      </c>
      <c r="Q4" s="8" t="s">
        <v>60</v>
      </c>
      <c r="R4">
        <v>300</v>
      </c>
      <c r="S4" s="25">
        <f>$R3/R4</f>
        <v>3.3333333333333335</v>
      </c>
    </row>
    <row r="5" spans="1:22" x14ac:dyDescent="0.3">
      <c r="A5" s="20" t="s">
        <v>23</v>
      </c>
      <c r="B5" s="20">
        <v>0.61884714534062624</v>
      </c>
      <c r="Q5" s="8" t="s">
        <v>61</v>
      </c>
      <c r="R5">
        <v>240</v>
      </c>
      <c r="S5" s="25">
        <f>R3/R5</f>
        <v>4.166666666666667</v>
      </c>
    </row>
    <row r="6" spans="1:22" ht="15.6" customHeight="1" x14ac:dyDescent="0.3">
      <c r="A6" s="20" t="s">
        <v>24</v>
      </c>
      <c r="B6" s="20">
        <v>0.61102862524504931</v>
      </c>
      <c r="I6" s="32" t="s">
        <v>51</v>
      </c>
      <c r="J6" s="32"/>
      <c r="K6" s="32"/>
      <c r="L6" s="32"/>
      <c r="M6" s="32"/>
      <c r="Q6" s="8" t="s">
        <v>62</v>
      </c>
      <c r="R6">
        <v>16</v>
      </c>
      <c r="S6" s="25">
        <f>R3/R6</f>
        <v>62.5</v>
      </c>
      <c r="T6" s="30" t="s">
        <v>63</v>
      </c>
      <c r="U6" s="30"/>
      <c r="V6" s="30"/>
    </row>
    <row r="7" spans="1:22" x14ac:dyDescent="0.3">
      <c r="A7" s="20" t="s">
        <v>25</v>
      </c>
      <c r="B7" s="20">
        <v>33.140044812408455</v>
      </c>
      <c r="I7" s="32"/>
      <c r="J7" s="32"/>
      <c r="K7" s="32"/>
      <c r="L7" s="32"/>
      <c r="M7" s="32"/>
      <c r="Q7" s="8" t="s">
        <v>44</v>
      </c>
      <c r="R7" s="28">
        <v>0.42</v>
      </c>
    </row>
    <row r="8" spans="1:22" ht="16.2" thickBot="1" x14ac:dyDescent="0.35">
      <c r="A8" s="21" t="s">
        <v>26</v>
      </c>
      <c r="B8" s="21">
        <v>200</v>
      </c>
      <c r="I8" s="32"/>
      <c r="J8" s="32"/>
      <c r="K8" s="32"/>
      <c r="L8" s="32"/>
      <c r="M8" s="32"/>
    </row>
    <row r="9" spans="1:22" x14ac:dyDescent="0.3">
      <c r="I9" s="32"/>
      <c r="J9" s="32"/>
      <c r="K9" s="32"/>
      <c r="L9" s="32"/>
      <c r="M9" s="32"/>
      <c r="Q9" s="8" t="s">
        <v>45</v>
      </c>
      <c r="R9" s="28">
        <f>1-L3</f>
        <v>0.58000000000000007</v>
      </c>
    </row>
    <row r="10" spans="1:22" ht="16.2" thickBot="1" x14ac:dyDescent="0.35">
      <c r="A10" t="s">
        <v>27</v>
      </c>
      <c r="I10" s="32"/>
      <c r="J10" s="32"/>
      <c r="K10" s="32"/>
      <c r="L10" s="32"/>
      <c r="M10" s="32"/>
      <c r="Q10" s="8" t="s">
        <v>46</v>
      </c>
      <c r="R10">
        <f>1/R9</f>
        <v>1.7241379310344827</v>
      </c>
      <c r="S10" s="8" t="s">
        <v>47</v>
      </c>
    </row>
    <row r="11" spans="1:22" x14ac:dyDescent="0.3">
      <c r="A11" s="22"/>
      <c r="B11" s="22" t="s">
        <v>32</v>
      </c>
      <c r="C11" s="22" t="s">
        <v>33</v>
      </c>
      <c r="D11" s="22" t="s">
        <v>34</v>
      </c>
      <c r="E11" s="22" t="s">
        <v>35</v>
      </c>
      <c r="F11" s="22" t="s">
        <v>36</v>
      </c>
      <c r="I11" s="32"/>
      <c r="J11" s="32"/>
      <c r="K11" s="32"/>
      <c r="L11" s="32"/>
      <c r="M11" s="32"/>
      <c r="Q11" s="8" t="s">
        <v>66</v>
      </c>
      <c r="R11" s="25">
        <v>15</v>
      </c>
    </row>
    <row r="12" spans="1:22" x14ac:dyDescent="0.3">
      <c r="A12" s="20" t="s">
        <v>28</v>
      </c>
      <c r="B12" s="20">
        <v>4</v>
      </c>
      <c r="C12" s="20">
        <v>347716.26756715483</v>
      </c>
      <c r="D12" s="20">
        <v>86929.066891788709</v>
      </c>
      <c r="E12" s="20">
        <v>79.151442699587221</v>
      </c>
      <c r="F12" s="20">
        <v>8.8083891215972374E-40</v>
      </c>
      <c r="I12" s="32"/>
      <c r="J12" s="32"/>
      <c r="K12" s="32"/>
      <c r="L12" s="32"/>
      <c r="M12" s="32"/>
      <c r="Q12" s="8" t="s">
        <v>65</v>
      </c>
      <c r="R12" s="29">
        <f>12*R11*R10</f>
        <v>310.34482758620686</v>
      </c>
      <c r="S12" s="8" t="s">
        <v>48</v>
      </c>
    </row>
    <row r="13" spans="1:22" x14ac:dyDescent="0.3">
      <c r="A13" s="20" t="s">
        <v>29</v>
      </c>
      <c r="B13" s="20">
        <v>195</v>
      </c>
      <c r="C13" s="20">
        <v>214161.20118284589</v>
      </c>
      <c r="D13" s="20">
        <v>1098.2625701684406</v>
      </c>
      <c r="E13" s="20"/>
      <c r="F13" s="20"/>
    </row>
    <row r="14" spans="1:22" ht="16.2" thickBot="1" x14ac:dyDescent="0.35">
      <c r="A14" s="21" t="s">
        <v>30</v>
      </c>
      <c r="B14" s="21">
        <v>199</v>
      </c>
      <c r="C14" s="21">
        <v>561877.4687500007</v>
      </c>
      <c r="D14" s="21"/>
      <c r="E14" s="21"/>
      <c r="F14" s="21"/>
      <c r="Q14" s="37" t="s">
        <v>49</v>
      </c>
      <c r="R14" s="37">
        <f>R12/S6</f>
        <v>4.9655172413793096</v>
      </c>
      <c r="S14" s="37" t="s">
        <v>67</v>
      </c>
    </row>
    <row r="15" spans="1:22" ht="16.2" thickBot="1" x14ac:dyDescent="0.35">
      <c r="M15" s="26">
        <v>100</v>
      </c>
      <c r="Q15" s="37"/>
      <c r="R15" s="37"/>
      <c r="S15" s="38" t="s">
        <v>68</v>
      </c>
    </row>
    <row r="16" spans="1:22" x14ac:dyDescent="0.3">
      <c r="A16" s="22"/>
      <c r="B16" s="22" t="s">
        <v>37</v>
      </c>
      <c r="C16" s="22" t="s">
        <v>25</v>
      </c>
      <c r="D16" s="22" t="s">
        <v>38</v>
      </c>
      <c r="E16" s="22" t="s">
        <v>39</v>
      </c>
      <c r="F16" s="22" t="s">
        <v>40</v>
      </c>
      <c r="G16" s="22" t="s">
        <v>41</v>
      </c>
      <c r="H16" s="22" t="s">
        <v>42</v>
      </c>
      <c r="I16" s="22" t="s">
        <v>43</v>
      </c>
      <c r="K16" s="20" t="s">
        <v>31</v>
      </c>
      <c r="L16" s="20">
        <v>44.913436473662756</v>
      </c>
      <c r="M16" s="27"/>
      <c r="Q16" s="39"/>
      <c r="R16" s="39"/>
      <c r="S16" s="38"/>
    </row>
    <row r="17" spans="1:19" x14ac:dyDescent="0.3">
      <c r="A17" s="20" t="s">
        <v>31</v>
      </c>
      <c r="B17" s="20">
        <v>44.913436473662756</v>
      </c>
      <c r="C17" s="20">
        <v>7.1050966432083795</v>
      </c>
      <c r="D17" s="20">
        <v>6.3212984606753544</v>
      </c>
      <c r="E17" s="20">
        <v>1.728095765490068E-9</v>
      </c>
      <c r="F17" s="20">
        <v>30.900736089273352</v>
      </c>
      <c r="G17" s="20">
        <v>58.926136858052161</v>
      </c>
      <c r="H17" s="20">
        <v>30.900736089273352</v>
      </c>
      <c r="I17" s="20">
        <v>58.926136858052161</v>
      </c>
      <c r="K17" s="20" t="s">
        <v>2</v>
      </c>
      <c r="L17" s="20">
        <v>1.4698151348793429</v>
      </c>
      <c r="M17" s="26">
        <f>L17*100/SUM(L17:L20)</f>
        <v>39.091272076561296</v>
      </c>
      <c r="O17" s="24"/>
      <c r="Q17" s="39"/>
      <c r="R17" s="39"/>
      <c r="S17" s="38"/>
    </row>
    <row r="18" spans="1:19" x14ac:dyDescent="0.3">
      <c r="A18" s="20" t="s">
        <v>2</v>
      </c>
      <c r="B18" s="20">
        <v>1.4698151348793429</v>
      </c>
      <c r="C18" s="20">
        <v>0.14211060736175568</v>
      </c>
      <c r="D18" s="20">
        <v>10.342754578043515</v>
      </c>
      <c r="E18" s="20">
        <v>2.8795614395456889E-20</v>
      </c>
      <c r="F18" s="20">
        <v>1.1895440193122688</v>
      </c>
      <c r="G18" s="20">
        <v>1.750086250446417</v>
      </c>
      <c r="H18" s="20">
        <v>1.1895440193122688</v>
      </c>
      <c r="I18" s="20">
        <v>1.750086250446417</v>
      </c>
      <c r="K18" s="20" t="s">
        <v>3</v>
      </c>
      <c r="L18" s="20">
        <v>1.4038416939670006</v>
      </c>
      <c r="M18" s="26">
        <f>L18*100/SUM(L17:L20)</f>
        <v>37.336639356206966</v>
      </c>
      <c r="Q18" s="39"/>
      <c r="R18" s="39"/>
      <c r="S18" s="38"/>
    </row>
    <row r="19" spans="1:19" x14ac:dyDescent="0.3">
      <c r="A19" s="20" t="s">
        <v>3</v>
      </c>
      <c r="B19" s="20">
        <v>1.4038416939670006</v>
      </c>
      <c r="C19" s="20">
        <v>0.18615004753863029</v>
      </c>
      <c r="D19" s="20">
        <v>7.5414522452682808</v>
      </c>
      <c r="E19" s="20">
        <v>1.7192017844928107E-12</v>
      </c>
      <c r="F19" s="20">
        <v>1.0367158160675003</v>
      </c>
      <c r="G19" s="20">
        <v>1.770967571866501</v>
      </c>
      <c r="H19" s="20">
        <v>1.0367158160675003</v>
      </c>
      <c r="I19" s="20">
        <v>1.770967571866501</v>
      </c>
      <c r="K19" s="20" t="s">
        <v>4</v>
      </c>
      <c r="L19" s="20">
        <v>0.20926262896165088</v>
      </c>
      <c r="M19" s="26">
        <f>L19*100/SUM(L17:L22)</f>
        <v>5.5655586679394986</v>
      </c>
    </row>
    <row r="20" spans="1:19" ht="16.2" thickBot="1" x14ac:dyDescent="0.35">
      <c r="A20" s="20" t="s">
        <v>4</v>
      </c>
      <c r="B20" s="20">
        <v>0.20926262896165088</v>
      </c>
      <c r="C20" s="20">
        <v>0.13939794420182663</v>
      </c>
      <c r="D20" s="20">
        <v>1.5011887740515815</v>
      </c>
      <c r="E20" s="20">
        <v>0.13492422936183995</v>
      </c>
      <c r="F20" s="20">
        <v>-6.5658561331684406E-2</v>
      </c>
      <c r="G20" s="20">
        <v>0.48418381925498616</v>
      </c>
      <c r="H20" s="20">
        <v>-6.5658561331684406E-2</v>
      </c>
      <c r="I20" s="20">
        <v>0.48418381925498616</v>
      </c>
      <c r="K20" s="21" t="s">
        <v>6</v>
      </c>
      <c r="L20" s="21">
        <v>0.67703783393905026</v>
      </c>
      <c r="M20" s="26">
        <f>L20*100/SUM(L17:L23)</f>
        <v>18.006529899292236</v>
      </c>
    </row>
    <row r="21" spans="1:19" ht="16.2" thickBot="1" x14ac:dyDescent="0.35">
      <c r="A21" s="21" t="s">
        <v>6</v>
      </c>
      <c r="B21" s="21">
        <v>0.67703783393905026</v>
      </c>
      <c r="C21" s="21">
        <v>0.32697674210356859</v>
      </c>
      <c r="D21" s="21">
        <v>2.0705993630721333</v>
      </c>
      <c r="E21" s="21">
        <v>3.9713370434782951E-2</v>
      </c>
      <c r="F21" s="21">
        <v>3.2172978491834425E-2</v>
      </c>
      <c r="G21" s="21">
        <v>1.321902689386266</v>
      </c>
      <c r="H21" s="21">
        <v>3.2172978491834425E-2</v>
      </c>
      <c r="I21" s="21">
        <v>1.321902689386266</v>
      </c>
      <c r="L21" s="36" t="s">
        <v>64</v>
      </c>
      <c r="M21" s="36"/>
    </row>
    <row r="22" spans="1:19" x14ac:dyDescent="0.3">
      <c r="L22" s="36"/>
      <c r="M22" s="36"/>
    </row>
    <row r="23" spans="1:19" x14ac:dyDescent="0.3">
      <c r="L23" s="36"/>
      <c r="M23" s="36"/>
    </row>
    <row r="24" spans="1:19" x14ac:dyDescent="0.3">
      <c r="L24" s="36"/>
      <c r="M24" s="36"/>
    </row>
  </sheetData>
  <mergeCells count="4">
    <mergeCell ref="I6:M12"/>
    <mergeCell ref="T6:V6"/>
    <mergeCell ref="L21:M24"/>
    <mergeCell ref="S15:S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173C-BF52-490C-AC44-AC42B9198953}">
  <dimension ref="A3:AU216"/>
  <sheetViews>
    <sheetView zoomScale="55" zoomScaleNormal="55" workbookViewId="0">
      <selection activeCell="AL6" sqref="AL6:AU11"/>
    </sheetView>
  </sheetViews>
  <sheetFormatPr baseColWidth="10" defaultColWidth="8.796875" defaultRowHeight="15.6" x14ac:dyDescent="0.3"/>
  <cols>
    <col min="1" max="6" width="10.5" customWidth="1"/>
    <col min="7" max="7" width="10.19921875" customWidth="1"/>
    <col min="34" max="34" width="23.09765625" customWidth="1"/>
  </cols>
  <sheetData>
    <row r="3" spans="1:47" x14ac:dyDescent="0.3">
      <c r="A3" s="8" t="s">
        <v>18</v>
      </c>
      <c r="C3">
        <f>C6+1.5*C5</f>
        <v>96.179999999999993</v>
      </c>
      <c r="D3">
        <f t="shared" ref="D3:G3" si="0">D6+1.5*D5</f>
        <v>76.949999999999989</v>
      </c>
      <c r="E3">
        <f t="shared" si="0"/>
        <v>93.625</v>
      </c>
      <c r="F3">
        <f t="shared" si="0"/>
        <v>41.756249999999994</v>
      </c>
      <c r="G3">
        <f t="shared" si="0"/>
        <v>294</v>
      </c>
    </row>
    <row r="4" spans="1:47" x14ac:dyDescent="0.3">
      <c r="A4" s="8" t="s">
        <v>17</v>
      </c>
      <c r="C4">
        <f>C7-1.5*C5</f>
        <v>-24.979999999999993</v>
      </c>
      <c r="D4">
        <f t="shared" ref="D4:G4" si="1">D7-1.5*D5</f>
        <v>-30.049999999999994</v>
      </c>
      <c r="E4">
        <f t="shared" si="1"/>
        <v>-35.775000000000006</v>
      </c>
      <c r="F4">
        <f t="shared" si="1"/>
        <v>-7.1737499999999947</v>
      </c>
      <c r="G4">
        <f t="shared" si="1"/>
        <v>6</v>
      </c>
    </row>
    <row r="5" spans="1:47" x14ac:dyDescent="0.3">
      <c r="A5" s="8" t="s">
        <v>16</v>
      </c>
      <c r="C5">
        <f>C6-C7</f>
        <v>30.289999999999996</v>
      </c>
      <c r="D5">
        <f t="shared" ref="D5:G5" si="2">D6-D7</f>
        <v>26.749999999999996</v>
      </c>
      <c r="E5">
        <f t="shared" si="2"/>
        <v>32.35</v>
      </c>
      <c r="F5">
        <f t="shared" si="2"/>
        <v>12.232499999999998</v>
      </c>
      <c r="G5">
        <f t="shared" si="2"/>
        <v>72</v>
      </c>
    </row>
    <row r="6" spans="1:47" x14ac:dyDescent="0.3">
      <c r="A6" s="8" t="s">
        <v>15</v>
      </c>
      <c r="C6">
        <f>QUARTILE(C17:C216,3)</f>
        <v>50.744999999999997</v>
      </c>
      <c r="D6">
        <f t="shared" ref="D6:G6" si="3">QUARTILE(D17:D216,3)</f>
        <v>36.824999999999996</v>
      </c>
      <c r="E6">
        <f t="shared" si="3"/>
        <v>45.1</v>
      </c>
      <c r="F6">
        <f t="shared" si="3"/>
        <v>23.407499999999999</v>
      </c>
      <c r="G6">
        <f t="shared" si="3"/>
        <v>186</v>
      </c>
      <c r="AL6" s="35" t="s">
        <v>55</v>
      </c>
      <c r="AM6" s="35"/>
      <c r="AN6" s="35"/>
      <c r="AO6" s="35"/>
      <c r="AP6" s="35"/>
      <c r="AQ6" s="35"/>
      <c r="AR6" s="35"/>
      <c r="AS6" s="35"/>
      <c r="AT6" s="35"/>
      <c r="AU6" s="35"/>
    </row>
    <row r="7" spans="1:47" x14ac:dyDescent="0.3">
      <c r="A7" s="8" t="s">
        <v>14</v>
      </c>
      <c r="C7">
        <f t="shared" ref="C7:G7" si="4">QUARTILE(C17:C216,1)</f>
        <v>20.455000000000002</v>
      </c>
      <c r="D7">
        <f t="shared" si="4"/>
        <v>10.074999999999999</v>
      </c>
      <c r="E7">
        <f t="shared" si="4"/>
        <v>12.75</v>
      </c>
      <c r="F7">
        <f t="shared" si="4"/>
        <v>11.175000000000001</v>
      </c>
      <c r="G7">
        <f t="shared" si="4"/>
        <v>114</v>
      </c>
      <c r="AL7" s="35"/>
      <c r="AM7" s="35"/>
      <c r="AN7" s="35"/>
      <c r="AO7" s="35"/>
      <c r="AP7" s="35"/>
      <c r="AQ7" s="35"/>
      <c r="AR7" s="35"/>
      <c r="AS7" s="35"/>
      <c r="AT7" s="35"/>
      <c r="AU7" s="35"/>
    </row>
    <row r="8" spans="1:47" x14ac:dyDescent="0.3">
      <c r="AL8" s="35"/>
      <c r="AM8" s="35"/>
      <c r="AN8" s="35"/>
      <c r="AO8" s="35"/>
      <c r="AP8" s="35"/>
      <c r="AQ8" s="35"/>
      <c r="AR8" s="35"/>
      <c r="AS8" s="35"/>
      <c r="AT8" s="35"/>
      <c r="AU8" s="35"/>
    </row>
    <row r="9" spans="1:47" x14ac:dyDescent="0.3">
      <c r="A9" t="s">
        <v>13</v>
      </c>
      <c r="C9">
        <v>0.39602325618727136</v>
      </c>
      <c r="D9">
        <v>0.28808307527557958</v>
      </c>
      <c r="E9">
        <v>0.22920754280467828</v>
      </c>
      <c r="F9">
        <v>0.16250391139040282</v>
      </c>
      <c r="AL9" s="35"/>
      <c r="AM9" s="35"/>
      <c r="AN9" s="35"/>
      <c r="AO9" s="35"/>
      <c r="AP9" s="35"/>
      <c r="AQ9" s="35"/>
      <c r="AR9" s="35"/>
      <c r="AS9" s="35"/>
      <c r="AT9" s="35"/>
      <c r="AU9" s="35"/>
    </row>
    <row r="10" spans="1:47" x14ac:dyDescent="0.3">
      <c r="A10" t="s">
        <v>12</v>
      </c>
      <c r="C10" s="11">
        <v>0.64200885493669468</v>
      </c>
      <c r="D10" s="11">
        <v>0.87294995468889858</v>
      </c>
      <c r="E10" s="11">
        <v>0.70080532512656146</v>
      </c>
      <c r="F10" s="11">
        <v>0.73219615071695565</v>
      </c>
      <c r="G10" s="11">
        <v>0.45499621395685297</v>
      </c>
      <c r="Z10" s="2" t="s">
        <v>2</v>
      </c>
      <c r="AA10" s="1" t="s">
        <v>5</v>
      </c>
      <c r="AI10" s="2" t="s">
        <v>6</v>
      </c>
      <c r="AJ10" s="1" t="s">
        <v>5</v>
      </c>
      <c r="AL10" s="35"/>
      <c r="AM10" s="35"/>
      <c r="AN10" s="35"/>
      <c r="AO10" s="35"/>
      <c r="AP10" s="35"/>
      <c r="AQ10" s="35"/>
      <c r="AR10" s="35"/>
      <c r="AS10" s="35"/>
      <c r="AT10" s="35"/>
      <c r="AU10" s="35"/>
    </row>
    <row r="11" spans="1:47" x14ac:dyDescent="0.3">
      <c r="A11" t="s">
        <v>11</v>
      </c>
      <c r="B11" s="9"/>
      <c r="C11">
        <v>24.467366742282465</v>
      </c>
      <c r="D11">
        <v>21.714193647909031</v>
      </c>
      <c r="E11">
        <v>21.316570775705898</v>
      </c>
      <c r="F11">
        <v>13.816372043669105</v>
      </c>
      <c r="G11">
        <v>70.056335808204096</v>
      </c>
      <c r="Z11" s="6">
        <v>47.54</v>
      </c>
      <c r="AA11" s="18">
        <v>294</v>
      </c>
      <c r="AI11" s="7">
        <v>14.919999999999995</v>
      </c>
      <c r="AJ11" s="18">
        <v>294</v>
      </c>
      <c r="AL11" s="35"/>
      <c r="AM11" s="35"/>
      <c r="AN11" s="35"/>
      <c r="AO11" s="35"/>
      <c r="AP11" s="35"/>
      <c r="AQ11" s="35"/>
      <c r="AR11" s="35"/>
      <c r="AS11" s="35"/>
      <c r="AT11" s="35"/>
      <c r="AU11" s="35"/>
    </row>
    <row r="12" spans="1:47" x14ac:dyDescent="0.3">
      <c r="A12" t="s">
        <v>10</v>
      </c>
      <c r="B12" s="9">
        <v>45095.5</v>
      </c>
      <c r="C12" s="10">
        <v>38.209999999999994</v>
      </c>
      <c r="D12" s="10">
        <v>23.450000000000003</v>
      </c>
      <c r="E12" s="10">
        <v>25.9</v>
      </c>
      <c r="F12" s="10">
        <v>17.100000000000001</v>
      </c>
      <c r="G12" s="10">
        <v>139</v>
      </c>
      <c r="Z12" s="6">
        <v>27.54</v>
      </c>
      <c r="AA12" s="18">
        <v>294</v>
      </c>
      <c r="AI12" s="7">
        <v>21.71</v>
      </c>
      <c r="AJ12" s="18">
        <v>294</v>
      </c>
    </row>
    <row r="13" spans="1:47" x14ac:dyDescent="0.3">
      <c r="A13" t="s">
        <v>9</v>
      </c>
      <c r="B13" s="9">
        <v>45095.5</v>
      </c>
      <c r="C13" s="10">
        <v>38.11063750000001</v>
      </c>
      <c r="D13" s="10">
        <v>24.874500000000026</v>
      </c>
      <c r="E13" s="10">
        <v>30.417249999999996</v>
      </c>
      <c r="F13" s="10">
        <v>18.869768750000006</v>
      </c>
      <c r="G13" s="10">
        <v>153.97125</v>
      </c>
      <c r="Z13" s="6">
        <v>65.52000000000001</v>
      </c>
      <c r="AA13" s="6">
        <v>272</v>
      </c>
      <c r="AI13" s="7">
        <v>21.540000000000006</v>
      </c>
      <c r="AJ13" s="6">
        <v>272</v>
      </c>
    </row>
    <row r="14" spans="1:47" x14ac:dyDescent="0.3">
      <c r="A14" t="s">
        <v>8</v>
      </c>
      <c r="B14">
        <v>200</v>
      </c>
      <c r="C14">
        <v>200</v>
      </c>
      <c r="D14">
        <v>200</v>
      </c>
      <c r="E14">
        <v>200</v>
      </c>
      <c r="F14">
        <v>200</v>
      </c>
      <c r="G14">
        <v>200</v>
      </c>
      <c r="Z14" s="6">
        <v>64.38</v>
      </c>
      <c r="AA14" s="6">
        <v>271</v>
      </c>
      <c r="AI14" s="7">
        <v>35.42</v>
      </c>
      <c r="AJ14" s="6">
        <v>271</v>
      </c>
    </row>
    <row r="15" spans="1:47" x14ac:dyDescent="0.3">
      <c r="A15" t="s">
        <v>7</v>
      </c>
      <c r="B15">
        <v>200</v>
      </c>
      <c r="C15">
        <v>200</v>
      </c>
      <c r="D15">
        <v>200</v>
      </c>
      <c r="E15">
        <v>200</v>
      </c>
      <c r="F15">
        <v>200</v>
      </c>
      <c r="G15">
        <v>200</v>
      </c>
      <c r="Z15" s="6">
        <v>50.64</v>
      </c>
      <c r="AA15" s="6">
        <v>265</v>
      </c>
      <c r="AI15" s="7">
        <v>31.1</v>
      </c>
      <c r="AJ15" s="6">
        <v>265</v>
      </c>
    </row>
    <row r="16" spans="1:47" x14ac:dyDescent="0.3">
      <c r="A16" t="s">
        <v>0</v>
      </c>
      <c r="B16" s="1" t="s">
        <v>1</v>
      </c>
      <c r="C16" s="2" t="s">
        <v>2</v>
      </c>
      <c r="D16" s="2" t="s">
        <v>3</v>
      </c>
      <c r="E16" s="2" t="s">
        <v>4</v>
      </c>
      <c r="F16" s="2" t="s">
        <v>6</v>
      </c>
      <c r="G16" s="1" t="s">
        <v>5</v>
      </c>
      <c r="Z16" s="6">
        <v>54.06</v>
      </c>
      <c r="AA16" s="6">
        <v>264</v>
      </c>
      <c r="AI16" s="19">
        <v>42</v>
      </c>
      <c r="AJ16" s="6">
        <v>264</v>
      </c>
    </row>
    <row r="17" spans="1:36" x14ac:dyDescent="0.3">
      <c r="A17" s="4">
        <v>93</v>
      </c>
      <c r="B17" s="5">
        <v>45088</v>
      </c>
      <c r="C17" s="6">
        <v>47.54</v>
      </c>
      <c r="D17" s="6">
        <v>33.5</v>
      </c>
      <c r="E17" s="6">
        <v>59</v>
      </c>
      <c r="F17" s="7">
        <v>14.919999999999995</v>
      </c>
      <c r="G17" s="18">
        <v>294</v>
      </c>
      <c r="Z17" s="6">
        <v>62.279999999999994</v>
      </c>
      <c r="AA17" s="6">
        <v>258</v>
      </c>
      <c r="AI17" s="7">
        <v>25.619999999999997</v>
      </c>
      <c r="AJ17" s="6">
        <v>258</v>
      </c>
    </row>
    <row r="18" spans="1:36" x14ac:dyDescent="0.3">
      <c r="A18" s="4">
        <v>64</v>
      </c>
      <c r="B18" s="5">
        <v>45059</v>
      </c>
      <c r="C18" s="6">
        <v>27.54</v>
      </c>
      <c r="D18" s="6">
        <v>29.6</v>
      </c>
      <c r="E18" s="6">
        <v>8.4</v>
      </c>
      <c r="F18" s="7">
        <v>21.71</v>
      </c>
      <c r="G18" s="18">
        <v>294</v>
      </c>
      <c r="Z18" s="6">
        <v>64.94</v>
      </c>
      <c r="AA18" s="6">
        <v>257</v>
      </c>
      <c r="AI18" s="7">
        <v>29.639999999999993</v>
      </c>
      <c r="AJ18" s="6">
        <v>257</v>
      </c>
    </row>
    <row r="19" spans="1:36" x14ac:dyDescent="0.3">
      <c r="A19" s="4">
        <v>184</v>
      </c>
      <c r="B19" s="5">
        <v>45179</v>
      </c>
      <c r="C19" s="6">
        <v>65.52000000000001</v>
      </c>
      <c r="D19" s="6">
        <v>43</v>
      </c>
      <c r="E19" s="6">
        <v>71.8</v>
      </c>
      <c r="F19" s="7">
        <v>21.540000000000006</v>
      </c>
      <c r="G19" s="6">
        <v>272</v>
      </c>
      <c r="Z19" s="6">
        <v>56.379999999999995</v>
      </c>
      <c r="AA19" s="6">
        <v>256</v>
      </c>
      <c r="AI19" s="19">
        <v>42</v>
      </c>
      <c r="AJ19" s="6">
        <v>256</v>
      </c>
    </row>
    <row r="20" spans="1:36" x14ac:dyDescent="0.3">
      <c r="A20" s="4">
        <v>176</v>
      </c>
      <c r="B20" s="5">
        <v>45171</v>
      </c>
      <c r="C20" s="6">
        <v>64.38</v>
      </c>
      <c r="D20" s="6">
        <v>48.9</v>
      </c>
      <c r="E20" s="6">
        <v>41.8</v>
      </c>
      <c r="F20" s="7">
        <v>35.42</v>
      </c>
      <c r="G20" s="6">
        <v>271</v>
      </c>
      <c r="Z20" s="6">
        <v>63.279999999999994</v>
      </c>
      <c r="AA20" s="6">
        <v>254</v>
      </c>
      <c r="AI20" s="7">
        <v>10.339999999999989</v>
      </c>
      <c r="AJ20" s="6">
        <v>254</v>
      </c>
    </row>
    <row r="21" spans="1:36" x14ac:dyDescent="0.3">
      <c r="A21" s="4">
        <v>148</v>
      </c>
      <c r="B21" s="5">
        <v>45143</v>
      </c>
      <c r="C21" s="6">
        <v>50.64</v>
      </c>
      <c r="D21" s="6">
        <v>49</v>
      </c>
      <c r="E21" s="6">
        <v>44.3</v>
      </c>
      <c r="F21" s="7">
        <v>31.1</v>
      </c>
      <c r="G21" s="6">
        <v>265</v>
      </c>
      <c r="Z21" s="6">
        <v>52.980000000000004</v>
      </c>
      <c r="AA21" s="6">
        <v>245</v>
      </c>
      <c r="AI21" s="7">
        <v>37.340000000000003</v>
      </c>
      <c r="AJ21" s="6">
        <v>245</v>
      </c>
    </row>
    <row r="22" spans="1:36" x14ac:dyDescent="0.3">
      <c r="A22" s="4">
        <v>129</v>
      </c>
      <c r="B22" s="5">
        <v>45124</v>
      </c>
      <c r="C22" s="6">
        <v>54.06</v>
      </c>
      <c r="D22" s="6">
        <v>49</v>
      </c>
      <c r="E22" s="6">
        <v>3.2</v>
      </c>
      <c r="F22" s="19">
        <v>42</v>
      </c>
      <c r="G22" s="6">
        <v>264</v>
      </c>
      <c r="Z22" s="6">
        <v>61.260000000000005</v>
      </c>
      <c r="AA22" s="6">
        <v>240</v>
      </c>
      <c r="AI22" s="7">
        <v>25.6</v>
      </c>
      <c r="AJ22" s="6">
        <v>240</v>
      </c>
    </row>
    <row r="23" spans="1:36" x14ac:dyDescent="0.3">
      <c r="A23" s="4">
        <v>18</v>
      </c>
      <c r="B23" s="5">
        <v>45013</v>
      </c>
      <c r="C23" s="6">
        <v>62.279999999999994</v>
      </c>
      <c r="D23" s="6">
        <v>39.6</v>
      </c>
      <c r="E23" s="6">
        <v>55.8</v>
      </c>
      <c r="F23" s="7">
        <v>25.619999999999997</v>
      </c>
      <c r="G23" s="6">
        <v>258</v>
      </c>
      <c r="Z23" s="6">
        <v>42.08</v>
      </c>
      <c r="AA23" s="6">
        <v>240</v>
      </c>
      <c r="AI23" s="7">
        <v>22.23</v>
      </c>
      <c r="AJ23" s="6">
        <v>240</v>
      </c>
    </row>
    <row r="24" spans="1:36" x14ac:dyDescent="0.3">
      <c r="A24" s="4">
        <v>99</v>
      </c>
      <c r="B24" s="5">
        <v>45094</v>
      </c>
      <c r="C24" s="6">
        <v>64.94</v>
      </c>
      <c r="D24" s="6">
        <v>42.3</v>
      </c>
      <c r="E24" s="6">
        <v>51.2</v>
      </c>
      <c r="F24" s="7">
        <v>29.639999999999993</v>
      </c>
      <c r="G24" s="6">
        <v>257</v>
      </c>
      <c r="Z24" s="6">
        <v>40.78</v>
      </c>
      <c r="AA24" s="6">
        <v>240</v>
      </c>
      <c r="AI24" s="7">
        <v>20.590000000000003</v>
      </c>
      <c r="AJ24" s="6">
        <v>240</v>
      </c>
    </row>
    <row r="25" spans="1:36" x14ac:dyDescent="0.3">
      <c r="A25" s="4">
        <v>37</v>
      </c>
      <c r="B25" s="5">
        <v>45032</v>
      </c>
      <c r="C25" s="6">
        <v>56.379999999999995</v>
      </c>
      <c r="D25" s="6">
        <v>43.8</v>
      </c>
      <c r="E25" s="6">
        <v>5</v>
      </c>
      <c r="F25" s="19">
        <v>42</v>
      </c>
      <c r="G25" s="6">
        <v>256</v>
      </c>
      <c r="Z25" s="6">
        <v>49.160000000000004</v>
      </c>
      <c r="AA25" s="6">
        <v>239</v>
      </c>
      <c r="AI25" s="7">
        <v>30.8</v>
      </c>
      <c r="AJ25" s="6">
        <v>239</v>
      </c>
    </row>
    <row r="26" spans="1:36" x14ac:dyDescent="0.3">
      <c r="A26" s="4">
        <v>102</v>
      </c>
      <c r="B26" s="5">
        <v>45097</v>
      </c>
      <c r="C26" s="6">
        <v>63.279999999999994</v>
      </c>
      <c r="D26" s="6">
        <v>36.299999999999997</v>
      </c>
      <c r="E26" s="6">
        <v>93.625</v>
      </c>
      <c r="F26" s="7">
        <v>10.339999999999989</v>
      </c>
      <c r="G26" s="6">
        <v>254</v>
      </c>
      <c r="Z26" s="6">
        <v>56.02</v>
      </c>
      <c r="AA26" s="6">
        <v>236</v>
      </c>
      <c r="AI26" s="7">
        <v>14.229999999999993</v>
      </c>
      <c r="AJ26" s="6">
        <v>236</v>
      </c>
    </row>
    <row r="27" spans="1:36" x14ac:dyDescent="0.3">
      <c r="A27" s="4">
        <v>48</v>
      </c>
      <c r="B27" s="5">
        <v>45043</v>
      </c>
      <c r="C27" s="6">
        <v>52.980000000000004</v>
      </c>
      <c r="D27" s="6">
        <v>41.5</v>
      </c>
      <c r="E27" s="6">
        <v>18.5</v>
      </c>
      <c r="F27" s="7">
        <v>37.340000000000003</v>
      </c>
      <c r="G27" s="6">
        <v>245</v>
      </c>
      <c r="Z27" s="6">
        <v>57.720000000000006</v>
      </c>
      <c r="AA27" s="6">
        <v>235.5</v>
      </c>
      <c r="AI27" s="7">
        <v>22.879999999999995</v>
      </c>
      <c r="AJ27" s="6">
        <v>235.5</v>
      </c>
    </row>
    <row r="28" spans="1:36" x14ac:dyDescent="0.3">
      <c r="A28" s="4">
        <v>62</v>
      </c>
      <c r="B28" s="5">
        <v>45057</v>
      </c>
      <c r="C28" s="6">
        <v>61.260000000000005</v>
      </c>
      <c r="D28" s="6">
        <v>42.7</v>
      </c>
      <c r="E28" s="6">
        <v>54.7</v>
      </c>
      <c r="F28" s="7">
        <v>25.6</v>
      </c>
      <c r="G28" s="6">
        <v>240</v>
      </c>
      <c r="Z28" s="6">
        <v>44.28</v>
      </c>
      <c r="AA28" s="6">
        <v>235</v>
      </c>
      <c r="AI28" s="7">
        <v>26.65</v>
      </c>
      <c r="AJ28" s="6">
        <v>235</v>
      </c>
    </row>
    <row r="29" spans="1:36" x14ac:dyDescent="0.3">
      <c r="A29" s="4">
        <v>16</v>
      </c>
      <c r="B29" s="5">
        <v>45011</v>
      </c>
      <c r="C29" s="6">
        <v>42.08</v>
      </c>
      <c r="D29" s="6">
        <v>47.7</v>
      </c>
      <c r="E29" s="6">
        <v>52.9</v>
      </c>
      <c r="F29" s="7">
        <v>22.23</v>
      </c>
      <c r="G29" s="6">
        <v>240</v>
      </c>
      <c r="Z29" s="6">
        <v>59.58</v>
      </c>
      <c r="AA29" s="6">
        <v>231</v>
      </c>
      <c r="AI29" s="7">
        <v>26.159999999999997</v>
      </c>
      <c r="AJ29" s="6">
        <v>231</v>
      </c>
    </row>
    <row r="30" spans="1:36" x14ac:dyDescent="0.3">
      <c r="A30" s="4">
        <v>56</v>
      </c>
      <c r="B30" s="5">
        <v>45051</v>
      </c>
      <c r="C30" s="6">
        <v>40.78</v>
      </c>
      <c r="D30" s="6">
        <v>49.4</v>
      </c>
      <c r="E30" s="6">
        <v>60</v>
      </c>
      <c r="F30" s="7">
        <v>20.590000000000003</v>
      </c>
      <c r="G30" s="6">
        <v>240</v>
      </c>
      <c r="Z30" s="6">
        <v>53.6</v>
      </c>
      <c r="AA30" s="6">
        <v>230</v>
      </c>
      <c r="AI30" s="7">
        <v>28.850000000000005</v>
      </c>
      <c r="AJ30" s="6">
        <v>230</v>
      </c>
    </row>
    <row r="31" spans="1:36" x14ac:dyDescent="0.3">
      <c r="A31" s="4">
        <v>59</v>
      </c>
      <c r="B31" s="5">
        <v>45054</v>
      </c>
      <c r="C31" s="6">
        <v>49.160000000000004</v>
      </c>
      <c r="D31" s="6">
        <v>49.6</v>
      </c>
      <c r="E31" s="6">
        <v>37.700000000000003</v>
      </c>
      <c r="F31" s="7">
        <v>30.8</v>
      </c>
      <c r="G31" s="6">
        <v>239</v>
      </c>
      <c r="Z31" s="6">
        <v>48.36</v>
      </c>
      <c r="AA31" s="6">
        <v>229</v>
      </c>
      <c r="AI31" s="7">
        <v>32.749999999999993</v>
      </c>
      <c r="AJ31" s="6">
        <v>229</v>
      </c>
    </row>
    <row r="32" spans="1:36" x14ac:dyDescent="0.3">
      <c r="A32" s="4">
        <v>1</v>
      </c>
      <c r="B32" s="5">
        <v>44996</v>
      </c>
      <c r="C32" s="6">
        <v>56.02</v>
      </c>
      <c r="D32" s="6">
        <v>37.799999999999997</v>
      </c>
      <c r="E32" s="6">
        <v>69.2</v>
      </c>
      <c r="F32" s="7">
        <v>14.229999999999993</v>
      </c>
      <c r="G32" s="6">
        <v>236</v>
      </c>
      <c r="Z32" s="6">
        <v>46</v>
      </c>
      <c r="AA32" s="6">
        <v>228</v>
      </c>
      <c r="AI32" s="7">
        <v>35.209999999999994</v>
      </c>
      <c r="AJ32" s="6">
        <v>228</v>
      </c>
    </row>
    <row r="33" spans="1:44" x14ac:dyDescent="0.3">
      <c r="A33" s="4">
        <v>199</v>
      </c>
      <c r="B33" s="5">
        <v>45194</v>
      </c>
      <c r="C33" s="6">
        <v>57.720000000000006</v>
      </c>
      <c r="D33" s="6">
        <v>42</v>
      </c>
      <c r="E33" s="6">
        <v>66.2</v>
      </c>
      <c r="F33" s="7">
        <v>22.879999999999995</v>
      </c>
      <c r="G33" s="6">
        <v>235.5</v>
      </c>
      <c r="Z33" s="18">
        <v>96</v>
      </c>
      <c r="AA33" s="6">
        <v>227</v>
      </c>
      <c r="AC33" s="34" t="s">
        <v>54</v>
      </c>
      <c r="AD33" s="34"/>
      <c r="AE33" s="34"/>
      <c r="AF33" s="34"/>
      <c r="AG33" s="34"/>
      <c r="AH33" s="34"/>
      <c r="AI33" s="7">
        <v>39.76</v>
      </c>
      <c r="AJ33" s="6">
        <v>227</v>
      </c>
    </row>
    <row r="34" spans="1:44" x14ac:dyDescent="0.3">
      <c r="A34" s="4">
        <v>53</v>
      </c>
      <c r="B34" s="5">
        <v>45048</v>
      </c>
      <c r="C34" s="6">
        <v>44.28</v>
      </c>
      <c r="D34" s="6">
        <v>41.7</v>
      </c>
      <c r="E34" s="6">
        <v>39.6</v>
      </c>
      <c r="F34" s="7">
        <v>26.65</v>
      </c>
      <c r="G34" s="6">
        <v>235</v>
      </c>
      <c r="Z34" s="6">
        <v>67.72</v>
      </c>
      <c r="AA34" s="6">
        <v>226</v>
      </c>
      <c r="AC34" s="34"/>
      <c r="AD34" s="34"/>
      <c r="AE34" s="34"/>
      <c r="AF34" s="34"/>
      <c r="AG34" s="34"/>
      <c r="AH34" s="34"/>
      <c r="AI34" s="7">
        <v>42.49</v>
      </c>
      <c r="AJ34" s="6">
        <v>226</v>
      </c>
    </row>
    <row r="35" spans="1:44" ht="15.6" customHeight="1" x14ac:dyDescent="0.3">
      <c r="A35" s="4">
        <v>31</v>
      </c>
      <c r="B35" s="5">
        <v>45026</v>
      </c>
      <c r="C35" s="6">
        <v>59.58</v>
      </c>
      <c r="D35" s="6">
        <v>28.3</v>
      </c>
      <c r="E35" s="6">
        <v>43.2</v>
      </c>
      <c r="F35" s="7">
        <v>26.159999999999997</v>
      </c>
      <c r="G35" s="6">
        <v>231</v>
      </c>
      <c r="Z35" s="6">
        <v>41.519999999999996</v>
      </c>
      <c r="AA35" s="6">
        <v>225</v>
      </c>
      <c r="AI35" s="7">
        <v>17.879999999999995</v>
      </c>
      <c r="AJ35" s="6">
        <v>225</v>
      </c>
      <c r="AL35" s="33" t="s">
        <v>53</v>
      </c>
      <c r="AM35" s="33"/>
      <c r="AN35" s="33"/>
      <c r="AO35" s="33"/>
      <c r="AP35" s="33"/>
      <c r="AQ35" s="33"/>
      <c r="AR35" s="33"/>
    </row>
    <row r="36" spans="1:44" x14ac:dyDescent="0.3">
      <c r="A36" s="4">
        <v>40</v>
      </c>
      <c r="B36" s="5">
        <v>45035</v>
      </c>
      <c r="C36" s="6">
        <v>53.6</v>
      </c>
      <c r="D36" s="6">
        <v>37.700000000000003</v>
      </c>
      <c r="E36" s="6">
        <v>32</v>
      </c>
      <c r="F36" s="7">
        <v>28.850000000000005</v>
      </c>
      <c r="G36" s="6">
        <v>230</v>
      </c>
      <c r="Z36" s="6">
        <v>56.18</v>
      </c>
      <c r="AA36" s="6">
        <v>225</v>
      </c>
      <c r="AI36" s="7">
        <v>14.420000000000002</v>
      </c>
      <c r="AJ36" s="6">
        <v>225</v>
      </c>
      <c r="AL36" s="33"/>
      <c r="AM36" s="33"/>
      <c r="AN36" s="33"/>
      <c r="AO36" s="33"/>
      <c r="AP36" s="33"/>
      <c r="AQ36" s="33"/>
      <c r="AR36" s="33"/>
    </row>
    <row r="37" spans="1:44" x14ac:dyDescent="0.3">
      <c r="A37" s="4">
        <v>70</v>
      </c>
      <c r="B37" s="5">
        <v>45065</v>
      </c>
      <c r="C37" s="6">
        <v>48.36</v>
      </c>
      <c r="D37" s="6">
        <v>43.9</v>
      </c>
      <c r="E37" s="6">
        <v>27.2</v>
      </c>
      <c r="F37" s="7">
        <v>32.749999999999993</v>
      </c>
      <c r="G37" s="6">
        <v>229</v>
      </c>
      <c r="Z37" s="6">
        <v>45.7</v>
      </c>
      <c r="AA37" s="6">
        <v>223</v>
      </c>
      <c r="AI37" s="7">
        <v>29.330000000000002</v>
      </c>
      <c r="AJ37" s="6">
        <v>223</v>
      </c>
    </row>
    <row r="38" spans="1:44" x14ac:dyDescent="0.3">
      <c r="A38" s="4">
        <v>186</v>
      </c>
      <c r="B38" s="5">
        <v>45181</v>
      </c>
      <c r="C38" s="6">
        <v>46</v>
      </c>
      <c r="D38" s="6">
        <v>45.1</v>
      </c>
      <c r="E38" s="6">
        <v>19.600000000000001</v>
      </c>
      <c r="F38" s="7">
        <v>35.209999999999994</v>
      </c>
      <c r="G38" s="6">
        <v>228</v>
      </c>
      <c r="Z38" s="6">
        <v>55.339999999999996</v>
      </c>
      <c r="AA38" s="6">
        <v>221</v>
      </c>
      <c r="AI38" s="7">
        <v>33.89</v>
      </c>
      <c r="AJ38" s="6">
        <v>221</v>
      </c>
    </row>
    <row r="39" spans="1:44" x14ac:dyDescent="0.3">
      <c r="A39" s="4">
        <v>140</v>
      </c>
      <c r="B39" s="5">
        <v>45135</v>
      </c>
      <c r="C39" s="18">
        <v>96</v>
      </c>
      <c r="D39" s="6">
        <v>43.9</v>
      </c>
      <c r="E39" s="6">
        <v>1.7</v>
      </c>
      <c r="F39" s="7">
        <v>39.76</v>
      </c>
      <c r="G39" s="6">
        <v>227</v>
      </c>
      <c r="I39" s="31" t="s">
        <v>52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Z39" s="6">
        <v>62.54</v>
      </c>
      <c r="AA39" s="6">
        <v>220</v>
      </c>
      <c r="AI39" s="7">
        <v>34.31</v>
      </c>
      <c r="AJ39" s="6">
        <v>220</v>
      </c>
    </row>
    <row r="40" spans="1:44" x14ac:dyDescent="0.3">
      <c r="A40" s="4">
        <v>43</v>
      </c>
      <c r="B40" s="5">
        <v>45038</v>
      </c>
      <c r="C40" s="6">
        <v>67.72</v>
      </c>
      <c r="D40" s="6">
        <v>27.7</v>
      </c>
      <c r="E40" s="6">
        <v>1.8</v>
      </c>
      <c r="F40" s="7">
        <v>42.49</v>
      </c>
      <c r="G40" s="6">
        <v>226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Z40" s="6">
        <v>50.1</v>
      </c>
      <c r="AA40" s="6">
        <v>218</v>
      </c>
      <c r="AI40" s="7">
        <v>23.490000000000006</v>
      </c>
      <c r="AJ40" s="6">
        <v>218</v>
      </c>
    </row>
    <row r="41" spans="1:44" x14ac:dyDescent="0.3">
      <c r="A41" s="4">
        <v>54</v>
      </c>
      <c r="B41" s="5">
        <v>45049</v>
      </c>
      <c r="C41" s="6">
        <v>41.519999999999996</v>
      </c>
      <c r="D41" s="6">
        <v>46.2</v>
      </c>
      <c r="E41" s="6">
        <v>58.7</v>
      </c>
      <c r="F41" s="7">
        <v>17.879999999999995</v>
      </c>
      <c r="G41" s="6">
        <v>225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Z41" s="6">
        <v>58.68</v>
      </c>
      <c r="AA41" s="6">
        <v>216</v>
      </c>
      <c r="AI41" s="7">
        <v>31.819999999999997</v>
      </c>
      <c r="AJ41" s="6">
        <v>216</v>
      </c>
    </row>
    <row r="42" spans="1:44" x14ac:dyDescent="0.3">
      <c r="A42" s="4">
        <v>94</v>
      </c>
      <c r="B42" s="5">
        <v>45089</v>
      </c>
      <c r="C42" s="6">
        <v>56.18</v>
      </c>
      <c r="D42" s="6">
        <v>36.5</v>
      </c>
      <c r="E42" s="6">
        <v>72.3</v>
      </c>
      <c r="F42" s="7">
        <v>14.420000000000002</v>
      </c>
      <c r="G42" s="6">
        <v>225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Z42" s="6">
        <v>58.739999999999995</v>
      </c>
      <c r="AA42" s="6">
        <v>210</v>
      </c>
      <c r="AI42" s="7">
        <v>17.939999999999991</v>
      </c>
      <c r="AJ42" s="6">
        <v>210</v>
      </c>
    </row>
    <row r="43" spans="1:44" x14ac:dyDescent="0.3">
      <c r="A43" s="4">
        <v>85</v>
      </c>
      <c r="B43" s="5">
        <v>45080</v>
      </c>
      <c r="C43" s="6">
        <v>45.7</v>
      </c>
      <c r="D43" s="6">
        <v>43</v>
      </c>
      <c r="E43" s="6">
        <v>33.799999999999997</v>
      </c>
      <c r="F43" s="7">
        <v>29.330000000000002</v>
      </c>
      <c r="G43" s="6">
        <v>223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Z43" s="6">
        <v>54.64</v>
      </c>
      <c r="AA43" s="6">
        <v>208</v>
      </c>
      <c r="AI43" s="7">
        <v>38.85</v>
      </c>
      <c r="AJ43" s="6">
        <v>208</v>
      </c>
    </row>
    <row r="44" spans="1:44" x14ac:dyDescent="0.3">
      <c r="A44" s="4">
        <v>112</v>
      </c>
      <c r="B44" s="5">
        <v>45107</v>
      </c>
      <c r="C44" s="6">
        <v>55.339999999999996</v>
      </c>
      <c r="D44" s="6">
        <v>38</v>
      </c>
      <c r="E44" s="6">
        <v>23.2</v>
      </c>
      <c r="F44" s="7">
        <v>33.89</v>
      </c>
      <c r="G44" s="6">
        <v>221</v>
      </c>
      <c r="Z44" s="6">
        <v>37.260000000000005</v>
      </c>
      <c r="AA44" s="6">
        <v>208</v>
      </c>
      <c r="AI44" s="7">
        <v>21.900000000000002</v>
      </c>
      <c r="AJ44" s="6">
        <v>208</v>
      </c>
    </row>
    <row r="45" spans="1:44" x14ac:dyDescent="0.3">
      <c r="A45" s="4">
        <v>55</v>
      </c>
      <c r="B45" s="5">
        <v>45050</v>
      </c>
      <c r="C45" s="6">
        <v>62.54</v>
      </c>
      <c r="D45" s="6">
        <v>28.8</v>
      </c>
      <c r="E45" s="6">
        <v>15.9</v>
      </c>
      <c r="F45" s="7">
        <v>34.31</v>
      </c>
      <c r="G45" s="6">
        <v>220</v>
      </c>
      <c r="Z45" s="12">
        <v>47</v>
      </c>
      <c r="AA45" s="6">
        <v>207</v>
      </c>
      <c r="AI45" s="7">
        <v>6.8299999999999947</v>
      </c>
      <c r="AJ45" s="6">
        <v>207</v>
      </c>
    </row>
    <row r="46" spans="1:44" x14ac:dyDescent="0.3">
      <c r="A46" s="4">
        <v>143</v>
      </c>
      <c r="B46" s="5">
        <v>45138</v>
      </c>
      <c r="C46" s="6">
        <v>50.1</v>
      </c>
      <c r="D46" s="6">
        <v>33.200000000000003</v>
      </c>
      <c r="E46" s="6">
        <v>37.9</v>
      </c>
      <c r="F46" s="7">
        <v>23.490000000000006</v>
      </c>
      <c r="G46" s="6">
        <v>218</v>
      </c>
      <c r="Z46" s="6">
        <v>41.36</v>
      </c>
      <c r="AA46" s="6">
        <v>204</v>
      </c>
      <c r="AI46" s="7">
        <v>36.24</v>
      </c>
      <c r="AJ46" s="6">
        <v>204</v>
      </c>
    </row>
    <row r="47" spans="1:44" x14ac:dyDescent="0.3">
      <c r="A47" s="4">
        <v>177</v>
      </c>
      <c r="B47" s="5">
        <v>45172</v>
      </c>
      <c r="C47" s="6">
        <v>58.68</v>
      </c>
      <c r="D47" s="6">
        <v>30.2</v>
      </c>
      <c r="E47" s="6">
        <v>20.3</v>
      </c>
      <c r="F47" s="7">
        <v>31.819999999999997</v>
      </c>
      <c r="G47" s="6">
        <v>216</v>
      </c>
      <c r="Z47" s="6">
        <v>51.9</v>
      </c>
      <c r="AA47" s="6">
        <v>201</v>
      </c>
      <c r="AI47" s="7">
        <v>9.419999999999991</v>
      </c>
      <c r="AJ47" s="6">
        <v>201</v>
      </c>
    </row>
    <row r="48" spans="1:44" x14ac:dyDescent="0.3">
      <c r="A48" s="4">
        <v>138</v>
      </c>
      <c r="B48" s="5">
        <v>45133</v>
      </c>
      <c r="C48" s="6">
        <v>58.739999999999995</v>
      </c>
      <c r="D48" s="6">
        <v>28.9</v>
      </c>
      <c r="E48" s="6">
        <v>59.7</v>
      </c>
      <c r="F48" s="7">
        <v>17.939999999999991</v>
      </c>
      <c r="G48" s="6">
        <v>210</v>
      </c>
      <c r="Z48" s="6">
        <v>52.760000000000005</v>
      </c>
      <c r="AA48" s="6">
        <v>199</v>
      </c>
      <c r="AI48" s="7">
        <v>29.270000000000007</v>
      </c>
      <c r="AJ48" s="6">
        <v>199</v>
      </c>
    </row>
    <row r="49" spans="1:36" x14ac:dyDescent="0.3">
      <c r="A49" s="4">
        <v>105</v>
      </c>
      <c r="B49" s="5">
        <v>45100</v>
      </c>
      <c r="C49" s="6">
        <v>54.64</v>
      </c>
      <c r="D49" s="6">
        <v>34.299999999999997</v>
      </c>
      <c r="E49" s="6">
        <v>5.3</v>
      </c>
      <c r="F49" s="7">
        <v>38.85</v>
      </c>
      <c r="G49" s="6">
        <v>208</v>
      </c>
      <c r="Z49" s="6">
        <v>31.3</v>
      </c>
      <c r="AA49" s="6">
        <v>197</v>
      </c>
      <c r="AI49" s="7">
        <v>12.399999999999995</v>
      </c>
      <c r="AJ49" s="6">
        <v>197</v>
      </c>
    </row>
    <row r="50" spans="1:36" x14ac:dyDescent="0.3">
      <c r="A50" s="4">
        <v>154</v>
      </c>
      <c r="B50" s="5">
        <v>45149</v>
      </c>
      <c r="C50" s="6">
        <v>37.260000000000005</v>
      </c>
      <c r="D50" s="6">
        <v>39.700000000000003</v>
      </c>
      <c r="E50" s="6">
        <v>37.700000000000003</v>
      </c>
      <c r="F50" s="7">
        <v>21.900000000000002</v>
      </c>
      <c r="G50" s="6">
        <v>208</v>
      </c>
      <c r="Z50" s="6">
        <v>51.480000000000004</v>
      </c>
      <c r="AA50" s="6">
        <v>196</v>
      </c>
      <c r="AI50" s="7">
        <v>33.090000000000003</v>
      </c>
      <c r="AJ50" s="6">
        <v>196</v>
      </c>
    </row>
    <row r="51" spans="1:36" x14ac:dyDescent="0.3">
      <c r="A51" s="4">
        <v>142</v>
      </c>
      <c r="B51" s="5">
        <v>45137</v>
      </c>
      <c r="C51" s="12">
        <v>47</v>
      </c>
      <c r="D51" s="6">
        <v>35.4</v>
      </c>
      <c r="E51" s="6">
        <v>75.599999999999994</v>
      </c>
      <c r="F51" s="7">
        <v>6.8299999999999947</v>
      </c>
      <c r="G51" s="6">
        <v>207</v>
      </c>
      <c r="Z51" s="6">
        <v>44.82</v>
      </c>
      <c r="AA51" s="6">
        <v>196</v>
      </c>
      <c r="AI51" s="7">
        <v>19.729999999999997</v>
      </c>
      <c r="AJ51" s="6">
        <v>196</v>
      </c>
    </row>
    <row r="52" spans="1:36" x14ac:dyDescent="0.3">
      <c r="A52" s="4">
        <v>194</v>
      </c>
      <c r="B52" s="5">
        <v>45189</v>
      </c>
      <c r="C52" s="6">
        <v>41.36</v>
      </c>
      <c r="D52" s="6">
        <v>42</v>
      </c>
      <c r="E52" s="6">
        <v>3.6</v>
      </c>
      <c r="F52" s="7">
        <v>36.24</v>
      </c>
      <c r="G52" s="6">
        <v>204</v>
      </c>
      <c r="Z52" s="6">
        <v>37.58</v>
      </c>
      <c r="AA52" s="6">
        <v>196</v>
      </c>
      <c r="AI52" s="7">
        <v>13.39</v>
      </c>
      <c r="AJ52" s="6">
        <v>196</v>
      </c>
    </row>
    <row r="53" spans="1:36" x14ac:dyDescent="0.3">
      <c r="A53" s="4">
        <v>125</v>
      </c>
      <c r="B53" s="5">
        <v>45120</v>
      </c>
      <c r="C53" s="6">
        <v>51.9</v>
      </c>
      <c r="D53" s="6">
        <v>32.299999999999997</v>
      </c>
      <c r="E53" s="6">
        <v>74.2</v>
      </c>
      <c r="F53" s="7">
        <v>9.419999999999991</v>
      </c>
      <c r="G53" s="6">
        <v>201</v>
      </c>
      <c r="Z53" s="6">
        <v>33.700000000000003</v>
      </c>
      <c r="AA53" s="6">
        <v>193</v>
      </c>
      <c r="AI53" s="7">
        <v>31.79</v>
      </c>
      <c r="AJ53" s="6">
        <v>193</v>
      </c>
    </row>
    <row r="54" spans="1:36" x14ac:dyDescent="0.3">
      <c r="A54" s="4">
        <v>29</v>
      </c>
      <c r="B54" s="5">
        <v>45024</v>
      </c>
      <c r="C54" s="6">
        <v>52.760000000000005</v>
      </c>
      <c r="D54" s="6">
        <v>27.1</v>
      </c>
      <c r="E54" s="6">
        <v>22.9</v>
      </c>
      <c r="F54" s="7">
        <v>29.270000000000007</v>
      </c>
      <c r="G54" s="6">
        <v>199</v>
      </c>
      <c r="Z54" s="6">
        <v>44.82</v>
      </c>
      <c r="AA54" s="6">
        <v>191</v>
      </c>
      <c r="AI54" s="7">
        <v>18.459999999999997</v>
      </c>
      <c r="AJ54" s="6">
        <v>191</v>
      </c>
    </row>
    <row r="55" spans="1:36" x14ac:dyDescent="0.3">
      <c r="A55" s="4">
        <v>4</v>
      </c>
      <c r="B55" s="5">
        <v>44999</v>
      </c>
      <c r="C55" s="6">
        <v>31.3</v>
      </c>
      <c r="D55" s="6">
        <v>41.3</v>
      </c>
      <c r="E55" s="6">
        <v>58.5</v>
      </c>
      <c r="F55" s="7">
        <v>12.399999999999995</v>
      </c>
      <c r="G55" s="6">
        <v>197</v>
      </c>
      <c r="Z55" s="6">
        <v>58.760000000000005</v>
      </c>
      <c r="AA55" s="6">
        <v>188</v>
      </c>
      <c r="AI55" s="7">
        <v>24.03</v>
      </c>
      <c r="AJ55" s="6">
        <v>188</v>
      </c>
    </row>
    <row r="56" spans="1:36" x14ac:dyDescent="0.3">
      <c r="A56" s="4">
        <v>69</v>
      </c>
      <c r="B56" s="5">
        <v>45064</v>
      </c>
      <c r="C56" s="6">
        <v>51.480000000000004</v>
      </c>
      <c r="D56" s="6">
        <v>27.5</v>
      </c>
      <c r="E56" s="6">
        <v>11</v>
      </c>
      <c r="F56" s="7">
        <v>33.090000000000003</v>
      </c>
      <c r="G56" s="6">
        <v>196</v>
      </c>
      <c r="Z56" s="6">
        <v>46.68</v>
      </c>
      <c r="AA56" s="6">
        <v>188</v>
      </c>
      <c r="AI56" s="7">
        <v>14.329999999999998</v>
      </c>
      <c r="AJ56" s="6">
        <v>188</v>
      </c>
    </row>
    <row r="57" spans="1:36" x14ac:dyDescent="0.3">
      <c r="A57" s="4">
        <v>71</v>
      </c>
      <c r="B57" s="5">
        <v>45066</v>
      </c>
      <c r="C57" s="6">
        <v>44.82</v>
      </c>
      <c r="D57" s="6">
        <v>30.6</v>
      </c>
      <c r="E57" s="6">
        <v>38.700000000000003</v>
      </c>
      <c r="F57" s="7">
        <v>19.729999999999997</v>
      </c>
      <c r="G57" s="6">
        <v>196</v>
      </c>
      <c r="Z57" s="6">
        <v>50.68</v>
      </c>
      <c r="AA57" s="6">
        <v>187</v>
      </c>
      <c r="AI57" s="7">
        <v>28.4</v>
      </c>
      <c r="AJ57" s="6">
        <v>187</v>
      </c>
    </row>
    <row r="58" spans="1:36" x14ac:dyDescent="0.3">
      <c r="A58" s="4">
        <v>106</v>
      </c>
      <c r="B58" s="5">
        <v>45101</v>
      </c>
      <c r="C58" s="6">
        <v>37.58</v>
      </c>
      <c r="D58" s="6">
        <v>46.4</v>
      </c>
      <c r="E58" s="6">
        <v>59</v>
      </c>
      <c r="F58" s="7">
        <v>13.39</v>
      </c>
      <c r="G58" s="6">
        <v>196</v>
      </c>
      <c r="Z58" s="6">
        <v>27.22</v>
      </c>
      <c r="AA58" s="6">
        <v>187</v>
      </c>
      <c r="AI58" s="7">
        <v>22.949999999999996</v>
      </c>
      <c r="AJ58" s="6">
        <v>187</v>
      </c>
    </row>
    <row r="59" spans="1:36" x14ac:dyDescent="0.3">
      <c r="A59" s="4">
        <v>164</v>
      </c>
      <c r="B59" s="5">
        <v>45159</v>
      </c>
      <c r="C59" s="6">
        <v>33.700000000000003</v>
      </c>
      <c r="D59" s="6">
        <v>36.799999999999997</v>
      </c>
      <c r="E59" s="6">
        <v>7.4</v>
      </c>
      <c r="F59" s="7">
        <v>31.79</v>
      </c>
      <c r="G59" s="6">
        <v>193</v>
      </c>
      <c r="Z59" s="6">
        <v>50.14</v>
      </c>
      <c r="AA59" s="6">
        <v>186</v>
      </c>
      <c r="AI59" s="7">
        <v>32.1</v>
      </c>
      <c r="AJ59" s="6">
        <v>186</v>
      </c>
    </row>
    <row r="60" spans="1:36" x14ac:dyDescent="0.3">
      <c r="A60" s="4">
        <v>15</v>
      </c>
      <c r="B60" s="5">
        <v>45010</v>
      </c>
      <c r="C60" s="6">
        <v>44.82</v>
      </c>
      <c r="D60" s="6">
        <v>32.9</v>
      </c>
      <c r="E60" s="6">
        <v>46</v>
      </c>
      <c r="F60" s="7">
        <v>18.459999999999997</v>
      </c>
      <c r="G60" s="6">
        <v>191</v>
      </c>
      <c r="Z60" s="6">
        <v>41.22</v>
      </c>
      <c r="AA60" s="6">
        <v>186</v>
      </c>
      <c r="AI60" s="7">
        <v>26.18</v>
      </c>
      <c r="AJ60" s="6">
        <v>186</v>
      </c>
    </row>
    <row r="61" spans="1:36" x14ac:dyDescent="0.3">
      <c r="A61" s="4">
        <v>185</v>
      </c>
      <c r="B61" s="5">
        <v>45180</v>
      </c>
      <c r="C61" s="6">
        <v>58.760000000000005</v>
      </c>
      <c r="D61" s="6">
        <v>21.3</v>
      </c>
      <c r="E61" s="6">
        <v>30</v>
      </c>
      <c r="F61" s="7">
        <v>24.03</v>
      </c>
      <c r="G61" s="6">
        <v>188</v>
      </c>
      <c r="Z61" s="6">
        <v>40.4</v>
      </c>
      <c r="AA61" s="6">
        <v>186</v>
      </c>
      <c r="AI61" s="7">
        <v>18.919999999999995</v>
      </c>
      <c r="AJ61" s="6">
        <v>186</v>
      </c>
    </row>
    <row r="62" spans="1:36" x14ac:dyDescent="0.3">
      <c r="A62" s="4">
        <v>21</v>
      </c>
      <c r="B62" s="5">
        <v>45016</v>
      </c>
      <c r="C62" s="6">
        <v>46.68</v>
      </c>
      <c r="D62" s="6">
        <v>27.7</v>
      </c>
      <c r="E62" s="6">
        <v>53.4</v>
      </c>
      <c r="F62" s="7">
        <v>14.329999999999998</v>
      </c>
      <c r="G62" s="6">
        <v>188</v>
      </c>
      <c r="Z62" s="6">
        <v>45.08</v>
      </c>
      <c r="AA62" s="6">
        <v>185</v>
      </c>
      <c r="AI62" s="7">
        <v>10.3</v>
      </c>
      <c r="AJ62" s="6">
        <v>185</v>
      </c>
    </row>
    <row r="63" spans="1:36" x14ac:dyDescent="0.3">
      <c r="A63" s="4">
        <v>75</v>
      </c>
      <c r="B63" s="5">
        <v>45070</v>
      </c>
      <c r="C63" s="6">
        <v>50.68</v>
      </c>
      <c r="D63" s="6">
        <v>0</v>
      </c>
      <c r="E63" s="6">
        <v>13.1</v>
      </c>
      <c r="F63" s="7">
        <v>28.4</v>
      </c>
      <c r="G63" s="6">
        <v>187</v>
      </c>
      <c r="Z63" s="6">
        <v>61.120000000000005</v>
      </c>
      <c r="AA63" s="6">
        <v>184</v>
      </c>
      <c r="AI63" s="7">
        <v>36.440000000000005</v>
      </c>
      <c r="AJ63" s="6">
        <v>184</v>
      </c>
    </row>
    <row r="64" spans="1:36" x14ac:dyDescent="0.3">
      <c r="A64" s="4">
        <v>65</v>
      </c>
      <c r="B64" s="5">
        <v>45060</v>
      </c>
      <c r="C64" s="6">
        <v>27.22</v>
      </c>
      <c r="D64" s="6">
        <v>42.8</v>
      </c>
      <c r="E64" s="6">
        <v>28.9</v>
      </c>
      <c r="F64" s="7">
        <v>22.949999999999996</v>
      </c>
      <c r="G64" s="6">
        <v>187</v>
      </c>
      <c r="Z64" s="6">
        <v>32.94</v>
      </c>
      <c r="AA64" s="6">
        <v>184</v>
      </c>
      <c r="AI64" s="7">
        <v>17.100000000000001</v>
      </c>
      <c r="AJ64" s="6">
        <v>184</v>
      </c>
    </row>
    <row r="65" spans="1:36" x14ac:dyDescent="0.3">
      <c r="A65" s="4">
        <v>60</v>
      </c>
      <c r="B65" s="5">
        <v>45055</v>
      </c>
      <c r="C65" s="6">
        <v>50.14</v>
      </c>
      <c r="D65" s="6">
        <v>29.5</v>
      </c>
      <c r="E65" s="6">
        <v>9.3000000000000007</v>
      </c>
      <c r="F65" s="7">
        <v>32.1</v>
      </c>
      <c r="G65" s="6">
        <v>186</v>
      </c>
      <c r="Z65" s="6">
        <v>28.04</v>
      </c>
      <c r="AA65" s="6">
        <v>183</v>
      </c>
      <c r="AI65" s="7">
        <v>16.010000000000005</v>
      </c>
      <c r="AJ65" s="6">
        <v>183</v>
      </c>
    </row>
    <row r="66" spans="1:36" x14ac:dyDescent="0.3">
      <c r="A66" s="4">
        <v>188</v>
      </c>
      <c r="B66" s="5">
        <v>45183</v>
      </c>
      <c r="C66" s="6">
        <v>41.22</v>
      </c>
      <c r="D66" s="6">
        <v>28.7</v>
      </c>
      <c r="E66" s="6">
        <v>18.2</v>
      </c>
      <c r="F66" s="7">
        <v>26.18</v>
      </c>
      <c r="G66" s="6">
        <v>186</v>
      </c>
      <c r="Z66" s="6">
        <v>28.14</v>
      </c>
      <c r="AA66" s="6">
        <v>180</v>
      </c>
      <c r="AI66" s="7">
        <v>6.09</v>
      </c>
      <c r="AJ66" s="6">
        <v>180</v>
      </c>
    </row>
    <row r="67" spans="1:36" x14ac:dyDescent="0.3">
      <c r="A67" s="4">
        <v>42</v>
      </c>
      <c r="B67" s="5">
        <v>45037</v>
      </c>
      <c r="C67" s="6">
        <v>40.4</v>
      </c>
      <c r="D67" s="6">
        <v>33.4</v>
      </c>
      <c r="E67" s="6">
        <v>38.700000000000003</v>
      </c>
      <c r="F67" s="7">
        <v>18.919999999999995</v>
      </c>
      <c r="G67" s="6">
        <v>186</v>
      </c>
      <c r="Z67" s="6">
        <v>45.5</v>
      </c>
      <c r="AA67" s="6">
        <v>179</v>
      </c>
      <c r="AI67" s="7">
        <v>18.759999999999998</v>
      </c>
      <c r="AJ67" s="6">
        <v>179</v>
      </c>
    </row>
    <row r="68" spans="1:36" x14ac:dyDescent="0.3">
      <c r="A68" s="4">
        <v>169</v>
      </c>
      <c r="B68" s="5">
        <v>45164</v>
      </c>
      <c r="C68" s="6">
        <v>45.08</v>
      </c>
      <c r="D68" s="6">
        <v>23.6</v>
      </c>
      <c r="E68" s="6">
        <v>57.6</v>
      </c>
      <c r="F68" s="7">
        <v>10.3</v>
      </c>
      <c r="G68" s="6">
        <v>185</v>
      </c>
      <c r="Z68" s="6">
        <v>23.96</v>
      </c>
      <c r="AA68" s="6">
        <v>177</v>
      </c>
      <c r="AI68" s="7">
        <v>14.319999999999993</v>
      </c>
      <c r="AJ68" s="6">
        <v>177</v>
      </c>
    </row>
    <row r="69" spans="1:36" x14ac:dyDescent="0.3">
      <c r="A69" s="4">
        <v>34</v>
      </c>
      <c r="B69" s="5">
        <v>45029</v>
      </c>
      <c r="C69" s="6">
        <v>61.120000000000005</v>
      </c>
      <c r="D69" s="6">
        <v>20</v>
      </c>
      <c r="E69" s="6">
        <v>0.3</v>
      </c>
      <c r="F69" s="7">
        <v>36.440000000000005</v>
      </c>
      <c r="G69" s="6">
        <v>184</v>
      </c>
      <c r="Z69" s="6">
        <v>53.08</v>
      </c>
      <c r="AA69" s="12">
        <v>176</v>
      </c>
      <c r="AI69" s="7">
        <v>36.789999999999992</v>
      </c>
      <c r="AJ69" s="12">
        <v>176</v>
      </c>
    </row>
    <row r="70" spans="1:36" x14ac:dyDescent="0.3">
      <c r="A70" s="4">
        <v>195</v>
      </c>
      <c r="B70" s="5">
        <v>45190</v>
      </c>
      <c r="C70" s="6">
        <v>32.94</v>
      </c>
      <c r="D70" s="6">
        <v>35.6</v>
      </c>
      <c r="E70" s="6">
        <v>6</v>
      </c>
      <c r="F70" s="7">
        <v>17.100000000000001</v>
      </c>
      <c r="G70" s="6">
        <v>184</v>
      </c>
      <c r="Z70" s="6">
        <v>49.660000000000004</v>
      </c>
      <c r="AA70" s="6">
        <v>175</v>
      </c>
      <c r="AI70" s="7">
        <v>20.8</v>
      </c>
      <c r="AJ70" s="6">
        <v>175</v>
      </c>
    </row>
    <row r="71" spans="1:36" x14ac:dyDescent="0.3">
      <c r="A71" s="4">
        <v>100</v>
      </c>
      <c r="B71" s="5">
        <v>45095</v>
      </c>
      <c r="C71" s="6">
        <v>28.04</v>
      </c>
      <c r="D71" s="6">
        <v>41.7</v>
      </c>
      <c r="E71" s="6">
        <v>45.9</v>
      </c>
      <c r="F71" s="7">
        <v>16.010000000000005</v>
      </c>
      <c r="G71" s="6">
        <v>183</v>
      </c>
      <c r="Z71" s="6">
        <v>40.660000000000004</v>
      </c>
      <c r="AA71" s="6">
        <v>175</v>
      </c>
      <c r="AI71" s="7">
        <v>10.970000000000002</v>
      </c>
      <c r="AJ71" s="6">
        <v>175</v>
      </c>
    </row>
    <row r="72" spans="1:36" x14ac:dyDescent="0.3">
      <c r="A72" s="4">
        <v>88</v>
      </c>
      <c r="B72" s="5">
        <v>45083</v>
      </c>
      <c r="C72" s="6">
        <v>28.14</v>
      </c>
      <c r="D72" s="6">
        <v>40.6</v>
      </c>
      <c r="E72" s="6">
        <v>63.2</v>
      </c>
      <c r="F72" s="7">
        <v>6.09</v>
      </c>
      <c r="G72" s="6">
        <v>180</v>
      </c>
      <c r="Z72" s="6">
        <v>45.96</v>
      </c>
      <c r="AA72" s="12">
        <v>174</v>
      </c>
      <c r="AI72" s="7">
        <v>20.69</v>
      </c>
      <c r="AJ72" s="12">
        <v>174</v>
      </c>
    </row>
    <row r="73" spans="1:36" x14ac:dyDescent="0.3">
      <c r="A73" s="4">
        <v>41</v>
      </c>
      <c r="B73" s="5">
        <v>45036</v>
      </c>
      <c r="C73" s="6">
        <v>45.5</v>
      </c>
      <c r="D73" s="6">
        <v>22.3</v>
      </c>
      <c r="E73" s="6">
        <v>31.6</v>
      </c>
      <c r="F73" s="7">
        <v>18.759999999999998</v>
      </c>
      <c r="G73" s="6">
        <v>179</v>
      </c>
      <c r="Z73" s="6">
        <v>25.78</v>
      </c>
      <c r="AA73" s="6">
        <v>173</v>
      </c>
      <c r="AI73" s="7">
        <v>10.939999999999998</v>
      </c>
      <c r="AJ73" s="6">
        <v>173</v>
      </c>
    </row>
    <row r="74" spans="1:36" x14ac:dyDescent="0.3">
      <c r="A74" s="4">
        <v>90</v>
      </c>
      <c r="B74" s="5">
        <v>45085</v>
      </c>
      <c r="C74" s="6">
        <v>23.96</v>
      </c>
      <c r="D74" s="6">
        <v>47.8</v>
      </c>
      <c r="E74" s="6">
        <v>51.4</v>
      </c>
      <c r="F74" s="7">
        <v>14.319999999999993</v>
      </c>
      <c r="G74" s="6">
        <v>177</v>
      </c>
      <c r="Z74" s="6">
        <v>29.14</v>
      </c>
      <c r="AA74" s="6">
        <v>172</v>
      </c>
      <c r="AI74" s="7">
        <v>19.339999999999996</v>
      </c>
      <c r="AJ74" s="6">
        <v>172</v>
      </c>
    </row>
    <row r="75" spans="1:36" x14ac:dyDescent="0.3">
      <c r="A75" s="4">
        <v>110</v>
      </c>
      <c r="B75" s="5">
        <v>45105</v>
      </c>
      <c r="C75" s="6">
        <v>53.08</v>
      </c>
      <c r="D75" s="6">
        <v>26.9</v>
      </c>
      <c r="E75" s="6">
        <v>5.5</v>
      </c>
      <c r="F75" s="7">
        <v>36.789999999999992</v>
      </c>
      <c r="G75" s="12">
        <v>176</v>
      </c>
      <c r="Z75" s="6">
        <v>33.619999999999997</v>
      </c>
      <c r="AA75" s="6">
        <v>171</v>
      </c>
      <c r="AI75" s="7">
        <v>24.65</v>
      </c>
      <c r="AJ75" s="6">
        <v>171</v>
      </c>
    </row>
    <row r="76" spans="1:36" x14ac:dyDescent="0.3">
      <c r="A76" s="4">
        <v>24</v>
      </c>
      <c r="B76" s="5">
        <v>45019</v>
      </c>
      <c r="C76" s="6">
        <v>49.660000000000004</v>
      </c>
      <c r="D76" s="6">
        <v>16.899999999999999</v>
      </c>
      <c r="E76" s="6">
        <v>26.2</v>
      </c>
      <c r="F76" s="7">
        <v>20.8</v>
      </c>
      <c r="G76" s="6">
        <v>175</v>
      </c>
      <c r="Z76" s="6">
        <v>53.86</v>
      </c>
      <c r="AA76" s="6">
        <v>170</v>
      </c>
      <c r="AI76" s="7">
        <v>20.759999999999998</v>
      </c>
      <c r="AJ76" s="6">
        <v>170</v>
      </c>
    </row>
    <row r="77" spans="1:36" x14ac:dyDescent="0.3">
      <c r="A77" s="4">
        <v>96</v>
      </c>
      <c r="B77" s="5">
        <v>45091</v>
      </c>
      <c r="C77" s="6">
        <v>40.660000000000004</v>
      </c>
      <c r="D77" s="6">
        <v>31.6</v>
      </c>
      <c r="E77" s="6">
        <v>52.9</v>
      </c>
      <c r="F77" s="7">
        <v>10.970000000000002</v>
      </c>
      <c r="G77" s="6">
        <v>175</v>
      </c>
      <c r="Z77" s="6">
        <v>40.519999999999996</v>
      </c>
      <c r="AA77" s="6">
        <v>169</v>
      </c>
      <c r="AI77" s="7">
        <v>25.729999999999997</v>
      </c>
      <c r="AJ77" s="6">
        <v>169</v>
      </c>
    </row>
    <row r="78" spans="1:36" x14ac:dyDescent="0.3">
      <c r="A78" s="4">
        <v>134</v>
      </c>
      <c r="B78" s="5">
        <v>45129</v>
      </c>
      <c r="C78" s="6">
        <v>45.96</v>
      </c>
      <c r="D78" s="6">
        <v>33.5</v>
      </c>
      <c r="E78" s="6">
        <v>45.1</v>
      </c>
      <c r="F78" s="7">
        <v>20.69</v>
      </c>
      <c r="G78" s="12">
        <v>174</v>
      </c>
      <c r="Z78" s="6">
        <v>49.019999999999996</v>
      </c>
      <c r="AA78" s="6">
        <v>168</v>
      </c>
      <c r="AI78" s="7">
        <v>23.2</v>
      </c>
      <c r="AJ78" s="6">
        <v>168</v>
      </c>
    </row>
    <row r="79" spans="1:36" x14ac:dyDescent="0.3">
      <c r="A79" s="4">
        <v>157</v>
      </c>
      <c r="B79" s="5">
        <v>45152</v>
      </c>
      <c r="C79" s="6">
        <v>25.78</v>
      </c>
      <c r="D79" s="6">
        <v>43.5</v>
      </c>
      <c r="E79" s="6">
        <v>50.5</v>
      </c>
      <c r="F79" s="7">
        <v>10.939999999999998</v>
      </c>
      <c r="G79" s="6">
        <v>173</v>
      </c>
      <c r="Z79" s="6">
        <v>41.980000000000004</v>
      </c>
      <c r="AA79" s="6">
        <v>168</v>
      </c>
      <c r="AI79" s="7">
        <v>20.190000000000001</v>
      </c>
      <c r="AJ79" s="6">
        <v>168</v>
      </c>
    </row>
    <row r="80" spans="1:36" x14ac:dyDescent="0.3">
      <c r="A80" s="4">
        <v>119</v>
      </c>
      <c r="B80" s="5">
        <v>45114</v>
      </c>
      <c r="C80" s="6">
        <v>29.14</v>
      </c>
      <c r="D80" s="6">
        <v>36.9</v>
      </c>
      <c r="E80" s="6">
        <v>79.2</v>
      </c>
      <c r="F80" s="7">
        <v>19.339999999999996</v>
      </c>
      <c r="G80" s="6">
        <v>172</v>
      </c>
      <c r="Z80" s="6">
        <v>42.68</v>
      </c>
      <c r="AA80" s="6">
        <v>168</v>
      </c>
      <c r="AI80" s="7">
        <v>17.649999999999999</v>
      </c>
      <c r="AJ80" s="6">
        <v>168</v>
      </c>
    </row>
    <row r="81" spans="1:36" x14ac:dyDescent="0.3">
      <c r="A81" s="4">
        <v>124</v>
      </c>
      <c r="B81" s="5">
        <v>45119</v>
      </c>
      <c r="C81" s="6">
        <v>33.619999999999997</v>
      </c>
      <c r="D81" s="6">
        <v>34.6</v>
      </c>
      <c r="E81" s="6">
        <v>12.4</v>
      </c>
      <c r="F81" s="7">
        <v>24.65</v>
      </c>
      <c r="G81" s="6">
        <v>171</v>
      </c>
      <c r="Z81" s="6">
        <v>59.2</v>
      </c>
      <c r="AA81" s="6">
        <v>167</v>
      </c>
      <c r="AI81" s="7">
        <v>34.070000000000007</v>
      </c>
      <c r="AJ81" s="6">
        <v>167</v>
      </c>
    </row>
    <row r="82" spans="1:36" x14ac:dyDescent="0.3">
      <c r="A82" s="4">
        <v>63</v>
      </c>
      <c r="B82" s="5">
        <v>45058</v>
      </c>
      <c r="C82" s="6">
        <v>53.86</v>
      </c>
      <c r="D82" s="6">
        <v>15.5</v>
      </c>
      <c r="E82" s="6">
        <v>27.3</v>
      </c>
      <c r="F82" s="7">
        <v>20.759999999999998</v>
      </c>
      <c r="G82" s="6">
        <v>170</v>
      </c>
      <c r="Z82" s="6">
        <v>44.92</v>
      </c>
      <c r="AA82" s="6">
        <v>167</v>
      </c>
      <c r="AI82" s="7">
        <v>26.98</v>
      </c>
      <c r="AJ82" s="6">
        <v>167</v>
      </c>
    </row>
    <row r="83" spans="1:36" x14ac:dyDescent="0.3">
      <c r="A83" s="4">
        <v>153</v>
      </c>
      <c r="B83" s="5">
        <v>45148</v>
      </c>
      <c r="C83" s="6">
        <v>40.519999999999996</v>
      </c>
      <c r="D83" s="6">
        <v>23.3</v>
      </c>
      <c r="E83" s="6">
        <v>14.2</v>
      </c>
      <c r="F83" s="7">
        <v>25.729999999999997</v>
      </c>
      <c r="G83" s="6">
        <v>169</v>
      </c>
      <c r="Z83" s="6">
        <v>38.58</v>
      </c>
      <c r="AA83" s="6">
        <v>167</v>
      </c>
      <c r="AI83" s="7">
        <v>23.900000000000002</v>
      </c>
      <c r="AJ83" s="6">
        <v>167</v>
      </c>
    </row>
    <row r="84" spans="1:36" x14ac:dyDescent="0.3">
      <c r="A84" s="4">
        <v>28</v>
      </c>
      <c r="B84" s="5">
        <v>45023</v>
      </c>
      <c r="C84" s="6">
        <v>49.019999999999996</v>
      </c>
      <c r="D84" s="6">
        <v>16.7</v>
      </c>
      <c r="E84" s="6">
        <v>22.9</v>
      </c>
      <c r="F84" s="7">
        <v>23.2</v>
      </c>
      <c r="G84" s="6">
        <v>168</v>
      </c>
      <c r="Z84" s="6">
        <v>43.56</v>
      </c>
      <c r="AA84" s="6">
        <v>166</v>
      </c>
      <c r="AI84" s="7">
        <v>25.53</v>
      </c>
      <c r="AJ84" s="6">
        <v>166</v>
      </c>
    </row>
    <row r="85" spans="1:36" x14ac:dyDescent="0.3">
      <c r="A85" s="4">
        <v>98</v>
      </c>
      <c r="B85" s="5">
        <v>45093</v>
      </c>
      <c r="C85" s="6">
        <v>41.980000000000004</v>
      </c>
      <c r="D85" s="6">
        <v>21</v>
      </c>
      <c r="E85" s="6">
        <v>22</v>
      </c>
      <c r="F85" s="7">
        <v>20.190000000000001</v>
      </c>
      <c r="G85" s="6">
        <v>168</v>
      </c>
      <c r="Z85" s="6">
        <v>66.14</v>
      </c>
      <c r="AA85" s="6">
        <v>166</v>
      </c>
      <c r="AI85" s="7">
        <v>20.220000000000002</v>
      </c>
      <c r="AJ85" s="6">
        <v>166</v>
      </c>
    </row>
    <row r="86" spans="1:36" x14ac:dyDescent="0.3">
      <c r="A86" s="4">
        <v>163</v>
      </c>
      <c r="B86" s="5">
        <v>45158</v>
      </c>
      <c r="C86" s="6">
        <v>42.68</v>
      </c>
      <c r="D86" s="6">
        <v>23.450000000000003</v>
      </c>
      <c r="E86" s="6">
        <v>25.9</v>
      </c>
      <c r="F86" s="7">
        <v>17.649999999999999</v>
      </c>
      <c r="G86" s="6">
        <v>168</v>
      </c>
      <c r="Z86" s="6">
        <v>42.019999999999996</v>
      </c>
      <c r="AA86" s="6">
        <v>165</v>
      </c>
      <c r="AI86" s="7">
        <v>16.159999999999997</v>
      </c>
      <c r="AJ86" s="6">
        <v>165</v>
      </c>
    </row>
    <row r="87" spans="1:36" x14ac:dyDescent="0.3">
      <c r="A87" s="4">
        <v>189</v>
      </c>
      <c r="B87" s="5">
        <v>45184</v>
      </c>
      <c r="C87" s="6">
        <v>59.2</v>
      </c>
      <c r="D87" s="6">
        <v>13.9</v>
      </c>
      <c r="E87" s="6">
        <v>3.7</v>
      </c>
      <c r="F87" s="7">
        <v>34.070000000000007</v>
      </c>
      <c r="G87" s="6">
        <v>167</v>
      </c>
      <c r="Z87" s="6">
        <v>38.58</v>
      </c>
      <c r="AA87" s="6">
        <v>163</v>
      </c>
      <c r="AI87" s="7">
        <v>20.23</v>
      </c>
      <c r="AJ87" s="6">
        <v>163</v>
      </c>
    </row>
    <row r="88" spans="1:36" x14ac:dyDescent="0.3">
      <c r="A88" s="4">
        <v>114</v>
      </c>
      <c r="B88" s="5">
        <v>45109</v>
      </c>
      <c r="C88" s="6">
        <v>44.92</v>
      </c>
      <c r="D88" s="6">
        <v>20.6</v>
      </c>
      <c r="E88" s="6">
        <v>10.7</v>
      </c>
      <c r="F88" s="7">
        <v>26.98</v>
      </c>
      <c r="G88" s="6">
        <v>167</v>
      </c>
      <c r="Z88" s="6">
        <v>36.260000000000005</v>
      </c>
      <c r="AA88" s="6">
        <v>163</v>
      </c>
      <c r="AI88" s="7">
        <v>9.0500000000000007</v>
      </c>
      <c r="AJ88" s="6">
        <v>163</v>
      </c>
    </row>
    <row r="89" spans="1:36" x14ac:dyDescent="0.3">
      <c r="A89" s="4">
        <v>27</v>
      </c>
      <c r="B89" s="5">
        <v>45022</v>
      </c>
      <c r="C89" s="6">
        <v>38.58</v>
      </c>
      <c r="D89" s="6">
        <v>29.3</v>
      </c>
      <c r="E89" s="6">
        <v>12.6</v>
      </c>
      <c r="F89" s="7">
        <v>23.900000000000002</v>
      </c>
      <c r="G89" s="6">
        <v>167</v>
      </c>
      <c r="Z89" s="6">
        <v>42.9</v>
      </c>
      <c r="AA89" s="6">
        <v>163</v>
      </c>
      <c r="AI89" s="7">
        <v>7.9399999999999977</v>
      </c>
      <c r="AJ89" s="6">
        <v>163</v>
      </c>
    </row>
    <row r="90" spans="1:36" x14ac:dyDescent="0.3">
      <c r="A90" s="4">
        <v>155</v>
      </c>
      <c r="B90" s="5">
        <v>45150</v>
      </c>
      <c r="C90" s="6">
        <v>43.56</v>
      </c>
      <c r="D90" s="6">
        <v>21.1</v>
      </c>
      <c r="E90" s="6">
        <v>9.5</v>
      </c>
      <c r="F90" s="7">
        <v>25.53</v>
      </c>
      <c r="G90" s="6">
        <v>166</v>
      </c>
      <c r="Z90" s="6">
        <v>60.86</v>
      </c>
      <c r="AA90" s="6">
        <v>162</v>
      </c>
      <c r="AI90" s="7">
        <v>31.169999999999995</v>
      </c>
      <c r="AJ90" s="6">
        <v>162</v>
      </c>
    </row>
    <row r="91" spans="1:36" x14ac:dyDescent="0.3">
      <c r="A91" s="4">
        <v>151</v>
      </c>
      <c r="B91" s="5">
        <v>45146</v>
      </c>
      <c r="C91" s="6">
        <v>66.14</v>
      </c>
      <c r="D91" s="6">
        <v>13.9</v>
      </c>
      <c r="E91" s="6">
        <v>37</v>
      </c>
      <c r="F91" s="7">
        <v>20.220000000000002</v>
      </c>
      <c r="G91" s="6">
        <v>166</v>
      </c>
      <c r="Z91" s="6">
        <v>39.14</v>
      </c>
      <c r="AA91" s="6">
        <v>159</v>
      </c>
      <c r="AI91" s="7">
        <v>24.31</v>
      </c>
      <c r="AJ91" s="6">
        <v>159</v>
      </c>
    </row>
    <row r="92" spans="1:36" x14ac:dyDescent="0.3">
      <c r="A92" s="4">
        <v>46</v>
      </c>
      <c r="B92" s="5">
        <v>45041</v>
      </c>
      <c r="C92" s="6">
        <v>42.019999999999996</v>
      </c>
      <c r="D92" s="6">
        <v>22.5</v>
      </c>
      <c r="E92" s="6">
        <v>31.5</v>
      </c>
      <c r="F92" s="7">
        <v>16.159999999999997</v>
      </c>
      <c r="G92" s="6">
        <v>165</v>
      </c>
      <c r="Z92" s="6">
        <v>44.5</v>
      </c>
      <c r="AA92" s="6">
        <v>159</v>
      </c>
      <c r="AI92" s="7">
        <v>14.02</v>
      </c>
      <c r="AJ92" s="6">
        <v>159</v>
      </c>
    </row>
    <row r="93" spans="1:36" x14ac:dyDescent="0.3">
      <c r="A93" s="4">
        <v>104</v>
      </c>
      <c r="B93" s="5">
        <v>45099</v>
      </c>
      <c r="C93" s="6">
        <v>38.58</v>
      </c>
      <c r="D93" s="6">
        <v>17.2</v>
      </c>
      <c r="E93" s="6">
        <v>17.899999999999999</v>
      </c>
      <c r="F93" s="7">
        <v>20.23</v>
      </c>
      <c r="G93" s="6">
        <v>163</v>
      </c>
      <c r="Z93" s="6">
        <v>42.64</v>
      </c>
      <c r="AA93" s="6">
        <v>159</v>
      </c>
      <c r="AI93" s="7">
        <v>2.2399999999999984</v>
      </c>
      <c r="AJ93" s="6">
        <v>159</v>
      </c>
    </row>
    <row r="94" spans="1:36" x14ac:dyDescent="0.3">
      <c r="A94" s="4">
        <v>121</v>
      </c>
      <c r="B94" s="5">
        <v>45116</v>
      </c>
      <c r="C94" s="6">
        <v>36.260000000000005</v>
      </c>
      <c r="D94" s="6">
        <v>26.8</v>
      </c>
      <c r="E94" s="6">
        <v>46.2</v>
      </c>
      <c r="F94" s="7">
        <v>9.0500000000000007</v>
      </c>
      <c r="G94" s="6">
        <v>163</v>
      </c>
      <c r="Z94" s="6">
        <v>64.039999999999992</v>
      </c>
      <c r="AA94" s="6">
        <v>158</v>
      </c>
      <c r="AI94" s="7">
        <v>24.509999999999998</v>
      </c>
      <c r="AJ94" s="6">
        <v>158</v>
      </c>
    </row>
    <row r="95" spans="1:36" x14ac:dyDescent="0.3">
      <c r="A95" s="4">
        <v>172</v>
      </c>
      <c r="B95" s="5">
        <v>45167</v>
      </c>
      <c r="C95" s="6">
        <v>42.9</v>
      </c>
      <c r="D95" s="6">
        <v>20.9</v>
      </c>
      <c r="E95" s="6">
        <v>47.4</v>
      </c>
      <c r="F95" s="7">
        <v>7.9399999999999977</v>
      </c>
      <c r="G95" s="6">
        <v>163</v>
      </c>
      <c r="Z95" s="6">
        <v>18.64</v>
      </c>
      <c r="AA95" s="6">
        <v>152</v>
      </c>
      <c r="AI95" s="7">
        <v>17.419999999999998</v>
      </c>
      <c r="AJ95" s="6">
        <v>152</v>
      </c>
    </row>
    <row r="96" spans="1:36" x14ac:dyDescent="0.3">
      <c r="A96" s="4">
        <v>170</v>
      </c>
      <c r="B96" s="5">
        <v>45165</v>
      </c>
      <c r="C96" s="6">
        <v>60.86</v>
      </c>
      <c r="D96" s="6">
        <v>10.6</v>
      </c>
      <c r="E96" s="6">
        <v>6.4</v>
      </c>
      <c r="F96" s="7">
        <v>31.169999999999995</v>
      </c>
      <c r="G96" s="6">
        <v>162</v>
      </c>
      <c r="Z96" s="15">
        <v>31.04</v>
      </c>
      <c r="AA96" s="15">
        <v>152</v>
      </c>
      <c r="AI96" s="16">
        <v>17.18</v>
      </c>
      <c r="AJ96" s="15">
        <v>152</v>
      </c>
    </row>
    <row r="97" spans="1:36" x14ac:dyDescent="0.3">
      <c r="A97" s="4">
        <v>113</v>
      </c>
      <c r="B97" s="5">
        <v>45108</v>
      </c>
      <c r="C97" s="6">
        <v>39.14</v>
      </c>
      <c r="D97" s="6">
        <v>15.4</v>
      </c>
      <c r="E97" s="6">
        <v>2.4</v>
      </c>
      <c r="F97" s="7">
        <v>24.31</v>
      </c>
      <c r="G97" s="6">
        <v>159</v>
      </c>
      <c r="Z97" s="6">
        <v>24.94</v>
      </c>
      <c r="AA97" s="6">
        <v>152</v>
      </c>
      <c r="AI97" s="7">
        <v>13.89</v>
      </c>
      <c r="AJ97" s="6">
        <v>152</v>
      </c>
    </row>
    <row r="98" spans="1:36" x14ac:dyDescent="0.3">
      <c r="A98" s="4">
        <v>161</v>
      </c>
      <c r="B98" s="5">
        <v>45156</v>
      </c>
      <c r="C98" s="6">
        <v>44.5</v>
      </c>
      <c r="D98" s="6">
        <v>18.100000000000001</v>
      </c>
      <c r="E98" s="6">
        <v>30.7</v>
      </c>
      <c r="F98" s="7">
        <v>14.02</v>
      </c>
      <c r="G98" s="6">
        <v>159</v>
      </c>
      <c r="Z98" s="6">
        <v>50.94</v>
      </c>
      <c r="AA98" s="6">
        <v>151.5</v>
      </c>
      <c r="AI98" s="7">
        <v>31.869999999999997</v>
      </c>
      <c r="AJ98" s="6">
        <v>151.5</v>
      </c>
    </row>
    <row r="99" spans="1:36" x14ac:dyDescent="0.3">
      <c r="A99" s="4">
        <v>86</v>
      </c>
      <c r="B99" s="5">
        <v>45081</v>
      </c>
      <c r="C99" s="6">
        <v>42.64</v>
      </c>
      <c r="D99" s="6">
        <v>18.399999999999999</v>
      </c>
      <c r="E99" s="6">
        <v>65.7</v>
      </c>
      <c r="F99" s="7">
        <v>2.2399999999999984</v>
      </c>
      <c r="G99" s="6">
        <v>159</v>
      </c>
      <c r="Z99" s="6">
        <v>19.14</v>
      </c>
      <c r="AA99" s="6">
        <v>151</v>
      </c>
      <c r="AI99" s="7">
        <v>6.75</v>
      </c>
      <c r="AJ99" s="6">
        <v>151</v>
      </c>
    </row>
    <row r="100" spans="1:36" x14ac:dyDescent="0.3">
      <c r="A100" s="4">
        <v>103</v>
      </c>
      <c r="B100" s="5">
        <v>45098</v>
      </c>
      <c r="C100" s="6">
        <v>64.039999999999992</v>
      </c>
      <c r="D100" s="6">
        <v>10.1</v>
      </c>
      <c r="E100" s="6">
        <v>21.4</v>
      </c>
      <c r="F100" s="7">
        <v>24.509999999999998</v>
      </c>
      <c r="G100" s="6">
        <v>158</v>
      </c>
      <c r="Z100" s="6">
        <v>54.160000000000004</v>
      </c>
      <c r="AA100" s="6">
        <v>150</v>
      </c>
      <c r="AI100" s="7">
        <v>4.0799999999999983</v>
      </c>
      <c r="AJ100" s="6">
        <v>150</v>
      </c>
    </row>
    <row r="101" spans="1:36" x14ac:dyDescent="0.3">
      <c r="A101" s="4">
        <v>115</v>
      </c>
      <c r="B101" s="5">
        <v>45110</v>
      </c>
      <c r="C101" s="6">
        <v>18.64</v>
      </c>
      <c r="D101" s="6">
        <v>46.8</v>
      </c>
      <c r="E101" s="6">
        <v>34.5</v>
      </c>
      <c r="F101" s="7">
        <v>17.419999999999998</v>
      </c>
      <c r="G101" s="6">
        <v>152</v>
      </c>
      <c r="Z101" s="6">
        <v>25.1</v>
      </c>
      <c r="AA101" s="6">
        <v>149</v>
      </c>
      <c r="AI101" s="7">
        <v>20.62</v>
      </c>
      <c r="AJ101" s="6">
        <v>149</v>
      </c>
    </row>
    <row r="102" spans="1:36" x14ac:dyDescent="0.3">
      <c r="A102" s="13">
        <v>8</v>
      </c>
      <c r="B102" s="14">
        <v>45003</v>
      </c>
      <c r="C102" s="15">
        <v>31.04</v>
      </c>
      <c r="D102" s="15">
        <v>19.600000000000001</v>
      </c>
      <c r="E102" s="15">
        <v>11.6</v>
      </c>
      <c r="F102" s="16">
        <v>17.18</v>
      </c>
      <c r="G102" s="15">
        <v>152</v>
      </c>
      <c r="Z102" s="6">
        <v>22.68</v>
      </c>
      <c r="AA102" s="6">
        <v>149</v>
      </c>
      <c r="AI102" s="7">
        <v>14.849999999999998</v>
      </c>
      <c r="AJ102" s="6">
        <v>149</v>
      </c>
    </row>
    <row r="103" spans="1:36" x14ac:dyDescent="0.3">
      <c r="A103" s="4">
        <v>38</v>
      </c>
      <c r="B103" s="5">
        <v>45033</v>
      </c>
      <c r="C103" s="6">
        <v>24.94</v>
      </c>
      <c r="D103" s="6">
        <v>49.4</v>
      </c>
      <c r="E103" s="6">
        <v>45.7</v>
      </c>
      <c r="F103" s="7">
        <v>13.89</v>
      </c>
      <c r="G103" s="6">
        <v>152</v>
      </c>
      <c r="Z103" s="6">
        <v>51.38</v>
      </c>
      <c r="AA103" s="6">
        <v>149</v>
      </c>
      <c r="AI103" s="7">
        <v>14.33</v>
      </c>
      <c r="AJ103" s="6">
        <v>149</v>
      </c>
    </row>
    <row r="104" spans="1:36" x14ac:dyDescent="0.3">
      <c r="A104" s="4">
        <v>12</v>
      </c>
      <c r="B104" s="5">
        <v>45007</v>
      </c>
      <c r="C104" s="6">
        <v>50.94</v>
      </c>
      <c r="D104" s="6">
        <v>24</v>
      </c>
      <c r="E104" s="6">
        <v>4</v>
      </c>
      <c r="F104" s="7">
        <v>31.869999999999997</v>
      </c>
      <c r="G104" s="6">
        <v>151.5</v>
      </c>
      <c r="Z104" s="6">
        <v>46.44</v>
      </c>
      <c r="AA104" s="6">
        <v>149</v>
      </c>
      <c r="AI104" s="7">
        <v>10.659999999999997</v>
      </c>
      <c r="AJ104" s="6">
        <v>149</v>
      </c>
    </row>
    <row r="105" spans="1:36" x14ac:dyDescent="0.3">
      <c r="A105" s="4">
        <v>162</v>
      </c>
      <c r="B105" s="5">
        <v>45157</v>
      </c>
      <c r="C105" s="6">
        <v>19.14</v>
      </c>
      <c r="D105" s="6">
        <v>35.799999999999997</v>
      </c>
      <c r="E105" s="6">
        <v>49.3</v>
      </c>
      <c r="F105" s="7">
        <v>6.75</v>
      </c>
      <c r="G105" s="6">
        <v>151</v>
      </c>
      <c r="Z105" s="6">
        <v>32.46</v>
      </c>
      <c r="AA105" s="6">
        <v>148</v>
      </c>
      <c r="AI105" s="7">
        <v>19.04</v>
      </c>
      <c r="AJ105" s="6">
        <v>148</v>
      </c>
    </row>
    <row r="106" spans="1:36" x14ac:dyDescent="0.3">
      <c r="A106" s="4">
        <v>111</v>
      </c>
      <c r="B106" s="5">
        <v>45106</v>
      </c>
      <c r="C106" s="6">
        <v>54.160000000000004</v>
      </c>
      <c r="D106" s="6">
        <v>8.1999999999999993</v>
      </c>
      <c r="E106" s="6">
        <v>56.5</v>
      </c>
      <c r="F106" s="7">
        <v>4.0799999999999983</v>
      </c>
      <c r="G106" s="6">
        <v>150</v>
      </c>
      <c r="Z106" s="6">
        <v>27.66</v>
      </c>
      <c r="AA106" s="6">
        <v>147</v>
      </c>
      <c r="AI106" s="7">
        <v>12.219999999999995</v>
      </c>
      <c r="AJ106" s="6">
        <v>147</v>
      </c>
    </row>
    <row r="107" spans="1:36" x14ac:dyDescent="0.3">
      <c r="A107" s="4">
        <v>78</v>
      </c>
      <c r="B107" s="5">
        <v>45073</v>
      </c>
      <c r="C107" s="6">
        <v>25.1</v>
      </c>
      <c r="D107" s="6">
        <v>28.5</v>
      </c>
      <c r="E107" s="6">
        <v>14.2</v>
      </c>
      <c r="F107" s="7">
        <v>20.62</v>
      </c>
      <c r="G107" s="6">
        <v>149</v>
      </c>
      <c r="Z107" s="6">
        <v>55.04</v>
      </c>
      <c r="AA107" s="6">
        <v>147</v>
      </c>
      <c r="AI107" s="7">
        <v>10.77</v>
      </c>
      <c r="AJ107" s="6">
        <v>147</v>
      </c>
    </row>
    <row r="108" spans="1:36" x14ac:dyDescent="0.3">
      <c r="A108" s="4">
        <v>84</v>
      </c>
      <c r="B108" s="5">
        <v>45079</v>
      </c>
      <c r="C108" s="6">
        <v>22.68</v>
      </c>
      <c r="D108" s="6">
        <v>44.5</v>
      </c>
      <c r="E108" s="6">
        <v>35.6</v>
      </c>
      <c r="F108" s="7">
        <v>14.849999999999998</v>
      </c>
      <c r="G108" s="6">
        <v>149</v>
      </c>
      <c r="Z108" s="6">
        <v>55.019999999999996</v>
      </c>
      <c r="AA108" s="6">
        <v>142</v>
      </c>
      <c r="AI108" s="7">
        <v>24.179999999999996</v>
      </c>
      <c r="AJ108" s="6">
        <v>142</v>
      </c>
    </row>
    <row r="109" spans="1:36" x14ac:dyDescent="0.3">
      <c r="A109" s="4">
        <v>44</v>
      </c>
      <c r="B109" s="5">
        <v>45039</v>
      </c>
      <c r="C109" s="6">
        <v>51.38</v>
      </c>
      <c r="D109" s="6">
        <v>8.4</v>
      </c>
      <c r="E109" s="6">
        <v>26.4</v>
      </c>
      <c r="F109" s="7">
        <v>14.33</v>
      </c>
      <c r="G109" s="6">
        <v>149</v>
      </c>
      <c r="Z109" s="6">
        <v>59.58</v>
      </c>
      <c r="AA109" s="6">
        <v>139</v>
      </c>
      <c r="AI109" s="7">
        <v>20.239999999999998</v>
      </c>
      <c r="AJ109" s="6">
        <v>139</v>
      </c>
    </row>
    <row r="110" spans="1:36" x14ac:dyDescent="0.3">
      <c r="A110" s="4">
        <v>49</v>
      </c>
      <c r="B110" s="5">
        <v>45044</v>
      </c>
      <c r="C110" s="6">
        <v>46.44</v>
      </c>
      <c r="D110" s="6">
        <v>15.8</v>
      </c>
      <c r="E110" s="6">
        <v>49.9</v>
      </c>
      <c r="F110" s="7">
        <v>10.659999999999997</v>
      </c>
      <c r="G110" s="6">
        <v>149</v>
      </c>
      <c r="Z110" s="6">
        <v>44.4</v>
      </c>
      <c r="AA110" s="6">
        <v>139</v>
      </c>
      <c r="AI110" s="7">
        <v>19.79</v>
      </c>
      <c r="AJ110" s="6">
        <v>139</v>
      </c>
    </row>
    <row r="111" spans="1:36" x14ac:dyDescent="0.3">
      <c r="A111" s="4">
        <v>20</v>
      </c>
      <c r="B111" s="5">
        <v>45015</v>
      </c>
      <c r="C111" s="6">
        <v>32.46</v>
      </c>
      <c r="D111" s="6">
        <v>23.9</v>
      </c>
      <c r="E111" s="6">
        <v>19.100000000000001</v>
      </c>
      <c r="F111" s="7">
        <v>19.04</v>
      </c>
      <c r="G111" s="6">
        <v>148</v>
      </c>
      <c r="Z111" s="6">
        <v>28.919999999999998</v>
      </c>
      <c r="AA111" s="12">
        <v>139</v>
      </c>
      <c r="AI111" s="7">
        <v>19.549999999999997</v>
      </c>
      <c r="AJ111" s="12">
        <v>139</v>
      </c>
    </row>
    <row r="112" spans="1:36" x14ac:dyDescent="0.3">
      <c r="A112" s="4">
        <v>89</v>
      </c>
      <c r="B112" s="5">
        <v>45084</v>
      </c>
      <c r="C112" s="6">
        <v>27.66</v>
      </c>
      <c r="D112" s="18">
        <v>77</v>
      </c>
      <c r="E112" s="6">
        <v>73.400000000000006</v>
      </c>
      <c r="F112" s="7">
        <v>12.219999999999995</v>
      </c>
      <c r="G112" s="6">
        <v>147</v>
      </c>
      <c r="Z112" s="6">
        <v>52.42</v>
      </c>
      <c r="AA112" s="6">
        <v>139</v>
      </c>
      <c r="AI112" s="7">
        <v>1</v>
      </c>
      <c r="AJ112" s="6">
        <v>139</v>
      </c>
    </row>
    <row r="113" spans="1:36" x14ac:dyDescent="0.3">
      <c r="A113" s="4">
        <v>132</v>
      </c>
      <c r="B113" s="5">
        <v>45127</v>
      </c>
      <c r="C113" s="6">
        <v>55.04</v>
      </c>
      <c r="D113" s="6">
        <v>2.9</v>
      </c>
      <c r="E113" s="6">
        <v>43</v>
      </c>
      <c r="F113" s="7">
        <v>10.77</v>
      </c>
      <c r="G113" s="6">
        <v>147</v>
      </c>
      <c r="Z113" s="6">
        <v>32.339999999999996</v>
      </c>
      <c r="AA113" s="6">
        <v>138</v>
      </c>
      <c r="AI113" s="7">
        <v>8.5299999999999958</v>
      </c>
      <c r="AJ113" s="6">
        <v>138</v>
      </c>
    </row>
    <row r="114" spans="1:36" x14ac:dyDescent="0.3">
      <c r="A114" s="4">
        <v>147</v>
      </c>
      <c r="B114" s="5">
        <v>45142</v>
      </c>
      <c r="C114" s="6">
        <v>55.019999999999996</v>
      </c>
      <c r="D114" s="6">
        <v>7.3</v>
      </c>
      <c r="E114" s="6">
        <v>8.6999999999999993</v>
      </c>
      <c r="F114" s="7">
        <v>24.179999999999996</v>
      </c>
      <c r="G114" s="6">
        <v>142</v>
      </c>
      <c r="Z114" s="6">
        <v>51.480000000000004</v>
      </c>
      <c r="AA114" s="6">
        <v>137</v>
      </c>
      <c r="AI114" s="7">
        <v>4.4699999999999989</v>
      </c>
      <c r="AJ114" s="6">
        <v>137</v>
      </c>
    </row>
    <row r="115" spans="1:36" x14ac:dyDescent="0.3">
      <c r="A115" s="4">
        <v>26</v>
      </c>
      <c r="B115" s="5">
        <v>45021</v>
      </c>
      <c r="C115" s="6">
        <v>59.58</v>
      </c>
      <c r="D115" s="6">
        <v>3.5</v>
      </c>
      <c r="E115" s="6">
        <v>19.5</v>
      </c>
      <c r="F115" s="7">
        <v>20.239999999999998</v>
      </c>
      <c r="G115" s="6">
        <v>139</v>
      </c>
      <c r="Z115" s="6">
        <v>46.160000000000004</v>
      </c>
      <c r="AA115" s="6">
        <v>137</v>
      </c>
      <c r="AI115" s="7">
        <v>0.12000000000000455</v>
      </c>
      <c r="AJ115" s="6">
        <v>137</v>
      </c>
    </row>
    <row r="116" spans="1:36" x14ac:dyDescent="0.3">
      <c r="A116" s="4">
        <v>198</v>
      </c>
      <c r="B116" s="5">
        <v>45193</v>
      </c>
      <c r="C116" s="6">
        <v>44.4</v>
      </c>
      <c r="D116" s="6">
        <v>9.3000000000000007</v>
      </c>
      <c r="E116" s="6">
        <v>6.4</v>
      </c>
      <c r="F116" s="7">
        <v>19.79</v>
      </c>
      <c r="G116" s="6">
        <v>139</v>
      </c>
      <c r="Z116" s="6">
        <v>89.06</v>
      </c>
      <c r="AA116" s="6">
        <v>135</v>
      </c>
      <c r="AI116" s="7">
        <v>23.379999999999995</v>
      </c>
      <c r="AJ116" s="6">
        <v>135</v>
      </c>
    </row>
    <row r="117" spans="1:36" x14ac:dyDescent="0.3">
      <c r="A117" s="4">
        <v>144</v>
      </c>
      <c r="B117" s="5">
        <v>45139</v>
      </c>
      <c r="C117" s="6">
        <v>28.919999999999998</v>
      </c>
      <c r="D117" s="6">
        <v>5.7</v>
      </c>
      <c r="E117" s="6">
        <v>34.4</v>
      </c>
      <c r="F117" s="7">
        <v>19.549999999999997</v>
      </c>
      <c r="G117" s="12">
        <v>139</v>
      </c>
      <c r="Z117" s="6">
        <v>30.860000000000003</v>
      </c>
      <c r="AA117" s="6">
        <v>135</v>
      </c>
      <c r="AI117" s="7">
        <v>17.100000000000001</v>
      </c>
      <c r="AJ117" s="6">
        <v>135</v>
      </c>
    </row>
    <row r="118" spans="1:36" x14ac:dyDescent="0.3">
      <c r="A118" s="4">
        <v>200</v>
      </c>
      <c r="B118" s="5">
        <v>45195</v>
      </c>
      <c r="C118" s="6">
        <v>52.42</v>
      </c>
      <c r="D118" s="6">
        <v>8.6</v>
      </c>
      <c r="E118" s="6">
        <v>8.6999999999999993</v>
      </c>
      <c r="F118" s="7">
        <v>1</v>
      </c>
      <c r="G118" s="6">
        <v>139</v>
      </c>
      <c r="Z118" s="6">
        <v>41.12</v>
      </c>
      <c r="AA118" s="6">
        <v>135</v>
      </c>
      <c r="AI118" s="7">
        <v>14.519999999999998</v>
      </c>
      <c r="AJ118" s="6">
        <v>135</v>
      </c>
    </row>
    <row r="119" spans="1:36" x14ac:dyDescent="0.3">
      <c r="A119" s="4">
        <v>160</v>
      </c>
      <c r="B119" s="5">
        <v>45155</v>
      </c>
      <c r="C119" s="6">
        <v>32.339999999999996</v>
      </c>
      <c r="D119" s="6">
        <v>18.399999999999999</v>
      </c>
      <c r="E119" s="6">
        <v>34.6</v>
      </c>
      <c r="F119" s="7">
        <v>8.5299999999999958</v>
      </c>
      <c r="G119" s="6">
        <v>138</v>
      </c>
      <c r="Z119" s="6">
        <v>33.239999999999995</v>
      </c>
      <c r="AA119" s="6">
        <v>133</v>
      </c>
      <c r="AI119" s="7">
        <v>16.579999999999998</v>
      </c>
      <c r="AJ119" s="6">
        <v>133</v>
      </c>
    </row>
    <row r="120" spans="1:36" x14ac:dyDescent="0.3">
      <c r="A120" s="4">
        <v>101</v>
      </c>
      <c r="B120" s="5">
        <v>45096</v>
      </c>
      <c r="C120" s="6">
        <v>51.480000000000004</v>
      </c>
      <c r="D120" s="6">
        <v>4.3</v>
      </c>
      <c r="E120" s="6">
        <v>49.8</v>
      </c>
      <c r="F120" s="7">
        <v>4.4699999999999989</v>
      </c>
      <c r="G120" s="6">
        <v>137</v>
      </c>
      <c r="Z120" s="6">
        <v>24.02</v>
      </c>
      <c r="AA120" s="6">
        <v>133</v>
      </c>
      <c r="AI120" s="7">
        <v>3.9299999999999962</v>
      </c>
      <c r="AJ120" s="6">
        <v>133</v>
      </c>
    </row>
    <row r="121" spans="1:36" x14ac:dyDescent="0.3">
      <c r="A121" s="4">
        <v>5</v>
      </c>
      <c r="B121" s="5">
        <v>45000</v>
      </c>
      <c r="C121" s="6">
        <v>46.160000000000004</v>
      </c>
      <c r="D121" s="6">
        <v>10.8</v>
      </c>
      <c r="E121" s="6">
        <v>58.4</v>
      </c>
      <c r="F121" s="7">
        <v>0.12000000000000455</v>
      </c>
      <c r="G121" s="6">
        <v>137</v>
      </c>
      <c r="Z121" s="6">
        <v>46.519999999999996</v>
      </c>
      <c r="AA121" s="6">
        <v>132</v>
      </c>
      <c r="AI121" s="7">
        <v>19.149999999999999</v>
      </c>
      <c r="AJ121" s="6">
        <v>132</v>
      </c>
    </row>
    <row r="122" spans="1:36" x14ac:dyDescent="0.3">
      <c r="A122" s="4">
        <v>17</v>
      </c>
      <c r="B122" s="5">
        <v>45012</v>
      </c>
      <c r="C122" s="6">
        <v>89.06</v>
      </c>
      <c r="D122" s="6">
        <v>36.6</v>
      </c>
      <c r="E122" s="6">
        <v>93.625</v>
      </c>
      <c r="F122" s="7">
        <v>23.379999999999995</v>
      </c>
      <c r="G122" s="6">
        <v>135</v>
      </c>
      <c r="Z122" s="6">
        <v>28.44</v>
      </c>
      <c r="AA122" s="6">
        <v>132</v>
      </c>
      <c r="AI122" s="7">
        <v>16.91</v>
      </c>
      <c r="AJ122" s="6">
        <v>132</v>
      </c>
    </row>
    <row r="123" spans="1:36" x14ac:dyDescent="0.3">
      <c r="A123" s="4">
        <v>68</v>
      </c>
      <c r="B123" s="5">
        <v>45063</v>
      </c>
      <c r="C123" s="6">
        <v>30.860000000000003</v>
      </c>
      <c r="D123" s="6">
        <v>14.5</v>
      </c>
      <c r="E123" s="6">
        <v>10.199999999999999</v>
      </c>
      <c r="F123" s="7">
        <v>17.100000000000001</v>
      </c>
      <c r="G123" s="6">
        <v>135</v>
      </c>
      <c r="Z123" s="6">
        <v>40.04</v>
      </c>
      <c r="AA123" s="6">
        <v>131</v>
      </c>
      <c r="AI123" s="19">
        <v>42</v>
      </c>
      <c r="AJ123" s="6">
        <v>131</v>
      </c>
    </row>
    <row r="124" spans="1:36" x14ac:dyDescent="0.3">
      <c r="A124" s="4">
        <v>180</v>
      </c>
      <c r="B124" s="5">
        <v>45175</v>
      </c>
      <c r="C124" s="6">
        <v>41.12</v>
      </c>
      <c r="D124" s="6">
        <v>10</v>
      </c>
      <c r="E124" s="6">
        <v>17.600000000000001</v>
      </c>
      <c r="F124" s="7">
        <v>14.519999999999998</v>
      </c>
      <c r="G124" s="6">
        <v>135</v>
      </c>
      <c r="Z124" s="6">
        <v>63.339999999999996</v>
      </c>
      <c r="AA124" s="6">
        <v>131</v>
      </c>
      <c r="AI124" s="7">
        <v>19.339999999999996</v>
      </c>
      <c r="AJ124" s="6">
        <v>131</v>
      </c>
    </row>
    <row r="125" spans="1:36" x14ac:dyDescent="0.3">
      <c r="A125" s="4">
        <v>58</v>
      </c>
      <c r="B125" s="5">
        <v>45053</v>
      </c>
      <c r="C125" s="6">
        <v>33.239999999999995</v>
      </c>
      <c r="D125" s="6">
        <v>19.2</v>
      </c>
      <c r="E125" s="6">
        <v>16.600000000000001</v>
      </c>
      <c r="F125" s="7">
        <v>16.579999999999998</v>
      </c>
      <c r="G125" s="6">
        <v>133</v>
      </c>
      <c r="Z125" s="6">
        <v>56.9</v>
      </c>
      <c r="AA125" s="6">
        <v>131</v>
      </c>
      <c r="AI125" s="7">
        <v>11.229999999999997</v>
      </c>
      <c r="AJ125" s="6">
        <v>131</v>
      </c>
    </row>
    <row r="126" spans="1:36" x14ac:dyDescent="0.3">
      <c r="A126" s="4">
        <v>116</v>
      </c>
      <c r="B126" s="5">
        <v>45111</v>
      </c>
      <c r="C126" s="6">
        <v>24.02</v>
      </c>
      <c r="D126" s="6">
        <v>35</v>
      </c>
      <c r="E126" s="6">
        <v>52.7</v>
      </c>
      <c r="F126" s="7">
        <v>3.9299999999999962</v>
      </c>
      <c r="G126" s="6">
        <v>133</v>
      </c>
      <c r="Z126" s="6">
        <v>62.14</v>
      </c>
      <c r="AA126" s="6">
        <v>129</v>
      </c>
      <c r="AI126" s="7">
        <v>27.72</v>
      </c>
      <c r="AJ126" s="6">
        <v>129</v>
      </c>
    </row>
    <row r="127" spans="1:36" x14ac:dyDescent="0.3">
      <c r="A127" s="4">
        <v>97</v>
      </c>
      <c r="B127" s="5">
        <v>45092</v>
      </c>
      <c r="C127" s="6">
        <v>46.519999999999996</v>
      </c>
      <c r="D127" s="6">
        <v>3.5</v>
      </c>
      <c r="E127" s="6">
        <v>5.9</v>
      </c>
      <c r="F127" s="7">
        <v>19.149999999999999</v>
      </c>
      <c r="G127" s="6">
        <v>132</v>
      </c>
      <c r="Z127" s="6">
        <v>48.36</v>
      </c>
      <c r="AA127" s="6">
        <v>129</v>
      </c>
      <c r="AI127" s="7">
        <v>15.520000000000001</v>
      </c>
      <c r="AJ127" s="6">
        <v>129</v>
      </c>
    </row>
    <row r="128" spans="1:36" x14ac:dyDescent="0.3">
      <c r="A128" s="4">
        <v>165</v>
      </c>
      <c r="B128" s="5">
        <v>45160</v>
      </c>
      <c r="C128" s="6">
        <v>28.44</v>
      </c>
      <c r="D128" s="6">
        <v>14.7</v>
      </c>
      <c r="E128" s="6">
        <v>5.4</v>
      </c>
      <c r="F128" s="7">
        <v>16.91</v>
      </c>
      <c r="G128" s="6">
        <v>132</v>
      </c>
      <c r="Z128" s="6">
        <v>36.68</v>
      </c>
      <c r="AA128" s="6">
        <v>129</v>
      </c>
      <c r="AI128" s="7">
        <v>15.27</v>
      </c>
      <c r="AJ128" s="6">
        <v>129</v>
      </c>
    </row>
    <row r="129" spans="1:36" x14ac:dyDescent="0.3">
      <c r="A129" s="4">
        <v>178</v>
      </c>
      <c r="B129" s="5">
        <v>45173</v>
      </c>
      <c r="C129" s="6">
        <v>40.04</v>
      </c>
      <c r="D129" s="6">
        <v>7.8</v>
      </c>
      <c r="E129" s="6">
        <v>35.200000000000003</v>
      </c>
      <c r="F129" s="19">
        <v>42</v>
      </c>
      <c r="G129" s="6">
        <v>131</v>
      </c>
      <c r="Z129" s="6">
        <v>37.839999999999996</v>
      </c>
      <c r="AA129" s="6">
        <v>129</v>
      </c>
      <c r="AI129" s="7">
        <v>10.829999999999998</v>
      </c>
      <c r="AJ129" s="6">
        <v>129</v>
      </c>
    </row>
    <row r="130" spans="1:36" x14ac:dyDescent="0.3">
      <c r="A130" s="4">
        <v>179</v>
      </c>
      <c r="B130" s="5">
        <v>45174</v>
      </c>
      <c r="C130" s="6">
        <v>63.339999999999996</v>
      </c>
      <c r="D130" s="6">
        <v>2.2999999999999998</v>
      </c>
      <c r="E130" s="6">
        <v>23.7</v>
      </c>
      <c r="F130" s="7">
        <v>19.339999999999996</v>
      </c>
      <c r="G130" s="6">
        <v>131</v>
      </c>
      <c r="Z130" s="6">
        <v>29.96</v>
      </c>
      <c r="AA130" s="6">
        <v>129</v>
      </c>
      <c r="AI130" s="7">
        <v>5.4500000000000028</v>
      </c>
      <c r="AJ130" s="6">
        <v>129</v>
      </c>
    </row>
    <row r="131" spans="1:36" x14ac:dyDescent="0.3">
      <c r="A131" s="4">
        <v>166</v>
      </c>
      <c r="B131" s="5">
        <v>45161</v>
      </c>
      <c r="C131" s="6">
        <v>56.9</v>
      </c>
      <c r="D131" s="6">
        <v>3.4</v>
      </c>
      <c r="E131" s="6">
        <v>84.8</v>
      </c>
      <c r="F131" s="7">
        <v>11.229999999999997</v>
      </c>
      <c r="G131" s="6">
        <v>131</v>
      </c>
      <c r="Z131" s="18">
        <v>96</v>
      </c>
      <c r="AA131" s="6">
        <v>128</v>
      </c>
      <c r="AI131" s="7">
        <v>11.270000000000001</v>
      </c>
      <c r="AJ131" s="6">
        <v>128</v>
      </c>
    </row>
    <row r="132" spans="1:36" x14ac:dyDescent="0.3">
      <c r="A132" s="4">
        <v>36</v>
      </c>
      <c r="B132" s="5">
        <v>45031</v>
      </c>
      <c r="C132" s="6">
        <v>62.14</v>
      </c>
      <c r="D132" s="6">
        <v>4.0999999999999996</v>
      </c>
      <c r="E132" s="6">
        <v>8.5</v>
      </c>
      <c r="F132" s="7">
        <v>27.72</v>
      </c>
      <c r="G132" s="6">
        <v>129</v>
      </c>
      <c r="Z132" s="6">
        <v>18.059999999999999</v>
      </c>
      <c r="AA132" s="6">
        <v>128</v>
      </c>
      <c r="AI132" s="7">
        <v>4.68</v>
      </c>
      <c r="AJ132" s="6">
        <v>128</v>
      </c>
    </row>
    <row r="133" spans="1:36" x14ac:dyDescent="0.3">
      <c r="A133" s="4">
        <v>168</v>
      </c>
      <c r="B133" s="5">
        <v>45163</v>
      </c>
      <c r="C133" s="6">
        <v>48.36</v>
      </c>
      <c r="D133" s="6">
        <v>5.2</v>
      </c>
      <c r="E133" s="6">
        <v>19.399999999999999</v>
      </c>
      <c r="F133" s="7">
        <v>15.520000000000001</v>
      </c>
      <c r="G133" s="6">
        <v>129</v>
      </c>
      <c r="Z133" s="6">
        <v>53.480000000000004</v>
      </c>
      <c r="AA133" s="6">
        <v>127</v>
      </c>
      <c r="AI133" s="7">
        <v>18.700000000000003</v>
      </c>
      <c r="AJ133" s="6">
        <v>127</v>
      </c>
    </row>
    <row r="134" spans="1:36" x14ac:dyDescent="0.3">
      <c r="A134" s="4">
        <v>174</v>
      </c>
      <c r="B134" s="5">
        <v>45169</v>
      </c>
      <c r="C134" s="6">
        <v>36.68</v>
      </c>
      <c r="D134" s="6">
        <v>7.1</v>
      </c>
      <c r="E134" s="6">
        <v>12.8</v>
      </c>
      <c r="F134" s="7">
        <v>15.27</v>
      </c>
      <c r="G134" s="6">
        <v>129</v>
      </c>
      <c r="Z134" s="6">
        <v>48.480000000000004</v>
      </c>
      <c r="AA134" s="6">
        <v>127</v>
      </c>
      <c r="AI134" s="7">
        <v>16.89</v>
      </c>
      <c r="AJ134" s="6">
        <v>127</v>
      </c>
    </row>
    <row r="135" spans="1:36" x14ac:dyDescent="0.3">
      <c r="A135" s="4">
        <v>117</v>
      </c>
      <c r="B135" s="5">
        <v>45112</v>
      </c>
      <c r="C135" s="6">
        <v>37.839999999999996</v>
      </c>
      <c r="D135" s="6">
        <v>14.3</v>
      </c>
      <c r="E135" s="6">
        <v>25.6</v>
      </c>
      <c r="F135" s="7">
        <v>10.829999999999998</v>
      </c>
      <c r="G135" s="6">
        <v>129</v>
      </c>
      <c r="Z135" s="6">
        <v>14.84</v>
      </c>
      <c r="AA135" s="6">
        <v>127</v>
      </c>
      <c r="AI135" s="7">
        <v>9.8500000000000014</v>
      </c>
      <c r="AJ135" s="6">
        <v>127</v>
      </c>
    </row>
    <row r="136" spans="1:36" x14ac:dyDescent="0.3">
      <c r="A136" s="4">
        <v>72</v>
      </c>
      <c r="B136" s="5">
        <v>45067</v>
      </c>
      <c r="C136" s="6">
        <v>29.96</v>
      </c>
      <c r="D136" s="6">
        <v>14.3</v>
      </c>
      <c r="E136" s="6">
        <v>31.7</v>
      </c>
      <c r="F136" s="7">
        <v>5.4500000000000028</v>
      </c>
      <c r="G136" s="6">
        <v>129</v>
      </c>
      <c r="Z136" s="6">
        <v>29.240000000000002</v>
      </c>
      <c r="AA136" s="6">
        <v>127</v>
      </c>
      <c r="AI136" s="7">
        <v>1.4600000000000026</v>
      </c>
      <c r="AJ136" s="6">
        <v>127</v>
      </c>
    </row>
    <row r="137" spans="1:36" x14ac:dyDescent="0.3">
      <c r="A137" s="4">
        <v>82</v>
      </c>
      <c r="B137" s="5">
        <v>45077</v>
      </c>
      <c r="C137" s="18">
        <v>96</v>
      </c>
      <c r="D137" s="6">
        <v>4.0999999999999996</v>
      </c>
      <c r="E137" s="6">
        <v>36.9</v>
      </c>
      <c r="F137" s="7">
        <v>11.270000000000001</v>
      </c>
      <c r="G137" s="6">
        <v>128</v>
      </c>
      <c r="Z137" s="6">
        <v>92.987500000000011</v>
      </c>
      <c r="AA137" s="6">
        <v>126</v>
      </c>
      <c r="AI137" s="7">
        <v>37.253750000000011</v>
      </c>
      <c r="AJ137" s="6">
        <v>126</v>
      </c>
    </row>
    <row r="138" spans="1:36" x14ac:dyDescent="0.3">
      <c r="A138" s="4">
        <v>83</v>
      </c>
      <c r="B138" s="5">
        <v>45078</v>
      </c>
      <c r="C138" s="6">
        <v>18.059999999999999</v>
      </c>
      <c r="D138" s="6">
        <v>20.3</v>
      </c>
      <c r="E138" s="6">
        <v>32.5</v>
      </c>
      <c r="F138" s="7">
        <v>4.68</v>
      </c>
      <c r="G138" s="6">
        <v>128</v>
      </c>
      <c r="Z138" s="6">
        <v>18.440000000000001</v>
      </c>
      <c r="AA138" s="6">
        <v>126</v>
      </c>
      <c r="AI138" s="7">
        <v>4.2600000000000016</v>
      </c>
      <c r="AJ138" s="6">
        <v>126</v>
      </c>
    </row>
    <row r="139" spans="1:36" x14ac:dyDescent="0.3">
      <c r="A139" s="4">
        <v>175</v>
      </c>
      <c r="B139" s="5">
        <v>45170</v>
      </c>
      <c r="C139" s="6">
        <v>53.480000000000004</v>
      </c>
      <c r="D139" s="6">
        <v>3.4</v>
      </c>
      <c r="E139" s="6">
        <v>13.1</v>
      </c>
      <c r="F139" s="7">
        <v>18.700000000000003</v>
      </c>
      <c r="G139" s="6">
        <v>127</v>
      </c>
      <c r="Z139" s="6">
        <v>45.8</v>
      </c>
      <c r="AA139" s="6">
        <v>125</v>
      </c>
      <c r="AI139" s="7">
        <v>17.36</v>
      </c>
      <c r="AJ139" s="6">
        <v>125</v>
      </c>
    </row>
    <row r="140" spans="1:36" x14ac:dyDescent="0.3">
      <c r="A140" s="4">
        <v>22</v>
      </c>
      <c r="B140" s="5">
        <v>45017</v>
      </c>
      <c r="C140" s="6">
        <v>48.480000000000004</v>
      </c>
      <c r="D140" s="18">
        <v>77</v>
      </c>
      <c r="E140" s="6">
        <v>23.5</v>
      </c>
      <c r="F140" s="7">
        <v>16.89</v>
      </c>
      <c r="G140" s="6">
        <v>127</v>
      </c>
      <c r="Z140" s="6">
        <v>31.2</v>
      </c>
      <c r="AA140" s="6">
        <v>125</v>
      </c>
      <c r="AI140" s="7">
        <v>16.819999999999997</v>
      </c>
      <c r="AJ140" s="6">
        <v>125</v>
      </c>
    </row>
    <row r="141" spans="1:36" x14ac:dyDescent="0.3">
      <c r="A141" s="4">
        <v>19</v>
      </c>
      <c r="B141" s="5">
        <v>45014</v>
      </c>
      <c r="C141" s="6">
        <v>14.84</v>
      </c>
      <c r="D141" s="6">
        <v>20.5</v>
      </c>
      <c r="E141" s="6">
        <v>18.3</v>
      </c>
      <c r="F141" s="7">
        <v>9.8500000000000014</v>
      </c>
      <c r="G141" s="6">
        <v>127</v>
      </c>
      <c r="Z141" s="6">
        <v>14.66</v>
      </c>
      <c r="AA141" s="6">
        <v>124</v>
      </c>
      <c r="AI141" s="7">
        <v>24.93</v>
      </c>
      <c r="AJ141" s="6">
        <v>124</v>
      </c>
    </row>
    <row r="142" spans="1:36" x14ac:dyDescent="0.3">
      <c r="A142" s="4">
        <v>145</v>
      </c>
      <c r="B142" s="5">
        <v>45140</v>
      </c>
      <c r="C142" s="6">
        <v>29.240000000000002</v>
      </c>
      <c r="D142" s="6">
        <v>14.8</v>
      </c>
      <c r="E142" s="6">
        <v>38.9</v>
      </c>
      <c r="F142" s="7">
        <v>1.4600000000000026</v>
      </c>
      <c r="G142" s="6">
        <v>127</v>
      </c>
      <c r="Z142" s="6">
        <v>14.379999999999999</v>
      </c>
      <c r="AA142" s="6">
        <v>124</v>
      </c>
      <c r="AI142" s="7">
        <v>16.750000000000004</v>
      </c>
      <c r="AJ142" s="6">
        <v>124</v>
      </c>
    </row>
    <row r="143" spans="1:36" x14ac:dyDescent="0.3">
      <c r="A143" s="4">
        <v>32</v>
      </c>
      <c r="B143" s="5">
        <v>45027</v>
      </c>
      <c r="C143" s="6">
        <v>92.987500000000011</v>
      </c>
      <c r="D143" s="6">
        <v>17.399999999999999</v>
      </c>
      <c r="E143" s="6">
        <v>38.6</v>
      </c>
      <c r="F143" s="7">
        <v>37.253750000000011</v>
      </c>
      <c r="G143" s="6">
        <v>126</v>
      </c>
      <c r="Z143" s="6">
        <v>52.7</v>
      </c>
      <c r="AA143" s="6">
        <v>124</v>
      </c>
      <c r="AI143" s="7">
        <v>13.59</v>
      </c>
      <c r="AJ143" s="6">
        <v>124</v>
      </c>
    </row>
    <row r="144" spans="1:36" x14ac:dyDescent="0.3">
      <c r="A144" s="4">
        <v>126</v>
      </c>
      <c r="B144" s="5">
        <v>45121</v>
      </c>
      <c r="C144" s="6">
        <v>18.440000000000001</v>
      </c>
      <c r="D144" s="6">
        <v>11.8</v>
      </c>
      <c r="E144" s="6">
        <v>25.9</v>
      </c>
      <c r="F144" s="7">
        <v>4.2600000000000016</v>
      </c>
      <c r="G144" s="6">
        <v>126</v>
      </c>
      <c r="Z144" s="6">
        <v>15.12</v>
      </c>
      <c r="AA144" s="6">
        <v>123</v>
      </c>
      <c r="AI144" s="7">
        <v>18.739999999999998</v>
      </c>
      <c r="AJ144" s="6">
        <v>123</v>
      </c>
    </row>
    <row r="145" spans="1:36" x14ac:dyDescent="0.3">
      <c r="A145" s="4">
        <v>123</v>
      </c>
      <c r="B145" s="5">
        <v>45118</v>
      </c>
      <c r="C145" s="6">
        <v>45.8</v>
      </c>
      <c r="D145" s="6">
        <v>2.4</v>
      </c>
      <c r="E145" s="6">
        <v>15.6</v>
      </c>
      <c r="F145" s="7">
        <v>17.36</v>
      </c>
      <c r="G145" s="6">
        <v>125</v>
      </c>
      <c r="Z145" s="6">
        <v>13.5</v>
      </c>
      <c r="AA145" s="6">
        <v>123</v>
      </c>
      <c r="AI145" s="7">
        <v>12.749999999999998</v>
      </c>
      <c r="AJ145" s="6">
        <v>123</v>
      </c>
    </row>
    <row r="146" spans="1:36" x14ac:dyDescent="0.3">
      <c r="A146" s="4">
        <v>152</v>
      </c>
      <c r="B146" s="5">
        <v>45147</v>
      </c>
      <c r="C146" s="6">
        <v>31.2</v>
      </c>
      <c r="D146" s="6">
        <v>8.4</v>
      </c>
      <c r="E146" s="6">
        <v>48.7</v>
      </c>
      <c r="F146" s="7">
        <v>16.819999999999997</v>
      </c>
      <c r="G146" s="6">
        <v>125</v>
      </c>
      <c r="Z146" s="6">
        <v>31.060000000000002</v>
      </c>
      <c r="AA146" s="6">
        <v>123</v>
      </c>
      <c r="AI146" s="7">
        <v>11.38</v>
      </c>
      <c r="AJ146" s="6">
        <v>123</v>
      </c>
    </row>
    <row r="147" spans="1:36" x14ac:dyDescent="0.3">
      <c r="A147" s="4">
        <v>136</v>
      </c>
      <c r="B147" s="5">
        <v>45131</v>
      </c>
      <c r="C147" s="6">
        <v>14.66</v>
      </c>
      <c r="D147" s="6">
        <v>47</v>
      </c>
      <c r="E147" s="6">
        <v>8.5</v>
      </c>
      <c r="F147" s="7">
        <v>24.93</v>
      </c>
      <c r="G147" s="6">
        <v>124</v>
      </c>
      <c r="Z147" s="6">
        <v>21.259999999999998</v>
      </c>
      <c r="AA147" s="6">
        <v>122</v>
      </c>
      <c r="AI147" s="7">
        <v>14.979999999999999</v>
      </c>
      <c r="AJ147" s="6">
        <v>122</v>
      </c>
    </row>
    <row r="148" spans="1:36" x14ac:dyDescent="0.3">
      <c r="A148" s="4">
        <v>135</v>
      </c>
      <c r="B148" s="5">
        <v>45130</v>
      </c>
      <c r="C148" s="6">
        <v>14.379999999999999</v>
      </c>
      <c r="D148" s="6">
        <v>38.6</v>
      </c>
      <c r="E148" s="6">
        <v>65.599999999999994</v>
      </c>
      <c r="F148" s="7">
        <v>16.750000000000004</v>
      </c>
      <c r="G148" s="6">
        <v>124</v>
      </c>
      <c r="Z148" s="6">
        <v>43.96</v>
      </c>
      <c r="AA148" s="6">
        <v>122</v>
      </c>
      <c r="AI148" s="7">
        <v>7.6899999999999995</v>
      </c>
      <c r="AJ148" s="6">
        <v>122</v>
      </c>
    </row>
    <row r="149" spans="1:36" x14ac:dyDescent="0.3">
      <c r="A149" s="4">
        <v>182</v>
      </c>
      <c r="B149" s="5">
        <v>45177</v>
      </c>
      <c r="C149" s="6">
        <v>52.7</v>
      </c>
      <c r="D149" s="6">
        <v>5.4</v>
      </c>
      <c r="E149" s="6">
        <v>27.4</v>
      </c>
      <c r="F149" s="7">
        <v>13.59</v>
      </c>
      <c r="G149" s="6">
        <v>124</v>
      </c>
      <c r="Z149" s="6">
        <v>10.9</v>
      </c>
      <c r="AA149" s="6">
        <v>122</v>
      </c>
      <c r="AI149" s="7">
        <v>6.0599999999999952</v>
      </c>
      <c r="AJ149" s="6">
        <v>122</v>
      </c>
    </row>
    <row r="150" spans="1:36" x14ac:dyDescent="0.3">
      <c r="A150" s="4">
        <v>30</v>
      </c>
      <c r="B150" s="5">
        <v>45025</v>
      </c>
      <c r="C150" s="6">
        <v>15.12</v>
      </c>
      <c r="D150" s="6">
        <v>16</v>
      </c>
      <c r="E150" s="6">
        <v>40.799999999999997</v>
      </c>
      <c r="F150" s="7">
        <v>18.739999999999998</v>
      </c>
      <c r="G150" s="6">
        <v>123</v>
      </c>
      <c r="Z150" s="6">
        <v>19.28</v>
      </c>
      <c r="AA150" s="6">
        <v>120</v>
      </c>
      <c r="AI150" s="7">
        <v>12.070000000000002</v>
      </c>
      <c r="AJ150" s="6">
        <v>120</v>
      </c>
    </row>
    <row r="151" spans="1:36" x14ac:dyDescent="0.3">
      <c r="A151" s="4">
        <v>7</v>
      </c>
      <c r="B151" s="5">
        <v>45002</v>
      </c>
      <c r="C151" s="6">
        <v>13.5</v>
      </c>
      <c r="D151" s="6">
        <v>32.799999999999997</v>
      </c>
      <c r="E151" s="6">
        <v>23.5</v>
      </c>
      <c r="F151" s="7">
        <v>12.749999999999998</v>
      </c>
      <c r="G151" s="6">
        <v>123</v>
      </c>
      <c r="Z151" s="6">
        <v>31.2</v>
      </c>
      <c r="AA151" s="6">
        <v>120</v>
      </c>
      <c r="AI151" s="7">
        <v>6.2099999999999991</v>
      </c>
      <c r="AJ151" s="6">
        <v>120</v>
      </c>
    </row>
    <row r="152" spans="1:36" x14ac:dyDescent="0.3">
      <c r="A152" s="4">
        <v>146</v>
      </c>
      <c r="B152" s="5">
        <v>45141</v>
      </c>
      <c r="C152" s="6">
        <v>31.060000000000002</v>
      </c>
      <c r="D152" s="6">
        <v>1.9</v>
      </c>
      <c r="E152" s="6">
        <v>9</v>
      </c>
      <c r="F152" s="7">
        <v>11.38</v>
      </c>
      <c r="G152" s="6">
        <v>123</v>
      </c>
      <c r="Z152" s="6">
        <v>18.940000000000001</v>
      </c>
      <c r="AA152" s="6">
        <v>119</v>
      </c>
      <c r="AI152" s="7">
        <v>19.64</v>
      </c>
      <c r="AJ152" s="6">
        <v>119</v>
      </c>
    </row>
    <row r="153" spans="1:36" x14ac:dyDescent="0.3">
      <c r="A153" s="4">
        <v>87</v>
      </c>
      <c r="B153" s="5">
        <v>45082</v>
      </c>
      <c r="C153" s="6">
        <v>21.259999999999998</v>
      </c>
      <c r="D153" s="6">
        <v>27.5</v>
      </c>
      <c r="E153" s="6">
        <v>16</v>
      </c>
      <c r="F153" s="7">
        <v>14.979999999999999</v>
      </c>
      <c r="G153" s="6">
        <v>122</v>
      </c>
      <c r="Z153" s="6">
        <v>40.96</v>
      </c>
      <c r="AA153" s="6">
        <v>119</v>
      </c>
      <c r="AI153" s="7">
        <v>12.8</v>
      </c>
      <c r="AJ153" s="6">
        <v>119</v>
      </c>
    </row>
    <row r="154" spans="1:36" x14ac:dyDescent="0.3">
      <c r="A154" s="4">
        <v>51</v>
      </c>
      <c r="B154" s="5">
        <v>45046</v>
      </c>
      <c r="C154" s="6">
        <v>43.96</v>
      </c>
      <c r="D154" s="6">
        <v>3.1</v>
      </c>
      <c r="E154" s="6">
        <v>34.6</v>
      </c>
      <c r="F154" s="7">
        <v>7.6899999999999995</v>
      </c>
      <c r="G154" s="6">
        <v>122</v>
      </c>
      <c r="Z154" s="18">
        <v>96</v>
      </c>
      <c r="AA154" s="6">
        <v>118</v>
      </c>
      <c r="AI154" s="7">
        <v>9.1300000000000008</v>
      </c>
      <c r="AJ154" s="6">
        <v>118</v>
      </c>
    </row>
    <row r="155" spans="1:36" x14ac:dyDescent="0.3">
      <c r="A155" s="4">
        <v>2</v>
      </c>
      <c r="B155" s="5">
        <v>44997</v>
      </c>
      <c r="C155" s="6">
        <v>10.9</v>
      </c>
      <c r="D155" s="6">
        <v>39.299999999999997</v>
      </c>
      <c r="E155" s="6">
        <v>45.1</v>
      </c>
      <c r="F155" s="7">
        <v>6.0599999999999952</v>
      </c>
      <c r="G155" s="6">
        <v>122</v>
      </c>
      <c r="Z155" s="6">
        <v>30.48</v>
      </c>
      <c r="AA155" s="6">
        <v>117</v>
      </c>
      <c r="AI155" s="7">
        <v>13.380000000000003</v>
      </c>
      <c r="AJ155" s="6">
        <v>117</v>
      </c>
    </row>
    <row r="156" spans="1:36" x14ac:dyDescent="0.3">
      <c r="A156" s="4">
        <v>81</v>
      </c>
      <c r="B156" s="5">
        <v>45076</v>
      </c>
      <c r="C156" s="6">
        <v>19.28</v>
      </c>
      <c r="D156" s="6">
        <v>26.7</v>
      </c>
      <c r="E156" s="6">
        <v>22.3</v>
      </c>
      <c r="F156" s="7">
        <v>12.070000000000002</v>
      </c>
      <c r="G156" s="6">
        <v>120</v>
      </c>
      <c r="Z156" s="6">
        <v>28.880000000000003</v>
      </c>
      <c r="AA156" s="6">
        <v>117</v>
      </c>
      <c r="AI156" s="7">
        <v>3.2699999999999996</v>
      </c>
      <c r="AJ156" s="6">
        <v>117</v>
      </c>
    </row>
    <row r="157" spans="1:36" x14ac:dyDescent="0.3">
      <c r="A157" s="4">
        <v>80</v>
      </c>
      <c r="B157" s="5">
        <v>45075</v>
      </c>
      <c r="C157" s="6">
        <v>31.2</v>
      </c>
      <c r="D157" s="6">
        <v>7.7</v>
      </c>
      <c r="E157" s="6">
        <v>23.1</v>
      </c>
      <c r="F157" s="7">
        <v>6.2099999999999991</v>
      </c>
      <c r="G157" s="6">
        <v>120</v>
      </c>
      <c r="Z157" s="6">
        <v>18.920000000000002</v>
      </c>
      <c r="AA157" s="6">
        <v>116</v>
      </c>
      <c r="AI157" s="7">
        <v>14.719999999999999</v>
      </c>
      <c r="AJ157" s="6">
        <v>116</v>
      </c>
    </row>
    <row r="158" spans="1:36" x14ac:dyDescent="0.3">
      <c r="A158" s="4">
        <v>47</v>
      </c>
      <c r="B158" s="5">
        <v>45042</v>
      </c>
      <c r="C158" s="6">
        <v>18.940000000000001</v>
      </c>
      <c r="D158" s="6">
        <v>9.9</v>
      </c>
      <c r="E158" s="6">
        <v>35.700000000000003</v>
      </c>
      <c r="F158" s="7">
        <v>19.64</v>
      </c>
      <c r="G158" s="6">
        <v>119</v>
      </c>
      <c r="Z158" s="6">
        <v>21.1</v>
      </c>
      <c r="AA158" s="6">
        <v>116</v>
      </c>
      <c r="AI158" s="7">
        <v>10.549999999999999</v>
      </c>
      <c r="AJ158" s="6">
        <v>116</v>
      </c>
    </row>
    <row r="159" spans="1:36" x14ac:dyDescent="0.3">
      <c r="A159" s="4">
        <v>10</v>
      </c>
      <c r="B159" s="5">
        <v>45005</v>
      </c>
      <c r="C159" s="6">
        <v>40.96</v>
      </c>
      <c r="D159" s="6">
        <v>2.6</v>
      </c>
      <c r="E159" s="6">
        <v>21.2</v>
      </c>
      <c r="F159" s="7">
        <v>12.8</v>
      </c>
      <c r="G159" s="6">
        <v>119</v>
      </c>
      <c r="Z159" s="6">
        <v>27.84</v>
      </c>
      <c r="AA159" s="6">
        <v>116</v>
      </c>
      <c r="AI159" s="7">
        <v>8.6300000000000008</v>
      </c>
      <c r="AJ159" s="6">
        <v>116</v>
      </c>
    </row>
    <row r="160" spans="1:36" x14ac:dyDescent="0.3">
      <c r="A160" s="4">
        <v>150</v>
      </c>
      <c r="B160" s="5">
        <v>45145</v>
      </c>
      <c r="C160" s="18">
        <v>96</v>
      </c>
      <c r="D160" s="6">
        <v>25.8</v>
      </c>
      <c r="E160" s="6">
        <v>20.6</v>
      </c>
      <c r="F160" s="7">
        <v>9.1300000000000008</v>
      </c>
      <c r="G160" s="6">
        <v>118</v>
      </c>
      <c r="Z160" s="6">
        <v>15.9</v>
      </c>
      <c r="AA160" s="6">
        <v>114</v>
      </c>
      <c r="AI160" s="7">
        <v>22.18</v>
      </c>
      <c r="AJ160" s="6">
        <v>114</v>
      </c>
    </row>
    <row r="161" spans="1:36" x14ac:dyDescent="0.3">
      <c r="A161" s="4">
        <v>95</v>
      </c>
      <c r="B161" s="5">
        <v>45090</v>
      </c>
      <c r="C161" s="6">
        <v>30.48</v>
      </c>
      <c r="D161" s="6">
        <v>14</v>
      </c>
      <c r="E161" s="6">
        <v>10.9</v>
      </c>
      <c r="F161" s="7">
        <v>13.380000000000003</v>
      </c>
      <c r="G161" s="6">
        <v>117</v>
      </c>
      <c r="Z161" s="6">
        <v>14.620000000000001</v>
      </c>
      <c r="AA161" s="6">
        <v>114</v>
      </c>
      <c r="AI161" s="7">
        <v>3.6199999999999992</v>
      </c>
      <c r="AJ161" s="6">
        <v>114</v>
      </c>
    </row>
    <row r="162" spans="1:36" x14ac:dyDescent="0.3">
      <c r="A162" s="4">
        <v>74</v>
      </c>
      <c r="B162" s="5">
        <v>45069</v>
      </c>
      <c r="C162" s="6">
        <v>28.880000000000003</v>
      </c>
      <c r="D162" s="6">
        <v>5.7</v>
      </c>
      <c r="E162" s="6">
        <v>31.3</v>
      </c>
      <c r="F162" s="7">
        <v>3.2699999999999996</v>
      </c>
      <c r="G162" s="6">
        <v>117</v>
      </c>
      <c r="Z162" s="6">
        <v>26.5</v>
      </c>
      <c r="AA162" s="6">
        <v>113</v>
      </c>
      <c r="AI162" s="7">
        <v>17.100000000000001</v>
      </c>
      <c r="AJ162" s="6">
        <v>113</v>
      </c>
    </row>
    <row r="163" spans="1:36" x14ac:dyDescent="0.3">
      <c r="A163" s="4">
        <v>130</v>
      </c>
      <c r="B163" s="5">
        <v>45125</v>
      </c>
      <c r="C163" s="6">
        <v>18.920000000000002</v>
      </c>
      <c r="D163" s="6">
        <v>12</v>
      </c>
      <c r="E163" s="6">
        <v>43.1</v>
      </c>
      <c r="F163" s="7">
        <v>14.719999999999999</v>
      </c>
      <c r="G163" s="6">
        <v>116</v>
      </c>
      <c r="Z163" s="12">
        <v>21</v>
      </c>
      <c r="AA163" s="6">
        <v>113</v>
      </c>
      <c r="AI163" s="7">
        <v>10.68</v>
      </c>
      <c r="AJ163" s="6">
        <v>113</v>
      </c>
    </row>
    <row r="164" spans="1:36" x14ac:dyDescent="0.3">
      <c r="A164" s="4">
        <v>192</v>
      </c>
      <c r="B164" s="5">
        <v>45187</v>
      </c>
      <c r="C164" s="6">
        <v>21.1</v>
      </c>
      <c r="D164" s="6">
        <v>10.8</v>
      </c>
      <c r="E164" s="6">
        <v>6</v>
      </c>
      <c r="F164" s="7">
        <v>10.549999999999999</v>
      </c>
      <c r="G164" s="6">
        <v>116</v>
      </c>
      <c r="Z164" s="6">
        <v>20.440000000000001</v>
      </c>
      <c r="AA164" s="6">
        <v>112</v>
      </c>
      <c r="AI164" s="7">
        <v>18.47</v>
      </c>
      <c r="AJ164" s="6">
        <v>112</v>
      </c>
    </row>
    <row r="165" spans="1:36" x14ac:dyDescent="0.3">
      <c r="A165" s="4">
        <v>197</v>
      </c>
      <c r="B165" s="5">
        <v>45192</v>
      </c>
      <c r="C165" s="6">
        <v>27.84</v>
      </c>
      <c r="D165" s="6">
        <v>4.9000000000000004</v>
      </c>
      <c r="E165" s="6">
        <v>8.1</v>
      </c>
      <c r="F165" s="7">
        <v>8.6300000000000008</v>
      </c>
      <c r="G165" s="6">
        <v>116</v>
      </c>
      <c r="Z165" s="6">
        <v>29.080000000000002</v>
      </c>
      <c r="AA165" s="6">
        <v>112</v>
      </c>
      <c r="AI165" s="7">
        <v>13.4</v>
      </c>
      <c r="AJ165" s="6">
        <v>112</v>
      </c>
    </row>
    <row r="166" spans="1:36" x14ac:dyDescent="0.3">
      <c r="A166" s="4">
        <v>191</v>
      </c>
      <c r="B166" s="5">
        <v>45186</v>
      </c>
      <c r="C166" s="6">
        <v>15.9</v>
      </c>
      <c r="D166" s="6">
        <v>41.1</v>
      </c>
      <c r="E166" s="6">
        <v>5.8</v>
      </c>
      <c r="F166" s="7">
        <v>22.18</v>
      </c>
      <c r="G166" s="6">
        <v>114</v>
      </c>
      <c r="Z166" s="6">
        <v>14.38</v>
      </c>
      <c r="AA166" s="6">
        <v>111</v>
      </c>
      <c r="AI166" s="7">
        <v>17.82</v>
      </c>
      <c r="AJ166" s="6">
        <v>111</v>
      </c>
    </row>
    <row r="167" spans="1:36" x14ac:dyDescent="0.3">
      <c r="A167" s="4">
        <v>39</v>
      </c>
      <c r="B167" s="5">
        <v>45034</v>
      </c>
      <c r="C167" s="6">
        <v>14.620000000000001</v>
      </c>
      <c r="D167" s="6">
        <v>26.7</v>
      </c>
      <c r="E167" s="6">
        <v>35.1</v>
      </c>
      <c r="F167" s="7">
        <v>3.6199999999999992</v>
      </c>
      <c r="G167" s="6">
        <v>114</v>
      </c>
      <c r="Z167" s="6">
        <v>39.96</v>
      </c>
      <c r="AA167" s="6">
        <v>111</v>
      </c>
      <c r="AI167" s="7">
        <v>5.91</v>
      </c>
      <c r="AJ167" s="6">
        <v>111</v>
      </c>
    </row>
    <row r="168" spans="1:36" x14ac:dyDescent="0.3">
      <c r="A168" s="4">
        <v>14</v>
      </c>
      <c r="B168" s="5">
        <v>45009</v>
      </c>
      <c r="C168" s="6">
        <v>26.5</v>
      </c>
      <c r="D168" s="6">
        <v>7.6</v>
      </c>
      <c r="E168" s="6">
        <v>7.2</v>
      </c>
      <c r="F168" s="7">
        <v>17.100000000000001</v>
      </c>
      <c r="G168" s="6">
        <v>113</v>
      </c>
      <c r="Z168" s="6">
        <v>15.6</v>
      </c>
      <c r="AA168" s="6">
        <v>110</v>
      </c>
      <c r="AI168" s="7">
        <v>19.189999999999998</v>
      </c>
      <c r="AJ168" s="6">
        <v>110</v>
      </c>
    </row>
    <row r="169" spans="1:36" x14ac:dyDescent="0.3">
      <c r="A169" s="4">
        <v>141</v>
      </c>
      <c r="B169" s="5">
        <v>45136</v>
      </c>
      <c r="C169" s="12">
        <v>21</v>
      </c>
      <c r="D169" s="6">
        <v>17</v>
      </c>
      <c r="E169" s="6">
        <v>12.9</v>
      </c>
      <c r="F169" s="7">
        <v>10.68</v>
      </c>
      <c r="G169" s="6">
        <v>113</v>
      </c>
      <c r="Z169" s="6">
        <v>20.46</v>
      </c>
      <c r="AA169" s="6">
        <v>110</v>
      </c>
      <c r="AI169" s="7">
        <v>5.2099999999999991</v>
      </c>
      <c r="AJ169" s="6">
        <v>110</v>
      </c>
    </row>
    <row r="170" spans="1:36" x14ac:dyDescent="0.3">
      <c r="A170" s="4">
        <v>33</v>
      </c>
      <c r="B170" s="5">
        <v>45028</v>
      </c>
      <c r="C170" s="6">
        <v>20.440000000000001</v>
      </c>
      <c r="D170" s="6">
        <v>1.5</v>
      </c>
      <c r="E170" s="6">
        <v>30</v>
      </c>
      <c r="F170" s="7">
        <v>18.47</v>
      </c>
      <c r="G170" s="6">
        <v>112</v>
      </c>
      <c r="Z170" s="6">
        <v>21.8</v>
      </c>
      <c r="AA170" s="6">
        <v>109</v>
      </c>
      <c r="AI170" s="7">
        <v>11.190000000000001</v>
      </c>
      <c r="AJ170" s="6">
        <v>109</v>
      </c>
    </row>
    <row r="171" spans="1:36" x14ac:dyDescent="0.3">
      <c r="A171" s="4">
        <v>52</v>
      </c>
      <c r="B171" s="5">
        <v>45047</v>
      </c>
      <c r="C171" s="6">
        <v>29.080000000000002</v>
      </c>
      <c r="D171" s="6">
        <v>9.6</v>
      </c>
      <c r="E171" s="6">
        <v>3.6</v>
      </c>
      <c r="F171" s="7">
        <v>13.4</v>
      </c>
      <c r="G171" s="6">
        <v>112</v>
      </c>
      <c r="Z171" s="6">
        <v>9.6</v>
      </c>
      <c r="AA171" s="6">
        <v>109</v>
      </c>
      <c r="AI171" s="7">
        <v>9.0499999999999989</v>
      </c>
      <c r="AJ171" s="6">
        <v>109</v>
      </c>
    </row>
    <row r="172" spans="1:36" x14ac:dyDescent="0.3">
      <c r="A172" s="4">
        <v>50</v>
      </c>
      <c r="B172" s="5">
        <v>45045</v>
      </c>
      <c r="C172" s="6">
        <v>14.38</v>
      </c>
      <c r="D172" s="6">
        <v>11.7</v>
      </c>
      <c r="E172" s="6">
        <v>36.799999999999997</v>
      </c>
      <c r="F172" s="7">
        <v>17.82</v>
      </c>
      <c r="G172" s="6">
        <v>111</v>
      </c>
      <c r="Z172" s="6">
        <v>36.32</v>
      </c>
      <c r="AA172" s="6">
        <v>108</v>
      </c>
      <c r="AI172" s="7">
        <v>13.64</v>
      </c>
      <c r="AJ172" s="6">
        <v>108</v>
      </c>
    </row>
    <row r="173" spans="1:36" x14ac:dyDescent="0.3">
      <c r="A173" s="4">
        <v>158</v>
      </c>
      <c r="B173" s="5">
        <v>45153</v>
      </c>
      <c r="C173" s="6">
        <v>39.96</v>
      </c>
      <c r="D173" s="6">
        <v>1.3</v>
      </c>
      <c r="E173" s="6">
        <v>24.3</v>
      </c>
      <c r="F173" s="7">
        <v>5.91</v>
      </c>
      <c r="G173" s="6">
        <v>111</v>
      </c>
      <c r="Z173" s="6">
        <v>35.9</v>
      </c>
      <c r="AA173" s="6">
        <v>108</v>
      </c>
      <c r="AI173" s="7">
        <v>4.3599999999999994</v>
      </c>
      <c r="AJ173" s="6">
        <v>108</v>
      </c>
    </row>
    <row r="174" spans="1:36" x14ac:dyDescent="0.3">
      <c r="A174" s="4">
        <v>149</v>
      </c>
      <c r="B174" s="5">
        <v>45144</v>
      </c>
      <c r="C174" s="6">
        <v>15.6</v>
      </c>
      <c r="D174" s="6">
        <v>40.299999999999997</v>
      </c>
      <c r="E174" s="6">
        <v>11.9</v>
      </c>
      <c r="F174" s="7">
        <v>19.189999999999998</v>
      </c>
      <c r="G174" s="6">
        <v>110</v>
      </c>
      <c r="Z174" s="6">
        <v>25.28</v>
      </c>
      <c r="AA174" s="6">
        <v>108</v>
      </c>
      <c r="AI174" s="7">
        <v>2.12</v>
      </c>
      <c r="AJ174" s="6">
        <v>108</v>
      </c>
    </row>
    <row r="175" spans="1:36" x14ac:dyDescent="0.3">
      <c r="A175" s="4">
        <v>25</v>
      </c>
      <c r="B175" s="5">
        <v>45020</v>
      </c>
      <c r="C175" s="6">
        <v>20.46</v>
      </c>
      <c r="D175" s="6">
        <v>12.6</v>
      </c>
      <c r="E175" s="6">
        <v>18.3</v>
      </c>
      <c r="F175" s="7">
        <v>5.2099999999999991</v>
      </c>
      <c r="G175" s="6">
        <v>110</v>
      </c>
      <c r="Z175" s="6">
        <v>15.36</v>
      </c>
      <c r="AA175" s="6">
        <v>106</v>
      </c>
      <c r="AI175" s="7">
        <v>11.459999999999999</v>
      </c>
      <c r="AJ175" s="6">
        <v>106</v>
      </c>
    </row>
    <row r="176" spans="1:36" x14ac:dyDescent="0.3">
      <c r="A176" s="4">
        <v>66</v>
      </c>
      <c r="B176" s="5">
        <v>45061</v>
      </c>
      <c r="C176" s="6">
        <v>21.8</v>
      </c>
      <c r="D176" s="6">
        <v>9.3000000000000007</v>
      </c>
      <c r="E176" s="6">
        <v>0.9</v>
      </c>
      <c r="F176" s="7">
        <v>11.190000000000001</v>
      </c>
      <c r="G176" s="6">
        <v>109</v>
      </c>
      <c r="Z176" s="6">
        <v>18.240000000000002</v>
      </c>
      <c r="AA176" s="6">
        <v>105</v>
      </c>
      <c r="AI176" s="7">
        <v>16.59</v>
      </c>
      <c r="AJ176" s="6">
        <v>105</v>
      </c>
    </row>
    <row r="177" spans="1:36" x14ac:dyDescent="0.3">
      <c r="A177" s="4">
        <v>139</v>
      </c>
      <c r="B177" s="5">
        <v>45134</v>
      </c>
      <c r="C177" s="6">
        <v>9.6</v>
      </c>
      <c r="D177" s="6">
        <v>25.9</v>
      </c>
      <c r="E177" s="6">
        <v>20.5</v>
      </c>
      <c r="F177" s="7">
        <v>9.0499999999999989</v>
      </c>
      <c r="G177" s="6">
        <v>109</v>
      </c>
      <c r="Z177" s="6">
        <v>12.379999999999999</v>
      </c>
      <c r="AA177" s="6">
        <v>105</v>
      </c>
      <c r="AI177" s="7">
        <v>7.7799999999999976</v>
      </c>
      <c r="AJ177" s="6">
        <v>105</v>
      </c>
    </row>
    <row r="178" spans="1:36" x14ac:dyDescent="0.3">
      <c r="A178" s="4">
        <v>181</v>
      </c>
      <c r="B178" s="5">
        <v>45176</v>
      </c>
      <c r="C178" s="6">
        <v>36.32</v>
      </c>
      <c r="D178" s="6">
        <v>2.6</v>
      </c>
      <c r="E178" s="6">
        <v>8.3000000000000007</v>
      </c>
      <c r="F178" s="7">
        <v>13.64</v>
      </c>
      <c r="G178" s="6">
        <v>108</v>
      </c>
      <c r="Z178" s="6">
        <v>27.080000000000002</v>
      </c>
      <c r="AA178" s="6">
        <v>104</v>
      </c>
      <c r="AI178" s="7">
        <v>19.910000000000004</v>
      </c>
      <c r="AJ178" s="6">
        <v>104</v>
      </c>
    </row>
    <row r="179" spans="1:36" x14ac:dyDescent="0.3">
      <c r="A179" s="4">
        <v>187</v>
      </c>
      <c r="B179" s="5">
        <v>45182</v>
      </c>
      <c r="C179" s="6">
        <v>35.9</v>
      </c>
      <c r="D179" s="6">
        <v>2.1</v>
      </c>
      <c r="E179" s="6">
        <v>26.6</v>
      </c>
      <c r="F179" s="7">
        <v>4.3599999999999994</v>
      </c>
      <c r="G179" s="6">
        <v>108</v>
      </c>
      <c r="Z179" s="6">
        <v>15.3</v>
      </c>
      <c r="AA179" s="6">
        <v>104</v>
      </c>
      <c r="AI179" s="7">
        <v>14.57</v>
      </c>
      <c r="AJ179" s="6">
        <v>104</v>
      </c>
    </row>
    <row r="180" spans="1:36" x14ac:dyDescent="0.3">
      <c r="A180" s="4">
        <v>118</v>
      </c>
      <c r="B180" s="5">
        <v>45113</v>
      </c>
      <c r="C180" s="6">
        <v>25.28</v>
      </c>
      <c r="D180" s="6">
        <v>0.8</v>
      </c>
      <c r="E180" s="6">
        <v>14.8</v>
      </c>
      <c r="F180" s="7">
        <v>2.12</v>
      </c>
      <c r="G180" s="6">
        <v>108</v>
      </c>
      <c r="Z180" s="6">
        <v>10.120000000000001</v>
      </c>
      <c r="AA180" s="6">
        <v>98</v>
      </c>
      <c r="AI180" s="7">
        <v>18.339999999999996</v>
      </c>
      <c r="AJ180" s="6">
        <v>98</v>
      </c>
    </row>
    <row r="181" spans="1:36" x14ac:dyDescent="0.3">
      <c r="A181" s="4">
        <v>73</v>
      </c>
      <c r="B181" s="5">
        <v>45068</v>
      </c>
      <c r="C181" s="6">
        <v>15.36</v>
      </c>
      <c r="D181" s="6">
        <v>33</v>
      </c>
      <c r="E181" s="6">
        <v>19.3</v>
      </c>
      <c r="F181" s="7">
        <v>11.459999999999999</v>
      </c>
      <c r="G181" s="6">
        <v>106</v>
      </c>
      <c r="Z181" s="6">
        <v>12.44</v>
      </c>
      <c r="AA181" s="6">
        <v>96</v>
      </c>
      <c r="AI181" s="7">
        <v>16.95</v>
      </c>
      <c r="AJ181" s="6">
        <v>96</v>
      </c>
    </row>
    <row r="182" spans="1:36" x14ac:dyDescent="0.3">
      <c r="A182" s="4">
        <v>183</v>
      </c>
      <c r="B182" s="5">
        <v>45178</v>
      </c>
      <c r="C182" s="6">
        <v>18.240000000000002</v>
      </c>
      <c r="D182" s="6">
        <v>5.7</v>
      </c>
      <c r="E182" s="6">
        <v>29.7</v>
      </c>
      <c r="F182" s="7">
        <v>16.59</v>
      </c>
      <c r="G182" s="6">
        <v>105</v>
      </c>
      <c r="Z182" s="6">
        <v>11.64</v>
      </c>
      <c r="AA182" s="12">
        <v>96</v>
      </c>
      <c r="AI182" s="7">
        <v>9.4299999999999962</v>
      </c>
      <c r="AJ182" s="12">
        <v>96</v>
      </c>
    </row>
    <row r="183" spans="1:36" x14ac:dyDescent="0.3">
      <c r="A183" s="4">
        <v>76</v>
      </c>
      <c r="B183" s="5">
        <v>45071</v>
      </c>
      <c r="C183" s="6">
        <v>12.379999999999999</v>
      </c>
      <c r="D183" s="6">
        <v>43.7</v>
      </c>
      <c r="E183" s="6">
        <v>89.4</v>
      </c>
      <c r="F183" s="7">
        <v>7.7799999999999976</v>
      </c>
      <c r="G183" s="6">
        <v>105</v>
      </c>
      <c r="Z183" s="6">
        <v>23.22</v>
      </c>
      <c r="AA183" s="6">
        <v>95</v>
      </c>
      <c r="AI183" s="7">
        <v>19.829999999999998</v>
      </c>
      <c r="AJ183" s="6">
        <v>95</v>
      </c>
    </row>
    <row r="184" spans="1:36" x14ac:dyDescent="0.3">
      <c r="A184" s="4">
        <v>108</v>
      </c>
      <c r="B184" s="5">
        <v>45103</v>
      </c>
      <c r="C184" s="6">
        <v>27.080000000000002</v>
      </c>
      <c r="D184" s="6">
        <v>0.3</v>
      </c>
      <c r="E184" s="6">
        <v>23.2</v>
      </c>
      <c r="F184" s="7">
        <v>19.910000000000004</v>
      </c>
      <c r="G184" s="6">
        <v>104</v>
      </c>
      <c r="Z184" s="6">
        <v>10.76</v>
      </c>
      <c r="AA184" s="6">
        <v>95</v>
      </c>
      <c r="AI184" s="7">
        <v>17.100000000000001</v>
      </c>
      <c r="AJ184" s="6">
        <v>95</v>
      </c>
    </row>
    <row r="185" spans="1:36" x14ac:dyDescent="0.3">
      <c r="A185" s="4">
        <v>67</v>
      </c>
      <c r="B185" s="5">
        <v>45062</v>
      </c>
      <c r="C185" s="6">
        <v>15.3</v>
      </c>
      <c r="D185" s="6">
        <v>24.6</v>
      </c>
      <c r="E185" s="6">
        <v>2.2000000000000002</v>
      </c>
      <c r="F185" s="7">
        <v>14.57</v>
      </c>
      <c r="G185" s="6">
        <v>104</v>
      </c>
      <c r="Z185" s="6">
        <v>31.860000000000003</v>
      </c>
      <c r="AA185" s="6">
        <v>93</v>
      </c>
      <c r="AI185" s="7">
        <v>12.160000000000002</v>
      </c>
      <c r="AJ185" s="6">
        <v>93</v>
      </c>
    </row>
    <row r="186" spans="1:36" x14ac:dyDescent="0.3">
      <c r="A186" s="4">
        <v>137</v>
      </c>
      <c r="B186" s="5">
        <v>45132</v>
      </c>
      <c r="C186" s="6">
        <v>10.120000000000001</v>
      </c>
      <c r="D186" s="6">
        <v>39</v>
      </c>
      <c r="E186" s="6">
        <v>9.3000000000000007</v>
      </c>
      <c r="F186" s="7">
        <v>18.339999999999996</v>
      </c>
      <c r="G186" s="6">
        <v>98</v>
      </c>
      <c r="Z186" s="6">
        <v>9.92</v>
      </c>
      <c r="AA186" s="6">
        <v>93</v>
      </c>
      <c r="AI186" s="7">
        <v>5.2100000000000009</v>
      </c>
      <c r="AJ186" s="6">
        <v>93</v>
      </c>
    </row>
    <row r="187" spans="1:36" x14ac:dyDescent="0.3">
      <c r="A187" s="4">
        <v>3</v>
      </c>
      <c r="B187" s="5">
        <v>44998</v>
      </c>
      <c r="C187" s="6">
        <v>12.44</v>
      </c>
      <c r="D187" s="6">
        <v>45.9</v>
      </c>
      <c r="E187" s="6">
        <v>69.3</v>
      </c>
      <c r="F187" s="7">
        <v>16.95</v>
      </c>
      <c r="G187" s="6">
        <v>96</v>
      </c>
      <c r="Z187" s="6">
        <v>71.06</v>
      </c>
      <c r="AA187" s="6">
        <v>92</v>
      </c>
      <c r="AI187" s="7">
        <v>31.35</v>
      </c>
      <c r="AJ187" s="6">
        <v>92</v>
      </c>
    </row>
    <row r="188" spans="1:36" x14ac:dyDescent="0.3">
      <c r="A188" s="4">
        <v>23</v>
      </c>
      <c r="B188" s="5">
        <v>45018</v>
      </c>
      <c r="C188" s="6">
        <v>11.64</v>
      </c>
      <c r="D188" s="6">
        <v>15.9</v>
      </c>
      <c r="E188" s="6">
        <v>49.6</v>
      </c>
      <c r="F188" s="7">
        <v>9.4299999999999962</v>
      </c>
      <c r="G188" s="12">
        <v>96</v>
      </c>
      <c r="Z188" s="6">
        <v>24.14</v>
      </c>
      <c r="AA188" s="6">
        <v>91.5</v>
      </c>
      <c r="AI188" s="7">
        <v>7.3099999999999987</v>
      </c>
      <c r="AJ188" s="6">
        <v>91.5</v>
      </c>
    </row>
    <row r="189" spans="1:36" x14ac:dyDescent="0.3">
      <c r="A189" s="4">
        <v>11</v>
      </c>
      <c r="B189" s="5">
        <v>45006</v>
      </c>
      <c r="C189" s="6">
        <v>23.22</v>
      </c>
      <c r="D189" s="6">
        <v>5.8</v>
      </c>
      <c r="E189" s="6">
        <v>24.2</v>
      </c>
      <c r="F189" s="7">
        <v>19.829999999999998</v>
      </c>
      <c r="G189" s="6">
        <v>95</v>
      </c>
      <c r="Z189" s="6">
        <v>14.64</v>
      </c>
      <c r="AA189" s="6">
        <v>91</v>
      </c>
      <c r="AI189" s="7">
        <v>0.14999999999999947</v>
      </c>
      <c r="AJ189" s="6">
        <v>91</v>
      </c>
    </row>
    <row r="190" spans="1:36" x14ac:dyDescent="0.3">
      <c r="A190" s="4">
        <v>13</v>
      </c>
      <c r="B190" s="5">
        <v>45008</v>
      </c>
      <c r="C190" s="6">
        <v>10.76</v>
      </c>
      <c r="D190" s="6">
        <v>35.1</v>
      </c>
      <c r="E190" s="6">
        <v>65.900000000000006</v>
      </c>
      <c r="F190" s="7">
        <v>17.100000000000001</v>
      </c>
      <c r="G190" s="6">
        <v>95</v>
      </c>
      <c r="Z190" s="6">
        <v>11.58</v>
      </c>
      <c r="AA190" s="6">
        <v>90</v>
      </c>
      <c r="AI190" s="7">
        <v>11.95</v>
      </c>
      <c r="AJ190" s="6">
        <v>90</v>
      </c>
    </row>
    <row r="191" spans="1:36" x14ac:dyDescent="0.3">
      <c r="A191" s="4">
        <v>91</v>
      </c>
      <c r="B191" s="5">
        <v>45086</v>
      </c>
      <c r="C191" s="6">
        <v>31.860000000000003</v>
      </c>
      <c r="D191" s="6">
        <v>4.9000000000000004</v>
      </c>
      <c r="E191" s="6">
        <v>9.3000000000000007</v>
      </c>
      <c r="F191" s="7">
        <v>12.160000000000002</v>
      </c>
      <c r="G191" s="6">
        <v>93</v>
      </c>
      <c r="Z191" s="6">
        <v>12</v>
      </c>
      <c r="AA191" s="6">
        <v>90</v>
      </c>
      <c r="AI191" s="7">
        <v>3.4400000000000013</v>
      </c>
      <c r="AJ191" s="6">
        <v>90</v>
      </c>
    </row>
    <row r="192" spans="1:36" x14ac:dyDescent="0.3">
      <c r="A192" s="4">
        <v>173</v>
      </c>
      <c r="B192" s="5">
        <v>45168</v>
      </c>
      <c r="C192" s="6">
        <v>9.92</v>
      </c>
      <c r="D192" s="6">
        <v>20.100000000000001</v>
      </c>
      <c r="E192" s="6">
        <v>17</v>
      </c>
      <c r="F192" s="7">
        <v>5.2100000000000009</v>
      </c>
      <c r="G192" s="6">
        <v>93</v>
      </c>
      <c r="Z192" s="6">
        <v>12.02</v>
      </c>
      <c r="AA192" s="6">
        <v>89</v>
      </c>
      <c r="AI192" s="7">
        <v>18.04</v>
      </c>
      <c r="AJ192" s="6">
        <v>89</v>
      </c>
    </row>
    <row r="193" spans="1:36" x14ac:dyDescent="0.3">
      <c r="A193" s="4">
        <v>128</v>
      </c>
      <c r="B193" s="5">
        <v>45123</v>
      </c>
      <c r="C193" s="6">
        <v>71.06</v>
      </c>
      <c r="D193" s="6">
        <v>23.450000000000003</v>
      </c>
      <c r="E193" s="6">
        <v>9.1999999999999993</v>
      </c>
      <c r="F193" s="7">
        <v>31.35</v>
      </c>
      <c r="G193" s="6">
        <v>92</v>
      </c>
      <c r="Z193" s="6">
        <v>8</v>
      </c>
      <c r="AA193" s="6">
        <v>86</v>
      </c>
      <c r="AI193" s="7">
        <v>16.119999999999997</v>
      </c>
      <c r="AJ193" s="6">
        <v>86</v>
      </c>
    </row>
    <row r="194" spans="1:36" x14ac:dyDescent="0.3">
      <c r="A194" s="4">
        <v>35</v>
      </c>
      <c r="B194" s="5">
        <v>45030</v>
      </c>
      <c r="C194" s="6">
        <v>24.14</v>
      </c>
      <c r="D194" s="6">
        <v>1.4</v>
      </c>
      <c r="E194" s="6">
        <v>7.4</v>
      </c>
      <c r="F194" s="7">
        <v>7.3099999999999987</v>
      </c>
      <c r="G194" s="6">
        <v>91.5</v>
      </c>
      <c r="Z194" s="6">
        <v>6.74</v>
      </c>
      <c r="AA194" s="6">
        <v>86</v>
      </c>
      <c r="AI194" s="7">
        <v>15.32</v>
      </c>
      <c r="AJ194" s="6">
        <v>86</v>
      </c>
    </row>
    <row r="195" spans="1:36" x14ac:dyDescent="0.3">
      <c r="A195" s="4">
        <v>196</v>
      </c>
      <c r="B195" s="5">
        <v>45191</v>
      </c>
      <c r="C195" s="6">
        <v>14.64</v>
      </c>
      <c r="D195" s="6">
        <v>3.7</v>
      </c>
      <c r="E195" s="6">
        <v>13.8</v>
      </c>
      <c r="F195" s="7">
        <v>0.14999999999999947</v>
      </c>
      <c r="G195" s="6">
        <v>91</v>
      </c>
      <c r="Z195" s="6">
        <v>12.34</v>
      </c>
      <c r="AA195" s="6">
        <v>85</v>
      </c>
      <c r="AI195" s="7">
        <v>1.5399999999999956</v>
      </c>
      <c r="AJ195" s="6">
        <v>85</v>
      </c>
    </row>
    <row r="196" spans="1:36" x14ac:dyDescent="0.3">
      <c r="A196" s="4">
        <v>167</v>
      </c>
      <c r="B196" s="5">
        <v>45162</v>
      </c>
      <c r="C196" s="6">
        <v>11.58</v>
      </c>
      <c r="D196" s="6">
        <v>37.6</v>
      </c>
      <c r="E196" s="6">
        <v>21.6</v>
      </c>
      <c r="F196" s="7">
        <v>11.95</v>
      </c>
      <c r="G196" s="6">
        <v>90</v>
      </c>
      <c r="Z196" s="6">
        <v>6.74</v>
      </c>
      <c r="AA196" s="6">
        <v>83</v>
      </c>
      <c r="AI196" s="7">
        <v>18.560000000000002</v>
      </c>
      <c r="AJ196" s="6">
        <v>83</v>
      </c>
    </row>
    <row r="197" spans="1:36" x14ac:dyDescent="0.3">
      <c r="A197" s="4">
        <v>171</v>
      </c>
      <c r="B197" s="5">
        <v>45166</v>
      </c>
      <c r="C197" s="6">
        <v>12</v>
      </c>
      <c r="D197" s="6">
        <v>11.6</v>
      </c>
      <c r="E197" s="6">
        <v>18.399999999999999</v>
      </c>
      <c r="F197" s="7">
        <v>3.4400000000000013</v>
      </c>
      <c r="G197" s="6">
        <v>90</v>
      </c>
      <c r="Z197" s="6">
        <v>16.7</v>
      </c>
      <c r="AA197" s="6">
        <v>83</v>
      </c>
      <c r="AI197" s="7">
        <v>17.79</v>
      </c>
      <c r="AJ197" s="6">
        <v>83</v>
      </c>
    </row>
    <row r="198" spans="1:36" x14ac:dyDescent="0.3">
      <c r="A198" s="4">
        <v>45</v>
      </c>
      <c r="B198" s="5">
        <v>45040</v>
      </c>
      <c r="C198" s="6">
        <v>12.02</v>
      </c>
      <c r="D198" s="6">
        <v>25.7</v>
      </c>
      <c r="E198" s="6">
        <v>43.3</v>
      </c>
      <c r="F198" s="7">
        <v>18.04</v>
      </c>
      <c r="G198" s="6">
        <v>89</v>
      </c>
      <c r="Z198" s="6">
        <v>13.5</v>
      </c>
      <c r="AA198" s="6">
        <v>83</v>
      </c>
      <c r="AI198" s="7">
        <v>15.27</v>
      </c>
      <c r="AJ198" s="6">
        <v>83</v>
      </c>
    </row>
    <row r="199" spans="1:36" x14ac:dyDescent="0.3">
      <c r="A199" s="4">
        <v>107</v>
      </c>
      <c r="B199" s="5">
        <v>45102</v>
      </c>
      <c r="C199" s="6">
        <v>8</v>
      </c>
      <c r="D199" s="6">
        <v>11</v>
      </c>
      <c r="E199" s="6">
        <v>29.7</v>
      </c>
      <c r="F199" s="7">
        <v>16.119999999999997</v>
      </c>
      <c r="G199" s="6">
        <v>86</v>
      </c>
      <c r="Z199" s="6">
        <v>7.76</v>
      </c>
      <c r="AA199" s="6">
        <v>81</v>
      </c>
      <c r="AI199" s="7">
        <v>12.57</v>
      </c>
      <c r="AJ199" s="6">
        <v>81</v>
      </c>
    </row>
    <row r="200" spans="1:36" x14ac:dyDescent="0.3">
      <c r="A200" s="4">
        <v>6</v>
      </c>
      <c r="B200" s="5">
        <v>45001</v>
      </c>
      <c r="C200" s="6">
        <v>6.74</v>
      </c>
      <c r="D200" s="6">
        <v>48.9</v>
      </c>
      <c r="E200" s="6">
        <v>75</v>
      </c>
      <c r="F200" s="7">
        <v>15.32</v>
      </c>
      <c r="G200" s="6">
        <v>86</v>
      </c>
      <c r="Z200" s="6">
        <v>8.56</v>
      </c>
      <c r="AA200" s="6">
        <v>78</v>
      </c>
      <c r="AI200" s="7">
        <v>19.989999999999998</v>
      </c>
      <c r="AJ200" s="6">
        <v>78</v>
      </c>
    </row>
    <row r="201" spans="1:36" x14ac:dyDescent="0.3">
      <c r="A201" s="4">
        <v>159</v>
      </c>
      <c r="B201" s="5">
        <v>45154</v>
      </c>
      <c r="C201" s="6">
        <v>12.34</v>
      </c>
      <c r="D201" s="6">
        <v>36.9</v>
      </c>
      <c r="E201" s="6">
        <v>45.2</v>
      </c>
      <c r="F201" s="7">
        <v>1.5399999999999956</v>
      </c>
      <c r="G201" s="6">
        <v>85</v>
      </c>
      <c r="Z201" s="6">
        <v>9.879999999999999</v>
      </c>
      <c r="AA201" s="6">
        <v>77</v>
      </c>
      <c r="AI201" s="7">
        <v>1.0199999999999996</v>
      </c>
      <c r="AJ201" s="6">
        <v>77</v>
      </c>
    </row>
    <row r="202" spans="1:36" x14ac:dyDescent="0.3">
      <c r="A202" s="4">
        <v>190</v>
      </c>
      <c r="B202" s="5">
        <v>45185</v>
      </c>
      <c r="C202" s="6">
        <v>6.74</v>
      </c>
      <c r="D202" s="6">
        <v>12.1</v>
      </c>
      <c r="E202" s="6">
        <v>23.4</v>
      </c>
      <c r="F202" s="7">
        <v>18.560000000000002</v>
      </c>
      <c r="G202" s="6">
        <v>83</v>
      </c>
      <c r="Z202" s="6">
        <v>14.72</v>
      </c>
      <c r="AA202" s="6">
        <v>74</v>
      </c>
      <c r="AI202" s="7">
        <v>10.41</v>
      </c>
      <c r="AJ202" s="6">
        <v>74</v>
      </c>
    </row>
    <row r="203" spans="1:36" x14ac:dyDescent="0.3">
      <c r="A203" s="4">
        <v>61</v>
      </c>
      <c r="B203" s="5">
        <v>45056</v>
      </c>
      <c r="C203" s="6">
        <v>16.7</v>
      </c>
      <c r="D203" s="6">
        <v>2</v>
      </c>
      <c r="E203" s="6">
        <v>21.4</v>
      </c>
      <c r="F203" s="7">
        <v>17.79</v>
      </c>
      <c r="G203" s="6">
        <v>83</v>
      </c>
      <c r="Z203" s="6">
        <v>3.46</v>
      </c>
      <c r="AA203" s="6">
        <v>71</v>
      </c>
      <c r="AI203" s="7">
        <v>18.220000000000002</v>
      </c>
      <c r="AJ203" s="6">
        <v>71</v>
      </c>
    </row>
    <row r="204" spans="1:36" x14ac:dyDescent="0.3">
      <c r="A204" s="4">
        <v>77</v>
      </c>
      <c r="B204" s="5">
        <v>45072</v>
      </c>
      <c r="C204" s="6">
        <v>13.5</v>
      </c>
      <c r="D204" s="6">
        <v>1.6</v>
      </c>
      <c r="E204" s="6">
        <v>20.7</v>
      </c>
      <c r="F204" s="7">
        <v>15.27</v>
      </c>
      <c r="G204" s="6">
        <v>83</v>
      </c>
      <c r="Z204" s="6">
        <v>5.68</v>
      </c>
      <c r="AA204" s="6">
        <v>71</v>
      </c>
      <c r="AI204" s="7">
        <v>13.6</v>
      </c>
      <c r="AJ204" s="6">
        <v>71</v>
      </c>
    </row>
    <row r="205" spans="1:36" x14ac:dyDescent="0.3">
      <c r="A205" s="4">
        <v>122</v>
      </c>
      <c r="B205" s="5">
        <v>45117</v>
      </c>
      <c r="C205" s="6">
        <v>7.76</v>
      </c>
      <c r="D205" s="6">
        <v>21.7</v>
      </c>
      <c r="E205" s="6">
        <v>50.4</v>
      </c>
      <c r="F205" s="7">
        <v>12.57</v>
      </c>
      <c r="G205" s="6">
        <v>81</v>
      </c>
      <c r="Z205" s="6">
        <v>8.08</v>
      </c>
      <c r="AA205" s="6">
        <v>62</v>
      </c>
      <c r="AI205" s="7">
        <v>11.729999999999999</v>
      </c>
      <c r="AJ205" s="6">
        <v>62</v>
      </c>
    </row>
    <row r="206" spans="1:36" x14ac:dyDescent="0.3">
      <c r="A206" s="4">
        <v>127</v>
      </c>
      <c r="B206" s="5">
        <v>45122</v>
      </c>
      <c r="C206" s="6">
        <v>8.56</v>
      </c>
      <c r="D206" s="6">
        <v>38.9</v>
      </c>
      <c r="E206" s="6">
        <v>50.6</v>
      </c>
      <c r="F206" s="7">
        <v>19.989999999999998</v>
      </c>
      <c r="G206" s="6">
        <v>78</v>
      </c>
      <c r="Z206" s="6">
        <v>12.44</v>
      </c>
      <c r="AA206" s="6">
        <v>62</v>
      </c>
      <c r="AI206" s="7">
        <v>11.129999999999999</v>
      </c>
      <c r="AJ206" s="6">
        <v>62</v>
      </c>
    </row>
    <row r="207" spans="1:36" x14ac:dyDescent="0.3">
      <c r="A207" s="4">
        <v>120</v>
      </c>
      <c r="B207" s="5">
        <v>45115</v>
      </c>
      <c r="C207" s="6">
        <v>9.879999999999999</v>
      </c>
      <c r="D207" s="6">
        <v>16</v>
      </c>
      <c r="E207" s="6">
        <v>22.3</v>
      </c>
      <c r="F207" s="7">
        <v>1.0199999999999996</v>
      </c>
      <c r="G207" s="6">
        <v>77</v>
      </c>
      <c r="Z207" s="6">
        <v>9.620000000000001</v>
      </c>
      <c r="AA207" s="6">
        <v>54</v>
      </c>
      <c r="AI207" s="7">
        <v>11.269999999999998</v>
      </c>
      <c r="AJ207" s="6">
        <v>54</v>
      </c>
    </row>
    <row r="208" spans="1:36" x14ac:dyDescent="0.3">
      <c r="A208" s="4">
        <v>92</v>
      </c>
      <c r="B208" s="5">
        <v>45087</v>
      </c>
      <c r="C208" s="6">
        <v>14.72</v>
      </c>
      <c r="D208" s="6">
        <v>1.5</v>
      </c>
      <c r="E208" s="6">
        <v>33</v>
      </c>
      <c r="F208" s="7">
        <v>10.41</v>
      </c>
      <c r="G208" s="6">
        <v>74</v>
      </c>
      <c r="Z208" s="6">
        <v>9.7200000000000006</v>
      </c>
      <c r="AA208" s="6">
        <v>54</v>
      </c>
      <c r="AI208" s="7">
        <v>1.5100000000000002</v>
      </c>
      <c r="AJ208" s="6">
        <v>54</v>
      </c>
    </row>
    <row r="209" spans="1:36" x14ac:dyDescent="0.3">
      <c r="A209" s="4">
        <v>57</v>
      </c>
      <c r="B209" s="5">
        <v>45052</v>
      </c>
      <c r="C209" s="6">
        <v>3.46</v>
      </c>
      <c r="D209" s="6">
        <v>28.1</v>
      </c>
      <c r="E209" s="6">
        <v>41.4</v>
      </c>
      <c r="F209" s="7">
        <v>18.220000000000002</v>
      </c>
      <c r="G209" s="6">
        <v>71</v>
      </c>
      <c r="Z209" s="6">
        <v>9.82</v>
      </c>
      <c r="AA209" s="6">
        <v>35</v>
      </c>
      <c r="AI209" s="19">
        <v>42</v>
      </c>
      <c r="AJ209" s="6">
        <v>35</v>
      </c>
    </row>
    <row r="210" spans="1:36" x14ac:dyDescent="0.3">
      <c r="A210" s="4">
        <v>133</v>
      </c>
      <c r="B210" s="5">
        <v>45128</v>
      </c>
      <c r="C210" s="6">
        <v>5.68</v>
      </c>
      <c r="D210" s="6">
        <v>27.2</v>
      </c>
      <c r="E210" s="6">
        <v>2.1</v>
      </c>
      <c r="F210" s="7">
        <v>13.6</v>
      </c>
      <c r="G210" s="6">
        <v>71</v>
      </c>
      <c r="Z210" s="6">
        <v>6</v>
      </c>
      <c r="AA210" s="6">
        <v>28</v>
      </c>
      <c r="AI210" s="19">
        <v>42</v>
      </c>
      <c r="AJ210" s="6">
        <v>28</v>
      </c>
    </row>
    <row r="211" spans="1:36" x14ac:dyDescent="0.3">
      <c r="A211" s="4">
        <v>79</v>
      </c>
      <c r="B211" s="5">
        <v>45074</v>
      </c>
      <c r="C211" s="6">
        <v>8.08</v>
      </c>
      <c r="D211" s="6">
        <v>29.9</v>
      </c>
      <c r="E211" s="6">
        <v>9.4</v>
      </c>
      <c r="F211" s="7">
        <v>11.729999999999999</v>
      </c>
      <c r="G211" s="6">
        <v>62</v>
      </c>
    </row>
    <row r="212" spans="1:36" x14ac:dyDescent="0.3">
      <c r="A212" s="4">
        <v>193</v>
      </c>
      <c r="B212" s="5">
        <v>45188</v>
      </c>
      <c r="C212" s="6">
        <v>12.44</v>
      </c>
      <c r="D212" s="6">
        <v>4.0999999999999996</v>
      </c>
      <c r="E212" s="6">
        <v>31.6</v>
      </c>
      <c r="F212" s="7">
        <v>11.129999999999999</v>
      </c>
      <c r="G212" s="6">
        <v>62</v>
      </c>
    </row>
    <row r="213" spans="1:36" x14ac:dyDescent="0.3">
      <c r="A213" s="4">
        <v>109</v>
      </c>
      <c r="B213" s="5">
        <v>45104</v>
      </c>
      <c r="C213" s="6">
        <v>9.620000000000001</v>
      </c>
      <c r="D213" s="6">
        <v>0.4</v>
      </c>
      <c r="E213" s="6">
        <v>25.6</v>
      </c>
      <c r="F213" s="7">
        <v>11.269999999999998</v>
      </c>
      <c r="G213" s="6">
        <v>54</v>
      </c>
    </row>
    <row r="214" spans="1:36" x14ac:dyDescent="0.3">
      <c r="A214" s="4">
        <v>9</v>
      </c>
      <c r="B214" s="5">
        <v>45004</v>
      </c>
      <c r="C214" s="6">
        <v>9.7200000000000006</v>
      </c>
      <c r="D214" s="6">
        <v>2.1</v>
      </c>
      <c r="E214" s="6">
        <v>1</v>
      </c>
      <c r="F214" s="7">
        <v>1.5100000000000002</v>
      </c>
      <c r="G214" s="6">
        <v>54</v>
      </c>
    </row>
    <row r="215" spans="1:36" x14ac:dyDescent="0.3">
      <c r="A215" s="4">
        <v>156</v>
      </c>
      <c r="B215" s="5">
        <v>45151</v>
      </c>
      <c r="C215" s="6">
        <v>9.82</v>
      </c>
      <c r="D215" s="6">
        <v>11.6</v>
      </c>
      <c r="E215" s="6">
        <v>5.7</v>
      </c>
      <c r="F215" s="19">
        <v>42</v>
      </c>
      <c r="G215" s="6">
        <v>35</v>
      </c>
    </row>
    <row r="216" spans="1:36" x14ac:dyDescent="0.3">
      <c r="A216" s="4">
        <v>131</v>
      </c>
      <c r="B216" s="5">
        <v>45126</v>
      </c>
      <c r="C216" s="6">
        <v>6</v>
      </c>
      <c r="D216" s="6">
        <v>39.6</v>
      </c>
      <c r="E216" s="6">
        <v>8.6999999999999993</v>
      </c>
      <c r="F216" s="19">
        <v>42</v>
      </c>
      <c r="G216" s="6">
        <v>28</v>
      </c>
    </row>
  </sheetData>
  <autoFilter ref="A16:G16" xr:uid="{120B173C-BF52-490C-AC44-AC42B9198953}">
    <sortState xmlns:xlrd2="http://schemas.microsoft.com/office/spreadsheetml/2017/richdata2" ref="A17:G216">
      <sortCondition descending="1" ref="G16"/>
    </sortState>
  </autoFilter>
  <mergeCells count="4">
    <mergeCell ref="I39:T43"/>
    <mergeCell ref="AL35:AR36"/>
    <mergeCell ref="AC33:AH34"/>
    <mergeCell ref="AL6:AU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ODEV</vt:lpstr>
      <vt:lpstr>regresyon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Sena Umit</cp:lastModifiedBy>
  <dcterms:created xsi:type="dcterms:W3CDTF">2020-10-13T01:54:16Z</dcterms:created>
  <dcterms:modified xsi:type="dcterms:W3CDTF">2025-06-08T23:11:32Z</dcterms:modified>
</cp:coreProperties>
</file>