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aguedutr-my.sharepoint.com/personal/ugur_satic_agu_edu_tr/Documents/Third paper Ejor/comparison/"/>
    </mc:Choice>
  </mc:AlternateContent>
  <xr:revisionPtr revIDLastSave="853" documentId="13_ncr:1_{16918B41-6593-4BEE-8B8B-1FDD6B2A8B5B}" xr6:coauthVersionLast="47" xr6:coauthVersionMax="47" xr10:uidLastSave="{34BDBA99-8736-4E62-A3CE-935F3976AD07}"/>
  <bookViews>
    <workbookView xWindow="-120" yWindow="-120" windowWidth="29040" windowHeight="15840" xr2:uid="{00000000-000D-0000-FFFF-FFFF00000000}"/>
  </bookViews>
  <sheets>
    <sheet name="New model names" sheetId="13" r:id="rId1"/>
    <sheet name="2p2t1r" sheetId="1" r:id="rId2"/>
    <sheet name="2p3t1r" sheetId="2" r:id="rId3"/>
    <sheet name="3p2t1r" sheetId="4" r:id="rId4"/>
    <sheet name="2p10t2r" sheetId="3" r:id="rId5"/>
    <sheet name="5p5tr4" sheetId="5" r:id="rId6"/>
    <sheet name="5p10t2R" sheetId="6" r:id="rId7"/>
    <sheet name="6p5t2r" sheetId="7" r:id="rId8"/>
    <sheet name="10p10t2r" sheetId="8" r:id="rId9"/>
    <sheet name="2p30t2r" sheetId="14" r:id="rId10"/>
    <sheet name="5p30t4r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3" i="8" l="1"/>
  <c r="O17" i="8"/>
  <c r="O18" i="8"/>
  <c r="O19" i="8"/>
  <c r="O20" i="8"/>
  <c r="O21" i="8"/>
  <c r="O22" i="8"/>
  <c r="O23" i="8"/>
  <c r="O24" i="8"/>
  <c r="O25" i="8"/>
  <c r="AJ25" i="14" l="1"/>
  <c r="AI25" i="14"/>
  <c r="AH25" i="14"/>
  <c r="AG25" i="14"/>
  <c r="AF25" i="14"/>
  <c r="AE25" i="14"/>
  <c r="AD25" i="14"/>
  <c r="AC25" i="14"/>
  <c r="AB25" i="14"/>
  <c r="AA25" i="14"/>
  <c r="Z25" i="14"/>
  <c r="AJ24" i="14"/>
  <c r="AI24" i="14"/>
  <c r="AH24" i="14"/>
  <c r="AG24" i="14"/>
  <c r="AF24" i="14"/>
  <c r="AE24" i="14"/>
  <c r="AD24" i="14"/>
  <c r="AC24" i="14"/>
  <c r="AB24" i="14"/>
  <c r="AA24" i="14"/>
  <c r="Z24" i="14"/>
  <c r="AJ23" i="14"/>
  <c r="AI23" i="14"/>
  <c r="AH23" i="14"/>
  <c r="AG23" i="14"/>
  <c r="AF23" i="14"/>
  <c r="AE23" i="14"/>
  <c r="AD23" i="14"/>
  <c r="AC23" i="14"/>
  <c r="AB23" i="14"/>
  <c r="AA23" i="14"/>
  <c r="Z23" i="14"/>
  <c r="AJ22" i="14"/>
  <c r="AI22" i="14"/>
  <c r="AH22" i="14"/>
  <c r="AG22" i="14"/>
  <c r="AF22" i="14"/>
  <c r="AE22" i="14"/>
  <c r="AD22" i="14"/>
  <c r="AC22" i="14"/>
  <c r="AB22" i="14"/>
  <c r="AA22" i="14"/>
  <c r="Z22" i="14"/>
  <c r="A22" i="14"/>
  <c r="AJ21" i="14"/>
  <c r="AI21" i="14"/>
  <c r="AH21" i="14"/>
  <c r="AG21" i="14"/>
  <c r="AF21" i="14"/>
  <c r="AE21" i="14"/>
  <c r="AD21" i="14"/>
  <c r="AC21" i="14"/>
  <c r="AB21" i="14"/>
  <c r="AA21" i="14"/>
  <c r="Z21" i="14"/>
  <c r="A21" i="14"/>
  <c r="AJ20" i="14"/>
  <c r="AI20" i="14"/>
  <c r="AH20" i="14"/>
  <c r="AG20" i="14"/>
  <c r="AF20" i="14"/>
  <c r="AE20" i="14"/>
  <c r="AD20" i="14"/>
  <c r="AC20" i="14"/>
  <c r="AB20" i="14"/>
  <c r="AA20" i="14"/>
  <c r="Z20" i="14"/>
  <c r="A20" i="14"/>
  <c r="AJ19" i="14"/>
  <c r="AI19" i="14"/>
  <c r="AH19" i="14"/>
  <c r="AG19" i="14"/>
  <c r="AF19" i="14"/>
  <c r="AE19" i="14"/>
  <c r="AD19" i="14"/>
  <c r="AC19" i="14"/>
  <c r="AB19" i="14"/>
  <c r="AA19" i="14"/>
  <c r="Z19" i="14"/>
  <c r="AJ18" i="14"/>
  <c r="AI18" i="14"/>
  <c r="AH18" i="14"/>
  <c r="AG18" i="14"/>
  <c r="AF18" i="14"/>
  <c r="AE18" i="14"/>
  <c r="AD18" i="14"/>
  <c r="AC18" i="14"/>
  <c r="AB18" i="14"/>
  <c r="AA18" i="14"/>
  <c r="Z18" i="14"/>
  <c r="AJ17" i="14"/>
  <c r="AI17" i="14"/>
  <c r="AH17" i="14"/>
  <c r="AG17" i="14"/>
  <c r="AF17" i="14"/>
  <c r="AE17" i="14"/>
  <c r="AD17" i="14"/>
  <c r="AC17" i="14"/>
  <c r="AB17" i="14"/>
  <c r="AA17" i="14"/>
  <c r="Z17" i="14"/>
  <c r="A17" i="14"/>
  <c r="AJ16" i="14"/>
  <c r="AI16" i="14"/>
  <c r="AH16" i="14"/>
  <c r="AG16" i="14"/>
  <c r="AF16" i="14"/>
  <c r="AE16" i="14"/>
  <c r="AD16" i="14"/>
  <c r="AC16" i="14"/>
  <c r="AB16" i="14"/>
  <c r="AA16" i="14"/>
  <c r="Z16" i="14"/>
  <c r="A16" i="14"/>
  <c r="A15" i="14"/>
  <c r="AJ12" i="14"/>
  <c r="X25" i="14" s="1"/>
  <c r="AI12" i="14"/>
  <c r="AH12" i="14"/>
  <c r="AG12" i="14"/>
  <c r="AF12" i="14"/>
  <c r="T25" i="14" s="1"/>
  <c r="T37" i="14" s="1"/>
  <c r="AE12" i="14"/>
  <c r="S25" i="14" s="1"/>
  <c r="AD12" i="14"/>
  <c r="R25" i="14" s="1"/>
  <c r="AC12" i="14"/>
  <c r="Q25" i="14" s="1"/>
  <c r="AB12" i="14"/>
  <c r="P25" i="14" s="1"/>
  <c r="AA12" i="14"/>
  <c r="O25" i="14" s="1"/>
  <c r="Z12" i="14"/>
  <c r="AJ11" i="14"/>
  <c r="AI11" i="14"/>
  <c r="AH11" i="14"/>
  <c r="V24" i="14" s="1"/>
  <c r="AG11" i="14"/>
  <c r="U24" i="14" s="1"/>
  <c r="AF11" i="14"/>
  <c r="T24" i="14" s="1"/>
  <c r="AE11" i="14"/>
  <c r="S24" i="14" s="1"/>
  <c r="AD11" i="14"/>
  <c r="AC11" i="14"/>
  <c r="AB11" i="14"/>
  <c r="AA11" i="14"/>
  <c r="O24" i="14" s="1"/>
  <c r="Z11" i="14"/>
  <c r="N24" i="14" s="1"/>
  <c r="AJ10" i="14"/>
  <c r="X23" i="14" s="1"/>
  <c r="AJ35" i="14" s="1"/>
  <c r="AI10" i="14"/>
  <c r="W23" i="14" s="1"/>
  <c r="AH10" i="14"/>
  <c r="V23" i="14" s="1"/>
  <c r="AG10" i="14"/>
  <c r="AF10" i="14"/>
  <c r="AE10" i="14"/>
  <c r="AD10" i="14"/>
  <c r="R23" i="14" s="1"/>
  <c r="AC10" i="14"/>
  <c r="Q23" i="14" s="1"/>
  <c r="AB10" i="14"/>
  <c r="P23" i="14" s="1"/>
  <c r="AB35" i="14" s="1"/>
  <c r="AA10" i="14"/>
  <c r="O23" i="14" s="1"/>
  <c r="Z10" i="14"/>
  <c r="N23" i="14" s="1"/>
  <c r="AJ9" i="14"/>
  <c r="AI9" i="14"/>
  <c r="AH9" i="14"/>
  <c r="AG9" i="14"/>
  <c r="U22" i="14" s="1"/>
  <c r="AF9" i="14"/>
  <c r="T22" i="14" s="1"/>
  <c r="AE9" i="14"/>
  <c r="S22" i="14" s="1"/>
  <c r="AD9" i="14"/>
  <c r="AC9" i="14"/>
  <c r="AB9" i="14"/>
  <c r="AA9" i="14"/>
  <c r="Z9" i="14"/>
  <c r="AJ8" i="14"/>
  <c r="X21" i="14" s="1"/>
  <c r="AI8" i="14"/>
  <c r="W21" i="14" s="1"/>
  <c r="AH8" i="14"/>
  <c r="V21" i="14" s="1"/>
  <c r="AG8" i="14"/>
  <c r="AF8" i="14"/>
  <c r="AE8" i="14"/>
  <c r="AD8" i="14"/>
  <c r="AC8" i="14"/>
  <c r="AB8" i="14"/>
  <c r="P21" i="14" s="1"/>
  <c r="AA8" i="14"/>
  <c r="O21" i="14" s="1"/>
  <c r="Z8" i="14"/>
  <c r="N21" i="14" s="1"/>
  <c r="AJ7" i="14"/>
  <c r="AI7" i="14"/>
  <c r="AH7" i="14"/>
  <c r="AG7" i="14"/>
  <c r="U20" i="14" s="1"/>
  <c r="AF7" i="14"/>
  <c r="T20" i="14" s="1"/>
  <c r="AF32" i="14" s="1"/>
  <c r="AE7" i="14"/>
  <c r="S20" i="14" s="1"/>
  <c r="AD7" i="14"/>
  <c r="AC7" i="14"/>
  <c r="Q20" i="14" s="1"/>
  <c r="AB7" i="14"/>
  <c r="AA7" i="14"/>
  <c r="Z7" i="14"/>
  <c r="AJ6" i="14"/>
  <c r="X19" i="14" s="1"/>
  <c r="AI6" i="14"/>
  <c r="W19" i="14" s="1"/>
  <c r="AH6" i="14"/>
  <c r="V19" i="14" s="1"/>
  <c r="AG6" i="14"/>
  <c r="AF6" i="14"/>
  <c r="AE6" i="14"/>
  <c r="AD6" i="14"/>
  <c r="AC6" i="14"/>
  <c r="Q19" i="14" s="1"/>
  <c r="AB6" i="14"/>
  <c r="P19" i="14" s="1"/>
  <c r="AA6" i="14"/>
  <c r="O19" i="14" s="1"/>
  <c r="Z6" i="14"/>
  <c r="N19" i="14" s="1"/>
  <c r="AJ5" i="14"/>
  <c r="X18" i="14" s="1"/>
  <c r="AI5" i="14"/>
  <c r="AH5" i="14"/>
  <c r="AG5" i="14"/>
  <c r="AF5" i="14"/>
  <c r="T18" i="14" s="1"/>
  <c r="AE5" i="14"/>
  <c r="S18" i="14" s="1"/>
  <c r="AD5" i="14"/>
  <c r="R18" i="14" s="1"/>
  <c r="AC5" i="14"/>
  <c r="Q18" i="14" s="1"/>
  <c r="AC30" i="14" s="1"/>
  <c r="AB5" i="14"/>
  <c r="AA5" i="14"/>
  <c r="Z5" i="14"/>
  <c r="AJ4" i="14"/>
  <c r="AI4" i="14"/>
  <c r="AH4" i="14"/>
  <c r="V17" i="14" s="1"/>
  <c r="AG4" i="14"/>
  <c r="U17" i="14" s="1"/>
  <c r="AF4" i="14"/>
  <c r="T17" i="14" s="1"/>
  <c r="AE4" i="14"/>
  <c r="S17" i="14" s="1"/>
  <c r="AD4" i="14"/>
  <c r="AC4" i="14"/>
  <c r="AB4" i="14"/>
  <c r="AA4" i="14"/>
  <c r="O17" i="14" s="1"/>
  <c r="AA29" i="14" s="1"/>
  <c r="Z4" i="14"/>
  <c r="N17" i="14" s="1"/>
  <c r="AJ3" i="14"/>
  <c r="X16" i="14" s="1"/>
  <c r="AI3" i="14"/>
  <c r="W16" i="14" s="1"/>
  <c r="AH3" i="14"/>
  <c r="V16" i="14" s="1"/>
  <c r="AG3" i="14"/>
  <c r="U16" i="14" s="1"/>
  <c r="AF3" i="14"/>
  <c r="T16" i="14" s="1"/>
  <c r="AE3" i="14"/>
  <c r="S16" i="14" s="1"/>
  <c r="AD3" i="14"/>
  <c r="R16" i="14" s="1"/>
  <c r="AC3" i="14"/>
  <c r="Q16" i="14" s="1"/>
  <c r="AB3" i="14"/>
  <c r="P16" i="14" s="1"/>
  <c r="AA3" i="14"/>
  <c r="O16" i="14" s="1"/>
  <c r="Z3" i="14"/>
  <c r="N16" i="14" s="1"/>
  <c r="AB37" i="7"/>
  <c r="O36" i="6"/>
  <c r="S33" i="6"/>
  <c r="U35" i="5"/>
  <c r="X34" i="5"/>
  <c r="AA28" i="5"/>
  <c r="AA18" i="4"/>
  <c r="AA19" i="4"/>
  <c r="AA20" i="4"/>
  <c r="AA21" i="4"/>
  <c r="AA22" i="4"/>
  <c r="AA23" i="4"/>
  <c r="AA24" i="4"/>
  <c r="AA25" i="4"/>
  <c r="AJ25" i="9"/>
  <c r="AI25" i="9"/>
  <c r="AH25" i="9"/>
  <c r="AG25" i="9"/>
  <c r="U25" i="9" s="1"/>
  <c r="AG37" i="9" s="1"/>
  <c r="AF25" i="9"/>
  <c r="AE25" i="9"/>
  <c r="AD25" i="9"/>
  <c r="AC25" i="9"/>
  <c r="AB25" i="9"/>
  <c r="AA25" i="9"/>
  <c r="Z25" i="9"/>
  <c r="AJ24" i="9"/>
  <c r="AI24" i="9"/>
  <c r="AH24" i="9"/>
  <c r="AG24" i="9"/>
  <c r="AF24" i="9"/>
  <c r="AE24" i="9"/>
  <c r="AD24" i="9"/>
  <c r="AC24" i="9"/>
  <c r="AB24" i="9"/>
  <c r="AA24" i="9"/>
  <c r="Z24" i="9"/>
  <c r="AJ23" i="9"/>
  <c r="AI23" i="9"/>
  <c r="AH23" i="9"/>
  <c r="AG23" i="9"/>
  <c r="AF23" i="9"/>
  <c r="T23" i="9" s="1"/>
  <c r="AF35" i="9" s="1"/>
  <c r="AE23" i="9"/>
  <c r="AD23" i="9"/>
  <c r="AC23" i="9"/>
  <c r="AB23" i="9"/>
  <c r="AA23" i="9"/>
  <c r="Z23" i="9"/>
  <c r="AJ22" i="9"/>
  <c r="AI22" i="9"/>
  <c r="AH22" i="9"/>
  <c r="AG22" i="9"/>
  <c r="AF22" i="9"/>
  <c r="AE22" i="9"/>
  <c r="AD22" i="9"/>
  <c r="AC22" i="9"/>
  <c r="AB22" i="9"/>
  <c r="AA22" i="9"/>
  <c r="Z22" i="9"/>
  <c r="AJ21" i="9"/>
  <c r="AI21" i="9"/>
  <c r="AH21" i="9"/>
  <c r="AG21" i="9"/>
  <c r="AF21" i="9"/>
  <c r="AE21" i="9"/>
  <c r="AD21" i="9"/>
  <c r="AC21" i="9"/>
  <c r="AB21" i="9"/>
  <c r="AA21" i="9"/>
  <c r="Z21" i="9"/>
  <c r="AJ20" i="9"/>
  <c r="AI20" i="9"/>
  <c r="AH20" i="9"/>
  <c r="AG20" i="9"/>
  <c r="AF20" i="9"/>
  <c r="AE20" i="9"/>
  <c r="AD20" i="9"/>
  <c r="AC20" i="9"/>
  <c r="AB20" i="9"/>
  <c r="AA20" i="9"/>
  <c r="Z20" i="9"/>
  <c r="AJ19" i="9"/>
  <c r="AI19" i="9"/>
  <c r="AH19" i="9"/>
  <c r="AG19" i="9"/>
  <c r="AF19" i="9"/>
  <c r="AE19" i="9"/>
  <c r="AD19" i="9"/>
  <c r="AC19" i="9"/>
  <c r="AB19" i="9"/>
  <c r="AA19" i="9"/>
  <c r="Z19" i="9"/>
  <c r="AJ18" i="9"/>
  <c r="AI18" i="9"/>
  <c r="AH18" i="9"/>
  <c r="AG18" i="9"/>
  <c r="AF18" i="9"/>
  <c r="AE18" i="9"/>
  <c r="AD18" i="9"/>
  <c r="AC18" i="9"/>
  <c r="AB18" i="9"/>
  <c r="AA18" i="9"/>
  <c r="Z18" i="9"/>
  <c r="AJ17" i="9"/>
  <c r="AI17" i="9"/>
  <c r="AH17" i="9"/>
  <c r="AG17" i="9"/>
  <c r="AF17" i="9"/>
  <c r="AE17" i="9"/>
  <c r="AD17" i="9"/>
  <c r="AC17" i="9"/>
  <c r="AB17" i="9"/>
  <c r="AA17" i="9"/>
  <c r="Z17" i="9"/>
  <c r="AJ16" i="9"/>
  <c r="AI16" i="9"/>
  <c r="AH16" i="9"/>
  <c r="AG16" i="9"/>
  <c r="AF16" i="9"/>
  <c r="AE16" i="9"/>
  <c r="AD16" i="9"/>
  <c r="AC16" i="9"/>
  <c r="AB16" i="9"/>
  <c r="AA16" i="9"/>
  <c r="Z16" i="9"/>
  <c r="AJ12" i="9"/>
  <c r="AI12" i="9"/>
  <c r="AH12" i="9"/>
  <c r="AG12" i="9"/>
  <c r="AF12" i="9"/>
  <c r="T25" i="9" s="1"/>
  <c r="AE12" i="9"/>
  <c r="AD12" i="9"/>
  <c r="AC12" i="9"/>
  <c r="AB12" i="9"/>
  <c r="AA12" i="9"/>
  <c r="O25" i="9" s="1"/>
  <c r="AA37" i="9" s="1"/>
  <c r="Z12" i="9"/>
  <c r="AJ11" i="9"/>
  <c r="AI11" i="9"/>
  <c r="AH11" i="9"/>
  <c r="V24" i="9" s="1"/>
  <c r="AH36" i="9" s="1"/>
  <c r="AG11" i="9"/>
  <c r="AF11" i="9"/>
  <c r="AE11" i="9"/>
  <c r="AD11" i="9"/>
  <c r="R24" i="9" s="1"/>
  <c r="AD36" i="9" s="1"/>
  <c r="AC11" i="9"/>
  <c r="AB11" i="9"/>
  <c r="AA11" i="9"/>
  <c r="Z11" i="9"/>
  <c r="N24" i="9" s="1"/>
  <c r="AJ10" i="9"/>
  <c r="AI10" i="9"/>
  <c r="AH10" i="9"/>
  <c r="AG10" i="9"/>
  <c r="U23" i="9" s="1"/>
  <c r="U35" i="9" s="1"/>
  <c r="AF10" i="9"/>
  <c r="AE10" i="9"/>
  <c r="AD10" i="9"/>
  <c r="AC10" i="9"/>
  <c r="Q23" i="9" s="1"/>
  <c r="AC35" i="9" s="1"/>
  <c r="AB10" i="9"/>
  <c r="AA10" i="9"/>
  <c r="Z10" i="9"/>
  <c r="AJ9" i="9"/>
  <c r="AI9" i="9"/>
  <c r="AH9" i="9"/>
  <c r="AG9" i="9"/>
  <c r="AF9" i="9"/>
  <c r="AE9" i="9"/>
  <c r="AD9" i="9"/>
  <c r="AC9" i="9"/>
  <c r="AB9" i="9"/>
  <c r="AA9" i="9"/>
  <c r="Z9" i="9"/>
  <c r="AJ8" i="9"/>
  <c r="AI8" i="9"/>
  <c r="W21" i="9" s="1"/>
  <c r="AI33" i="9" s="1"/>
  <c r="AH8" i="9"/>
  <c r="AG8" i="9"/>
  <c r="AF8" i="9"/>
  <c r="AE8" i="9"/>
  <c r="S21" i="9" s="1"/>
  <c r="AE33" i="9" s="1"/>
  <c r="AD8" i="9"/>
  <c r="AC8" i="9"/>
  <c r="AB8" i="9"/>
  <c r="AA8" i="9"/>
  <c r="O21" i="9" s="1"/>
  <c r="AA33" i="9" s="1"/>
  <c r="Z8" i="9"/>
  <c r="AJ7" i="9"/>
  <c r="AI7" i="9"/>
  <c r="AH7" i="9"/>
  <c r="V20" i="9" s="1"/>
  <c r="AH32" i="9" s="1"/>
  <c r="AG7" i="9"/>
  <c r="AF7" i="9"/>
  <c r="AE7" i="9"/>
  <c r="AD7" i="9"/>
  <c r="AC7" i="9"/>
  <c r="AB7" i="9"/>
  <c r="AA7" i="9"/>
  <c r="Z7" i="9"/>
  <c r="N20" i="9" s="1"/>
  <c r="AJ6" i="9"/>
  <c r="AI6" i="9"/>
  <c r="AH6" i="9"/>
  <c r="AG6" i="9"/>
  <c r="AF6" i="9"/>
  <c r="AE6" i="9"/>
  <c r="AD6" i="9"/>
  <c r="AC6" i="9"/>
  <c r="Q19" i="9" s="1"/>
  <c r="AC31" i="9" s="1"/>
  <c r="AB6" i="9"/>
  <c r="AA6" i="9"/>
  <c r="Z6" i="9"/>
  <c r="AJ5" i="9"/>
  <c r="AI5" i="9"/>
  <c r="AH5" i="9"/>
  <c r="AG5" i="9"/>
  <c r="AF5" i="9"/>
  <c r="T18" i="9" s="1"/>
  <c r="AF30" i="9" s="1"/>
  <c r="AE5" i="9"/>
  <c r="AD5" i="9"/>
  <c r="AC5" i="9"/>
  <c r="AB5" i="9"/>
  <c r="AA5" i="9"/>
  <c r="Z5" i="9"/>
  <c r="AJ4" i="9"/>
  <c r="AI4" i="9"/>
  <c r="AH4" i="9"/>
  <c r="AG4" i="9"/>
  <c r="AF4" i="9"/>
  <c r="AE4" i="9"/>
  <c r="S17" i="9" s="1"/>
  <c r="AE29" i="9" s="1"/>
  <c r="AD4" i="9"/>
  <c r="AC4" i="9"/>
  <c r="AB4" i="9"/>
  <c r="AA4" i="9"/>
  <c r="O17" i="9" s="1"/>
  <c r="AA29" i="9" s="1"/>
  <c r="Z4" i="9"/>
  <c r="AJ3" i="9"/>
  <c r="AI3" i="9"/>
  <c r="AH3" i="9"/>
  <c r="AG3" i="9"/>
  <c r="AF3" i="9"/>
  <c r="AE3" i="9"/>
  <c r="AD3" i="9"/>
  <c r="R16" i="9" s="1"/>
  <c r="AD28" i="9" s="1"/>
  <c r="AC3" i="9"/>
  <c r="AB3" i="9"/>
  <c r="AA3" i="9"/>
  <c r="Z3" i="9"/>
  <c r="N16" i="9" s="1"/>
  <c r="AJ25" i="8"/>
  <c r="AI25" i="8"/>
  <c r="AH25" i="8"/>
  <c r="AG25" i="8"/>
  <c r="AF25" i="8"/>
  <c r="AE25" i="8"/>
  <c r="AD25" i="8"/>
  <c r="AC25" i="8"/>
  <c r="AB25" i="8"/>
  <c r="AA25" i="8"/>
  <c r="Z25" i="8"/>
  <c r="AJ24" i="8"/>
  <c r="AI24" i="8"/>
  <c r="AH24" i="8"/>
  <c r="AG24" i="8"/>
  <c r="AF24" i="8"/>
  <c r="AE24" i="8"/>
  <c r="AD24" i="8"/>
  <c r="AC24" i="8"/>
  <c r="AB24" i="8"/>
  <c r="AA24" i="8"/>
  <c r="Z24" i="8"/>
  <c r="AJ23" i="8"/>
  <c r="AI23" i="8"/>
  <c r="AH23" i="8"/>
  <c r="AG23" i="8"/>
  <c r="AF23" i="8"/>
  <c r="AE23" i="8"/>
  <c r="AD23" i="8"/>
  <c r="AC23" i="8"/>
  <c r="AB23" i="8"/>
  <c r="AA23" i="8"/>
  <c r="Z23" i="8"/>
  <c r="AJ22" i="8"/>
  <c r="AI22" i="8"/>
  <c r="AH22" i="8"/>
  <c r="AG22" i="8"/>
  <c r="AF22" i="8"/>
  <c r="AE22" i="8"/>
  <c r="AD22" i="8"/>
  <c r="AC22" i="8"/>
  <c r="AB22" i="8"/>
  <c r="AA22" i="8"/>
  <c r="Z22" i="8"/>
  <c r="AJ21" i="8"/>
  <c r="AI21" i="8"/>
  <c r="AH21" i="8"/>
  <c r="AG21" i="8"/>
  <c r="AF21" i="8"/>
  <c r="AE21" i="8"/>
  <c r="AD21" i="8"/>
  <c r="AC21" i="8"/>
  <c r="AB21" i="8"/>
  <c r="AA21" i="8"/>
  <c r="Z21" i="8"/>
  <c r="AJ20" i="8"/>
  <c r="AI20" i="8"/>
  <c r="AH20" i="8"/>
  <c r="AG20" i="8"/>
  <c r="AF20" i="8"/>
  <c r="AE20" i="8"/>
  <c r="AD20" i="8"/>
  <c r="AC20" i="8"/>
  <c r="AB20" i="8"/>
  <c r="AA20" i="8"/>
  <c r="Z20" i="8"/>
  <c r="AJ19" i="8"/>
  <c r="AI19" i="8"/>
  <c r="AH19" i="8"/>
  <c r="V19" i="8" s="1"/>
  <c r="AH31" i="8" s="1"/>
  <c r="AG19" i="8"/>
  <c r="AF19" i="8"/>
  <c r="AE19" i="8"/>
  <c r="AD19" i="8"/>
  <c r="AC19" i="8"/>
  <c r="AB19" i="8"/>
  <c r="AA19" i="8"/>
  <c r="Z19" i="8"/>
  <c r="AJ18" i="8"/>
  <c r="AI18" i="8"/>
  <c r="AH18" i="8"/>
  <c r="AG18" i="8"/>
  <c r="AF18" i="8"/>
  <c r="AE18" i="8"/>
  <c r="AD18" i="8"/>
  <c r="AC18" i="8"/>
  <c r="AB18" i="8"/>
  <c r="AA18" i="8"/>
  <c r="Z18" i="8"/>
  <c r="AJ17" i="8"/>
  <c r="AI17" i="8"/>
  <c r="AH17" i="8"/>
  <c r="AG17" i="8"/>
  <c r="AF17" i="8"/>
  <c r="AE17" i="8"/>
  <c r="AD17" i="8"/>
  <c r="AC17" i="8"/>
  <c r="AB17" i="8"/>
  <c r="AA17" i="8"/>
  <c r="Z17" i="8"/>
  <c r="AJ16" i="8"/>
  <c r="AI16" i="8"/>
  <c r="AH16" i="8"/>
  <c r="AG16" i="8"/>
  <c r="AF16" i="8"/>
  <c r="AE16" i="8"/>
  <c r="AD16" i="8"/>
  <c r="AC16" i="8"/>
  <c r="AB16" i="8"/>
  <c r="AA16" i="8"/>
  <c r="Z16" i="8"/>
  <c r="AJ12" i="8"/>
  <c r="AI12" i="8"/>
  <c r="AH12" i="8"/>
  <c r="AG12" i="8"/>
  <c r="AF12" i="8"/>
  <c r="AE12" i="8"/>
  <c r="AD12" i="8"/>
  <c r="AC12" i="8"/>
  <c r="AB12" i="8"/>
  <c r="AA12" i="8"/>
  <c r="AA37" i="8" s="1"/>
  <c r="Z12" i="8"/>
  <c r="AJ11" i="8"/>
  <c r="AI11" i="8"/>
  <c r="AH11" i="8"/>
  <c r="AG11" i="8"/>
  <c r="AF11" i="8"/>
  <c r="AE11" i="8"/>
  <c r="AD11" i="8"/>
  <c r="AC11" i="8"/>
  <c r="AB11" i="8"/>
  <c r="AA11" i="8"/>
  <c r="Z11" i="8"/>
  <c r="AJ10" i="8"/>
  <c r="AI10" i="8"/>
  <c r="AH10" i="8"/>
  <c r="AG10" i="8"/>
  <c r="AF10" i="8"/>
  <c r="AE10" i="8"/>
  <c r="AD10" i="8"/>
  <c r="AC10" i="8"/>
  <c r="AB10" i="8"/>
  <c r="P23" i="8" s="1"/>
  <c r="AB35" i="8" s="1"/>
  <c r="AA10" i="8"/>
  <c r="Z10" i="8"/>
  <c r="AJ9" i="8"/>
  <c r="AI9" i="8"/>
  <c r="AH9" i="8"/>
  <c r="AG9" i="8"/>
  <c r="AF9" i="8"/>
  <c r="AE9" i="8"/>
  <c r="AD9" i="8"/>
  <c r="R22" i="8" s="1"/>
  <c r="AD34" i="8" s="1"/>
  <c r="AC9" i="8"/>
  <c r="AB9" i="8"/>
  <c r="AA9" i="8"/>
  <c r="Z9" i="8"/>
  <c r="AJ8" i="8"/>
  <c r="AI8" i="8"/>
  <c r="AH8" i="8"/>
  <c r="V21" i="8" s="1"/>
  <c r="AH33" i="8" s="1"/>
  <c r="AG8" i="8"/>
  <c r="AF8" i="8"/>
  <c r="AE8" i="8"/>
  <c r="AD8" i="8"/>
  <c r="AC8" i="8"/>
  <c r="Q21" i="8" s="1"/>
  <c r="AB8" i="8"/>
  <c r="AA8" i="8"/>
  <c r="Z8" i="8"/>
  <c r="N21" i="8" s="1"/>
  <c r="AJ7" i="8"/>
  <c r="X20" i="8" s="1"/>
  <c r="X32" i="8" s="1"/>
  <c r="AI7" i="8"/>
  <c r="AH7" i="8"/>
  <c r="AG7" i="8"/>
  <c r="AF7" i="8"/>
  <c r="AE7" i="8"/>
  <c r="AD7" i="8"/>
  <c r="AC7" i="8"/>
  <c r="AB7" i="8"/>
  <c r="AA7" i="8"/>
  <c r="Z7" i="8"/>
  <c r="AJ6" i="8"/>
  <c r="AI6" i="8"/>
  <c r="AH6" i="8"/>
  <c r="AG6" i="8"/>
  <c r="AF6" i="8"/>
  <c r="T19" i="8" s="1"/>
  <c r="T31" i="8" s="1"/>
  <c r="AE6" i="8"/>
  <c r="AD6" i="8"/>
  <c r="AC6" i="8"/>
  <c r="Q19" i="8" s="1"/>
  <c r="AC31" i="8" s="1"/>
  <c r="AB6" i="8"/>
  <c r="AA6" i="8"/>
  <c r="Z6" i="8"/>
  <c r="AJ5" i="8"/>
  <c r="AI5" i="8"/>
  <c r="W18" i="8" s="1"/>
  <c r="W30" i="8" s="1"/>
  <c r="AH5" i="8"/>
  <c r="AG5" i="8"/>
  <c r="AF5" i="8"/>
  <c r="T18" i="8" s="1"/>
  <c r="AF30" i="8" s="1"/>
  <c r="AE5" i="8"/>
  <c r="AD5" i="8"/>
  <c r="AC5" i="8"/>
  <c r="AB5" i="8"/>
  <c r="AA5" i="8"/>
  <c r="O30" i="8" s="1"/>
  <c r="Z5" i="8"/>
  <c r="AJ4" i="8"/>
  <c r="AI4" i="8"/>
  <c r="W17" i="8" s="1"/>
  <c r="AI29" i="8" s="1"/>
  <c r="AH4" i="8"/>
  <c r="V17" i="8" s="1"/>
  <c r="AG4" i="8"/>
  <c r="U17" i="8" s="1"/>
  <c r="AF4" i="8"/>
  <c r="AE4" i="8"/>
  <c r="AD4" i="8"/>
  <c r="R17" i="8" s="1"/>
  <c r="AD29" i="8" s="1"/>
  <c r="AC4" i="8"/>
  <c r="AB4" i="8"/>
  <c r="AA4" i="8"/>
  <c r="AA29" i="8" s="1"/>
  <c r="Z4" i="8"/>
  <c r="N17" i="8" s="1"/>
  <c r="AJ3" i="8"/>
  <c r="X16" i="8" s="1"/>
  <c r="AI3" i="8"/>
  <c r="AH3" i="8"/>
  <c r="AG3" i="8"/>
  <c r="U16" i="8" s="1"/>
  <c r="AG28" i="8" s="1"/>
  <c r="AF3" i="8"/>
  <c r="AE3" i="8"/>
  <c r="AD3" i="8"/>
  <c r="AC3" i="8"/>
  <c r="Q16" i="8" s="1"/>
  <c r="AB3" i="8"/>
  <c r="P16" i="8" s="1"/>
  <c r="AA3" i="8"/>
  <c r="Z3" i="8"/>
  <c r="AJ25" i="7"/>
  <c r="AI25" i="7"/>
  <c r="AH25" i="7"/>
  <c r="AG25" i="7"/>
  <c r="AF25" i="7"/>
  <c r="AE25" i="7"/>
  <c r="AD25" i="7"/>
  <c r="AC25" i="7"/>
  <c r="AB25" i="7"/>
  <c r="AA25" i="7"/>
  <c r="Z25" i="7"/>
  <c r="AJ24" i="7"/>
  <c r="AI24" i="7"/>
  <c r="AH24" i="7"/>
  <c r="AG24" i="7"/>
  <c r="AF24" i="7"/>
  <c r="T24" i="7" s="1"/>
  <c r="T36" i="7" s="1"/>
  <c r="AE24" i="7"/>
  <c r="AD24" i="7"/>
  <c r="AC24" i="7"/>
  <c r="AB24" i="7"/>
  <c r="AA24" i="7"/>
  <c r="Z24" i="7"/>
  <c r="AJ23" i="7"/>
  <c r="AI23" i="7"/>
  <c r="W23" i="7" s="1"/>
  <c r="W35" i="7" s="1"/>
  <c r="AH23" i="7"/>
  <c r="AG23" i="7"/>
  <c r="AF23" i="7"/>
  <c r="AE23" i="7"/>
  <c r="AD23" i="7"/>
  <c r="AC23" i="7"/>
  <c r="AB23" i="7"/>
  <c r="AA23" i="7"/>
  <c r="O23" i="7" s="1"/>
  <c r="O35" i="7" s="1"/>
  <c r="Z23" i="7"/>
  <c r="AJ22" i="7"/>
  <c r="AI22" i="7"/>
  <c r="AH22" i="7"/>
  <c r="AG22" i="7"/>
  <c r="AF22" i="7"/>
  <c r="AE22" i="7"/>
  <c r="AD22" i="7"/>
  <c r="R22" i="7" s="1"/>
  <c r="AD34" i="7" s="1"/>
  <c r="AC22" i="7"/>
  <c r="AB22" i="7"/>
  <c r="AA22" i="7"/>
  <c r="Z22" i="7"/>
  <c r="AJ21" i="7"/>
  <c r="AI21" i="7"/>
  <c r="AH21" i="7"/>
  <c r="AG21" i="7"/>
  <c r="AF21" i="7"/>
  <c r="AE21" i="7"/>
  <c r="AD21" i="7"/>
  <c r="AC21" i="7"/>
  <c r="AB21" i="7"/>
  <c r="AA21" i="7"/>
  <c r="Z21" i="7"/>
  <c r="AJ20" i="7"/>
  <c r="AI20" i="7"/>
  <c r="AH20" i="7"/>
  <c r="AG20" i="7"/>
  <c r="AF20" i="7"/>
  <c r="AE20" i="7"/>
  <c r="AD20" i="7"/>
  <c r="AC20" i="7"/>
  <c r="AB20" i="7"/>
  <c r="AA20" i="7"/>
  <c r="Z20" i="7"/>
  <c r="AJ19" i="7"/>
  <c r="AI19" i="7"/>
  <c r="AH19" i="7"/>
  <c r="AG19" i="7"/>
  <c r="AF19" i="7"/>
  <c r="AE19" i="7"/>
  <c r="AD19" i="7"/>
  <c r="AC19" i="7"/>
  <c r="AB19" i="7"/>
  <c r="AA19" i="7"/>
  <c r="Z19" i="7"/>
  <c r="AJ18" i="7"/>
  <c r="AI18" i="7"/>
  <c r="AH18" i="7"/>
  <c r="V18" i="7" s="1"/>
  <c r="AH30" i="7" s="1"/>
  <c r="AG18" i="7"/>
  <c r="AF18" i="7"/>
  <c r="AE18" i="7"/>
  <c r="AD18" i="7"/>
  <c r="AC18" i="7"/>
  <c r="AB18" i="7"/>
  <c r="AA18" i="7"/>
  <c r="Z18" i="7"/>
  <c r="AJ17" i="7"/>
  <c r="AI17" i="7"/>
  <c r="AH17" i="7"/>
  <c r="AG17" i="7"/>
  <c r="AF17" i="7"/>
  <c r="AE17" i="7"/>
  <c r="AD17" i="7"/>
  <c r="AC17" i="7"/>
  <c r="AB17" i="7"/>
  <c r="AA17" i="7"/>
  <c r="Z17" i="7"/>
  <c r="AJ16" i="7"/>
  <c r="AI16" i="7"/>
  <c r="AH16" i="7"/>
  <c r="AG16" i="7"/>
  <c r="AF16" i="7"/>
  <c r="T16" i="7" s="1"/>
  <c r="T28" i="7" s="1"/>
  <c r="AE16" i="7"/>
  <c r="AD16" i="7"/>
  <c r="AC16" i="7"/>
  <c r="AB16" i="7"/>
  <c r="AA16" i="7"/>
  <c r="Z16" i="7"/>
  <c r="AJ12" i="7"/>
  <c r="X25" i="7" s="1"/>
  <c r="X37" i="7" s="1"/>
  <c r="AI12" i="7"/>
  <c r="AH12" i="7"/>
  <c r="V25" i="7" s="1"/>
  <c r="AG12" i="7"/>
  <c r="U25" i="7" s="1"/>
  <c r="AF12" i="7"/>
  <c r="AE12" i="7"/>
  <c r="S25" i="7" s="1"/>
  <c r="AE37" i="7" s="1"/>
  <c r="AD12" i="7"/>
  <c r="AC12" i="7"/>
  <c r="AB12" i="7"/>
  <c r="P25" i="7" s="1"/>
  <c r="P37" i="7" s="1"/>
  <c r="AA12" i="7"/>
  <c r="Z12" i="7"/>
  <c r="AJ11" i="7"/>
  <c r="X24" i="7" s="1"/>
  <c r="AJ36" i="7" s="1"/>
  <c r="AI11" i="7"/>
  <c r="AH11" i="7"/>
  <c r="V24" i="7" s="1"/>
  <c r="AH36" i="7" s="1"/>
  <c r="AG11" i="7"/>
  <c r="AF11" i="7"/>
  <c r="AE11" i="7"/>
  <c r="AD11" i="7"/>
  <c r="AC11" i="7"/>
  <c r="AB11" i="7"/>
  <c r="P24" i="7" s="1"/>
  <c r="AA11" i="7"/>
  <c r="Z11" i="7"/>
  <c r="N24" i="7" s="1"/>
  <c r="AJ10" i="7"/>
  <c r="AI10" i="7"/>
  <c r="AH10" i="7"/>
  <c r="V23" i="7" s="1"/>
  <c r="AH35" i="7" s="1"/>
  <c r="AG10" i="7"/>
  <c r="AF10" i="7"/>
  <c r="AE10" i="7"/>
  <c r="S23" i="7" s="1"/>
  <c r="AE35" i="7" s="1"/>
  <c r="AD10" i="7"/>
  <c r="AC10" i="7"/>
  <c r="Q23" i="7" s="1"/>
  <c r="AC35" i="7" s="1"/>
  <c r="AB10" i="7"/>
  <c r="AA10" i="7"/>
  <c r="Z10" i="7"/>
  <c r="N23" i="7" s="1"/>
  <c r="AJ9" i="7"/>
  <c r="AI9" i="7"/>
  <c r="AH9" i="7"/>
  <c r="V22" i="7" s="1"/>
  <c r="AG9" i="7"/>
  <c r="AF9" i="7"/>
  <c r="AE9" i="7"/>
  <c r="AD9" i="7"/>
  <c r="AC9" i="7"/>
  <c r="Q22" i="7" s="1"/>
  <c r="AC34" i="7" s="1"/>
  <c r="AB9" i="7"/>
  <c r="AA9" i="7"/>
  <c r="Z9" i="7"/>
  <c r="N22" i="7" s="1"/>
  <c r="AJ8" i="7"/>
  <c r="AI8" i="7"/>
  <c r="AH8" i="7"/>
  <c r="AG8" i="7"/>
  <c r="AF8" i="7"/>
  <c r="AE8" i="7"/>
  <c r="AD8" i="7"/>
  <c r="R21" i="7" s="1"/>
  <c r="AC8" i="7"/>
  <c r="Q21" i="7" s="1"/>
  <c r="AB8" i="7"/>
  <c r="AA8" i="7"/>
  <c r="O21" i="7" s="1"/>
  <c r="O33" i="7" s="1"/>
  <c r="Z8" i="7"/>
  <c r="AJ7" i="7"/>
  <c r="AI7" i="7"/>
  <c r="AH7" i="7"/>
  <c r="V20" i="7" s="1"/>
  <c r="AH32" i="7" s="1"/>
  <c r="AG7" i="7"/>
  <c r="U20" i="7" s="1"/>
  <c r="AF7" i="7"/>
  <c r="AE7" i="7"/>
  <c r="AD7" i="7"/>
  <c r="AC7" i="7"/>
  <c r="AB7" i="7"/>
  <c r="AA7" i="7"/>
  <c r="O20" i="7" s="1"/>
  <c r="AA32" i="7" s="1"/>
  <c r="Z7" i="7"/>
  <c r="N20" i="7" s="1"/>
  <c r="AJ6" i="7"/>
  <c r="X19" i="7" s="1"/>
  <c r="AI6" i="7"/>
  <c r="W19" i="7" s="1"/>
  <c r="AH6" i="7"/>
  <c r="AG6" i="7"/>
  <c r="U19" i="7" s="1"/>
  <c r="AG31" i="7" s="1"/>
  <c r="AF6" i="7"/>
  <c r="AE6" i="7"/>
  <c r="AD6" i="7"/>
  <c r="R19" i="7" s="1"/>
  <c r="AD31" i="7" s="1"/>
  <c r="AC6" i="7"/>
  <c r="Q19" i="7" s="1"/>
  <c r="AC31" i="7" s="1"/>
  <c r="AB6" i="7"/>
  <c r="P19" i="7" s="1"/>
  <c r="AA6" i="7"/>
  <c r="O19" i="7" s="1"/>
  <c r="Z6" i="7"/>
  <c r="AJ5" i="7"/>
  <c r="X18" i="7" s="1"/>
  <c r="AJ30" i="7" s="1"/>
  <c r="AI5" i="7"/>
  <c r="AH5" i="7"/>
  <c r="AG5" i="7"/>
  <c r="U18" i="7" s="1"/>
  <c r="AG30" i="7" s="1"/>
  <c r="AF5" i="7"/>
  <c r="T18" i="7" s="1"/>
  <c r="T30" i="7" s="1"/>
  <c r="AE5" i="7"/>
  <c r="S18" i="7" s="1"/>
  <c r="AD5" i="7"/>
  <c r="R18" i="7" s="1"/>
  <c r="AC5" i="7"/>
  <c r="AB5" i="7"/>
  <c r="P18" i="7" s="1"/>
  <c r="AB30" i="7" s="1"/>
  <c r="AA5" i="7"/>
  <c r="Z5" i="7"/>
  <c r="AJ4" i="7"/>
  <c r="X17" i="7" s="1"/>
  <c r="X29" i="7" s="1"/>
  <c r="AI4" i="7"/>
  <c r="AH4" i="7"/>
  <c r="V17" i="7" s="1"/>
  <c r="AG4" i="7"/>
  <c r="AF4" i="7"/>
  <c r="AE4" i="7"/>
  <c r="S17" i="7" s="1"/>
  <c r="AE29" i="7" s="1"/>
  <c r="AD4" i="7"/>
  <c r="AC4" i="7"/>
  <c r="AB4" i="7"/>
  <c r="P17" i="7" s="1"/>
  <c r="P29" i="7" s="1"/>
  <c r="AA4" i="7"/>
  <c r="Z4" i="7"/>
  <c r="N17" i="7" s="1"/>
  <c r="AJ3" i="7"/>
  <c r="X16" i="7" s="1"/>
  <c r="AI3" i="7"/>
  <c r="AH3" i="7"/>
  <c r="V16" i="7" s="1"/>
  <c r="AH28" i="7" s="1"/>
  <c r="AG3" i="7"/>
  <c r="AF3" i="7"/>
  <c r="AE3" i="7"/>
  <c r="S16" i="7" s="1"/>
  <c r="S28" i="7" s="1"/>
  <c r="AD3" i="7"/>
  <c r="R16" i="7" s="1"/>
  <c r="AD28" i="7" s="1"/>
  <c r="AC3" i="7"/>
  <c r="Q16" i="7" s="1"/>
  <c r="AB3" i="7"/>
  <c r="P16" i="7" s="1"/>
  <c r="AA3" i="7"/>
  <c r="Z3" i="7"/>
  <c r="N16" i="7" s="1"/>
  <c r="AJ25" i="6"/>
  <c r="AI25" i="6"/>
  <c r="W25" i="6" s="1"/>
  <c r="AI37" i="6" s="1"/>
  <c r="AH25" i="6"/>
  <c r="AG25" i="6"/>
  <c r="AF25" i="6"/>
  <c r="AE25" i="6"/>
  <c r="AD25" i="6"/>
  <c r="AC25" i="6"/>
  <c r="AB25" i="6"/>
  <c r="AA25" i="6"/>
  <c r="Z25" i="6"/>
  <c r="AJ24" i="6"/>
  <c r="AI24" i="6"/>
  <c r="AH24" i="6"/>
  <c r="AG24" i="6"/>
  <c r="AF24" i="6"/>
  <c r="AE24" i="6"/>
  <c r="AD24" i="6"/>
  <c r="AC24" i="6"/>
  <c r="AB24" i="6"/>
  <c r="AA24" i="6"/>
  <c r="Z24" i="6"/>
  <c r="AJ23" i="6"/>
  <c r="AI23" i="6"/>
  <c r="AH23" i="6"/>
  <c r="AG23" i="6"/>
  <c r="AF23" i="6"/>
  <c r="AE23" i="6"/>
  <c r="AD23" i="6"/>
  <c r="AC23" i="6"/>
  <c r="AB23" i="6"/>
  <c r="AA23" i="6"/>
  <c r="Z23" i="6"/>
  <c r="AJ22" i="6"/>
  <c r="AI22" i="6"/>
  <c r="AH22" i="6"/>
  <c r="AG22" i="6"/>
  <c r="AF22" i="6"/>
  <c r="AE22" i="6"/>
  <c r="AD22" i="6"/>
  <c r="AC22" i="6"/>
  <c r="AB22" i="6"/>
  <c r="AA22" i="6"/>
  <c r="Z22" i="6"/>
  <c r="AJ21" i="6"/>
  <c r="AI21" i="6"/>
  <c r="AH21" i="6"/>
  <c r="AG21" i="6"/>
  <c r="AF21" i="6"/>
  <c r="AE21" i="6"/>
  <c r="AD21" i="6"/>
  <c r="AC21" i="6"/>
  <c r="AB21" i="6"/>
  <c r="AA21" i="6"/>
  <c r="Z21" i="6"/>
  <c r="AJ20" i="6"/>
  <c r="AI20" i="6"/>
  <c r="AH20" i="6"/>
  <c r="AG20" i="6"/>
  <c r="AF20" i="6"/>
  <c r="AE20" i="6"/>
  <c r="AD20" i="6"/>
  <c r="AC20" i="6"/>
  <c r="AB20" i="6"/>
  <c r="AA20" i="6"/>
  <c r="Z20" i="6"/>
  <c r="AJ19" i="6"/>
  <c r="AI19" i="6"/>
  <c r="AH19" i="6"/>
  <c r="AG19" i="6"/>
  <c r="AF19" i="6"/>
  <c r="AE19" i="6"/>
  <c r="AD19" i="6"/>
  <c r="AC19" i="6"/>
  <c r="AB19" i="6"/>
  <c r="AA19" i="6"/>
  <c r="Z19" i="6"/>
  <c r="AJ18" i="6"/>
  <c r="AI18" i="6"/>
  <c r="AH18" i="6"/>
  <c r="AG18" i="6"/>
  <c r="AF18" i="6"/>
  <c r="AE18" i="6"/>
  <c r="AD18" i="6"/>
  <c r="AC18" i="6"/>
  <c r="AB18" i="6"/>
  <c r="AA18" i="6"/>
  <c r="Z18" i="6"/>
  <c r="AJ17" i="6"/>
  <c r="AI17" i="6"/>
  <c r="W17" i="6" s="1"/>
  <c r="AI29" i="6" s="1"/>
  <c r="AH17" i="6"/>
  <c r="AG17" i="6"/>
  <c r="AF17" i="6"/>
  <c r="AE17" i="6"/>
  <c r="AD17" i="6"/>
  <c r="AC17" i="6"/>
  <c r="AB17" i="6"/>
  <c r="AA17" i="6"/>
  <c r="Z17" i="6"/>
  <c r="AJ16" i="6"/>
  <c r="AI16" i="6"/>
  <c r="AH16" i="6"/>
  <c r="AG16" i="6"/>
  <c r="AF16" i="6"/>
  <c r="AE16" i="6"/>
  <c r="AD16" i="6"/>
  <c r="AC16" i="6"/>
  <c r="AB16" i="6"/>
  <c r="AA16" i="6"/>
  <c r="Z16" i="6"/>
  <c r="AJ12" i="6"/>
  <c r="AI12" i="6"/>
  <c r="AH12" i="6"/>
  <c r="AG12" i="6"/>
  <c r="AF12" i="6"/>
  <c r="AE12" i="6"/>
  <c r="AD12" i="6"/>
  <c r="AC12" i="6"/>
  <c r="AB12" i="6"/>
  <c r="AA12" i="6"/>
  <c r="Z12" i="6"/>
  <c r="AJ11" i="6"/>
  <c r="AI11" i="6"/>
  <c r="W24" i="6" s="1"/>
  <c r="W36" i="6" s="1"/>
  <c r="AH11" i="6"/>
  <c r="AG11" i="6"/>
  <c r="AF11" i="6"/>
  <c r="AE11" i="6"/>
  <c r="AD11" i="6"/>
  <c r="AC11" i="6"/>
  <c r="AB11" i="6"/>
  <c r="AA11" i="6"/>
  <c r="Z11" i="6"/>
  <c r="AJ10" i="6"/>
  <c r="AI10" i="6"/>
  <c r="AH10" i="6"/>
  <c r="V23" i="6" s="1"/>
  <c r="AH35" i="6" s="1"/>
  <c r="AG10" i="6"/>
  <c r="AF10" i="6"/>
  <c r="AE10" i="6"/>
  <c r="AD10" i="6"/>
  <c r="AC10" i="6"/>
  <c r="AB10" i="6"/>
  <c r="AA10" i="6"/>
  <c r="Z10" i="6"/>
  <c r="N23" i="6" s="1"/>
  <c r="AJ9" i="6"/>
  <c r="AI9" i="6"/>
  <c r="W22" i="6" s="1"/>
  <c r="AI34" i="6" s="1"/>
  <c r="AH9" i="6"/>
  <c r="AG9" i="6"/>
  <c r="AF9" i="6"/>
  <c r="AE9" i="6"/>
  <c r="AD9" i="6"/>
  <c r="AC9" i="6"/>
  <c r="AB9" i="6"/>
  <c r="AA9" i="6"/>
  <c r="Z9" i="6"/>
  <c r="AJ8" i="6"/>
  <c r="AI8" i="6"/>
  <c r="AH8" i="6"/>
  <c r="AG8" i="6"/>
  <c r="U21" i="6" s="1"/>
  <c r="AG33" i="6" s="1"/>
  <c r="AF8" i="6"/>
  <c r="T21" i="6" s="1"/>
  <c r="AF33" i="6" s="1"/>
  <c r="AE8" i="6"/>
  <c r="AD8" i="6"/>
  <c r="AC8" i="6"/>
  <c r="AB8" i="6"/>
  <c r="AA8" i="6"/>
  <c r="Z8" i="6"/>
  <c r="AJ7" i="6"/>
  <c r="X20" i="6" s="1"/>
  <c r="AJ32" i="6" s="1"/>
  <c r="AI7" i="6"/>
  <c r="AH7" i="6"/>
  <c r="AG7" i="6"/>
  <c r="AF7" i="6"/>
  <c r="AE7" i="6"/>
  <c r="AD7" i="6"/>
  <c r="AC7" i="6"/>
  <c r="AB7" i="6"/>
  <c r="P20" i="6" s="1"/>
  <c r="AB32" i="6" s="1"/>
  <c r="AA7" i="6"/>
  <c r="O20" i="6" s="1"/>
  <c r="AA32" i="6" s="1"/>
  <c r="Z7" i="6"/>
  <c r="AJ6" i="6"/>
  <c r="AI6" i="6"/>
  <c r="W19" i="6" s="1"/>
  <c r="AI31" i="6" s="1"/>
  <c r="AH6" i="6"/>
  <c r="AG6" i="6"/>
  <c r="AF6" i="6"/>
  <c r="AE6" i="6"/>
  <c r="AD6" i="6"/>
  <c r="AC6" i="6"/>
  <c r="AB6" i="6"/>
  <c r="AA6" i="6"/>
  <c r="Z6" i="6"/>
  <c r="AJ5" i="6"/>
  <c r="AI5" i="6"/>
  <c r="AH5" i="6"/>
  <c r="AG5" i="6"/>
  <c r="U18" i="6" s="1"/>
  <c r="U30" i="6" s="1"/>
  <c r="AF5" i="6"/>
  <c r="AE5" i="6"/>
  <c r="AD5" i="6"/>
  <c r="AC5" i="6"/>
  <c r="AB5" i="6"/>
  <c r="AA5" i="6"/>
  <c r="Z5" i="6"/>
  <c r="N18" i="6" s="1"/>
  <c r="AJ4" i="6"/>
  <c r="X17" i="6" s="1"/>
  <c r="X29" i="6" s="1"/>
  <c r="AI4" i="6"/>
  <c r="AH4" i="6"/>
  <c r="AG4" i="6"/>
  <c r="AF4" i="6"/>
  <c r="AE4" i="6"/>
  <c r="AD4" i="6"/>
  <c r="AC4" i="6"/>
  <c r="AB4" i="6"/>
  <c r="P17" i="6" s="1"/>
  <c r="P29" i="6" s="1"/>
  <c r="AA4" i="6"/>
  <c r="Z4" i="6"/>
  <c r="AJ3" i="6"/>
  <c r="AI3" i="6"/>
  <c r="W16" i="6" s="1"/>
  <c r="AI28" i="6" s="1"/>
  <c r="AH3" i="6"/>
  <c r="AG3" i="6"/>
  <c r="AF3" i="6"/>
  <c r="T16" i="6" s="1"/>
  <c r="AE3" i="6"/>
  <c r="S16" i="6" s="1"/>
  <c r="AE28" i="6" s="1"/>
  <c r="AD3" i="6"/>
  <c r="AC3" i="6"/>
  <c r="AB3" i="6"/>
  <c r="AA3" i="6"/>
  <c r="Z3" i="6"/>
  <c r="AJ25" i="5"/>
  <c r="AI25" i="5"/>
  <c r="AH25" i="5"/>
  <c r="AG25" i="5"/>
  <c r="AF25" i="5"/>
  <c r="AE25" i="5"/>
  <c r="S25" i="5" s="1"/>
  <c r="AD25" i="5"/>
  <c r="R25" i="5" s="1"/>
  <c r="AC25" i="5"/>
  <c r="AB25" i="5"/>
  <c r="AA25" i="5"/>
  <c r="Z25" i="5"/>
  <c r="AJ24" i="5"/>
  <c r="AI24" i="5"/>
  <c r="AH24" i="5"/>
  <c r="V24" i="5" s="1"/>
  <c r="AG24" i="5"/>
  <c r="U24" i="5" s="1"/>
  <c r="AG36" i="5" s="1"/>
  <c r="AF24" i="5"/>
  <c r="AE24" i="5"/>
  <c r="AD24" i="5"/>
  <c r="AC24" i="5"/>
  <c r="AB24" i="5"/>
  <c r="AA24" i="5"/>
  <c r="Z24" i="5"/>
  <c r="N24" i="5" s="1"/>
  <c r="AJ23" i="5"/>
  <c r="X23" i="5" s="1"/>
  <c r="AJ35" i="5" s="1"/>
  <c r="AI23" i="5"/>
  <c r="AH23" i="5"/>
  <c r="AG23" i="5"/>
  <c r="AF23" i="5"/>
  <c r="AE23" i="5"/>
  <c r="AD23" i="5"/>
  <c r="AC23" i="5"/>
  <c r="Q23" i="5" s="1"/>
  <c r="AC35" i="5" s="1"/>
  <c r="AB23" i="5"/>
  <c r="P23" i="5" s="1"/>
  <c r="AB35" i="5" s="1"/>
  <c r="AA23" i="5"/>
  <c r="Z23" i="5"/>
  <c r="AJ22" i="5"/>
  <c r="AI22" i="5"/>
  <c r="AH22" i="5"/>
  <c r="AG22" i="5"/>
  <c r="AF22" i="5"/>
  <c r="T22" i="5" s="1"/>
  <c r="AF34" i="5" s="1"/>
  <c r="AE22" i="5"/>
  <c r="S22" i="5" s="1"/>
  <c r="AE34" i="5" s="1"/>
  <c r="AD22" i="5"/>
  <c r="AC22" i="5"/>
  <c r="AB22" i="5"/>
  <c r="AA22" i="5"/>
  <c r="Z22" i="5"/>
  <c r="AJ21" i="5"/>
  <c r="AI21" i="5"/>
  <c r="AH21" i="5"/>
  <c r="V21" i="5" s="1"/>
  <c r="AH33" i="5" s="1"/>
  <c r="AG21" i="5"/>
  <c r="AF21" i="5"/>
  <c r="AE21" i="5"/>
  <c r="AD21" i="5"/>
  <c r="AC21" i="5"/>
  <c r="AB21" i="5"/>
  <c r="AA21" i="5"/>
  <c r="Z21" i="5"/>
  <c r="N21" i="5" s="1"/>
  <c r="AJ20" i="5"/>
  <c r="AI20" i="5"/>
  <c r="AH20" i="5"/>
  <c r="AG20" i="5"/>
  <c r="AF20" i="5"/>
  <c r="AE20" i="5"/>
  <c r="AD20" i="5"/>
  <c r="AC20" i="5"/>
  <c r="AB20" i="5"/>
  <c r="AA20" i="5"/>
  <c r="Z20" i="5"/>
  <c r="AJ19" i="5"/>
  <c r="AI19" i="5"/>
  <c r="W19" i="5" s="1"/>
  <c r="AI31" i="5" s="1"/>
  <c r="AH19" i="5"/>
  <c r="AG19" i="5"/>
  <c r="AF19" i="5"/>
  <c r="T19" i="5" s="1"/>
  <c r="T31" i="5" s="1"/>
  <c r="AE19" i="5"/>
  <c r="AD19" i="5"/>
  <c r="AC19" i="5"/>
  <c r="AB19" i="5"/>
  <c r="AA19" i="5"/>
  <c r="Z19" i="5"/>
  <c r="AJ18" i="5"/>
  <c r="AI18" i="5"/>
  <c r="AH18" i="5"/>
  <c r="AG18" i="5"/>
  <c r="AF18" i="5"/>
  <c r="AE18" i="5"/>
  <c r="AD18" i="5"/>
  <c r="AC18" i="5"/>
  <c r="AB18" i="5"/>
  <c r="AA18" i="5"/>
  <c r="O18" i="5" s="1"/>
  <c r="Z18" i="5"/>
  <c r="AJ17" i="5"/>
  <c r="AI17" i="5"/>
  <c r="AH17" i="5"/>
  <c r="AG17" i="5"/>
  <c r="AF17" i="5"/>
  <c r="AE17" i="5"/>
  <c r="S17" i="5" s="1"/>
  <c r="S29" i="5" s="1"/>
  <c r="AD17" i="5"/>
  <c r="R17" i="5" s="1"/>
  <c r="AC17" i="5"/>
  <c r="AB17" i="5"/>
  <c r="AA17" i="5"/>
  <c r="Z17" i="5"/>
  <c r="AJ16" i="5"/>
  <c r="AI16" i="5"/>
  <c r="AH16" i="5"/>
  <c r="V16" i="5" s="1"/>
  <c r="AG16" i="5"/>
  <c r="U16" i="5" s="1"/>
  <c r="AG28" i="5" s="1"/>
  <c r="AF16" i="5"/>
  <c r="AE16" i="5"/>
  <c r="AD16" i="5"/>
  <c r="AC16" i="5"/>
  <c r="AB16" i="5"/>
  <c r="AA16" i="5"/>
  <c r="Z16" i="5"/>
  <c r="N16" i="5" s="1"/>
  <c r="AJ12" i="5"/>
  <c r="AI12" i="5"/>
  <c r="AH12" i="5"/>
  <c r="AG12" i="5"/>
  <c r="AF12" i="5"/>
  <c r="AE12" i="5"/>
  <c r="AD12" i="5"/>
  <c r="AC12" i="5"/>
  <c r="AB12" i="5"/>
  <c r="AA12" i="5"/>
  <c r="Z12" i="5"/>
  <c r="AJ11" i="5"/>
  <c r="AI11" i="5"/>
  <c r="W24" i="5" s="1"/>
  <c r="W36" i="5" s="1"/>
  <c r="AH11" i="5"/>
  <c r="AG11" i="5"/>
  <c r="AF11" i="5"/>
  <c r="AE11" i="5"/>
  <c r="S24" i="5" s="1"/>
  <c r="AD11" i="5"/>
  <c r="R24" i="5" s="1"/>
  <c r="AD36" i="5" s="1"/>
  <c r="AC11" i="5"/>
  <c r="AB11" i="5"/>
  <c r="AA11" i="5"/>
  <c r="Z11" i="5"/>
  <c r="AJ10" i="5"/>
  <c r="AI10" i="5"/>
  <c r="AH10" i="5"/>
  <c r="AG10" i="5"/>
  <c r="U23" i="5" s="1"/>
  <c r="AG35" i="5" s="1"/>
  <c r="AF10" i="5"/>
  <c r="AE10" i="5"/>
  <c r="AD10" i="5"/>
  <c r="AC10" i="5"/>
  <c r="AB10" i="5"/>
  <c r="AA10" i="5"/>
  <c r="Z10" i="5"/>
  <c r="AJ9" i="5"/>
  <c r="X22" i="5" s="1"/>
  <c r="AJ34" i="5" s="1"/>
  <c r="AI9" i="5"/>
  <c r="AH9" i="5"/>
  <c r="AG9" i="5"/>
  <c r="AF9" i="5"/>
  <c r="AE9" i="5"/>
  <c r="AD9" i="5"/>
  <c r="AC9" i="5"/>
  <c r="AB9" i="5"/>
  <c r="P22" i="5" s="1"/>
  <c r="AB34" i="5" s="1"/>
  <c r="AA9" i="5"/>
  <c r="Z9" i="5"/>
  <c r="AJ8" i="5"/>
  <c r="AI8" i="5"/>
  <c r="AH8" i="5"/>
  <c r="AG8" i="5"/>
  <c r="AF8" i="5"/>
  <c r="T21" i="5" s="1"/>
  <c r="AE8" i="5"/>
  <c r="AD8" i="5"/>
  <c r="AC8" i="5"/>
  <c r="AB8" i="5"/>
  <c r="AA8" i="5"/>
  <c r="Z8" i="5"/>
  <c r="AJ7" i="5"/>
  <c r="AI7" i="5"/>
  <c r="AH7" i="5"/>
  <c r="AG7" i="5"/>
  <c r="AF7" i="5"/>
  <c r="AE7" i="5"/>
  <c r="AD7" i="5"/>
  <c r="AC7" i="5"/>
  <c r="AB7" i="5"/>
  <c r="AA7" i="5"/>
  <c r="Z7" i="5"/>
  <c r="AJ6" i="5"/>
  <c r="AI6" i="5"/>
  <c r="AH6" i="5"/>
  <c r="AG6" i="5"/>
  <c r="AF6" i="5"/>
  <c r="AE6" i="5"/>
  <c r="AD6" i="5"/>
  <c r="AC6" i="5"/>
  <c r="AB6" i="5"/>
  <c r="AA6" i="5"/>
  <c r="Z6" i="5"/>
  <c r="AJ5" i="5"/>
  <c r="AI5" i="5"/>
  <c r="AH5" i="5"/>
  <c r="AG5" i="5"/>
  <c r="AF5" i="5"/>
  <c r="T18" i="5" s="1"/>
  <c r="AF30" i="5" s="1"/>
  <c r="AE5" i="5"/>
  <c r="AD5" i="5"/>
  <c r="AC5" i="5"/>
  <c r="AB5" i="5"/>
  <c r="AA5" i="5"/>
  <c r="Z5" i="5"/>
  <c r="AJ4" i="5"/>
  <c r="AI4" i="5"/>
  <c r="W17" i="5" s="1"/>
  <c r="AI29" i="5" s="1"/>
  <c r="AH4" i="5"/>
  <c r="AG4" i="5"/>
  <c r="AF4" i="5"/>
  <c r="AE4" i="5"/>
  <c r="AD4" i="5"/>
  <c r="AC4" i="5"/>
  <c r="AB4" i="5"/>
  <c r="AA4" i="5"/>
  <c r="O17" i="5" s="1"/>
  <c r="AA29" i="5" s="1"/>
  <c r="Z4" i="5"/>
  <c r="AJ3" i="5"/>
  <c r="AI3" i="5"/>
  <c r="W16" i="5" s="1"/>
  <c r="W28" i="5" s="1"/>
  <c r="AH3" i="5"/>
  <c r="AG3" i="5"/>
  <c r="AF3" i="5"/>
  <c r="AE3" i="5"/>
  <c r="S16" i="5" s="1"/>
  <c r="AD3" i="5"/>
  <c r="R16" i="5" s="1"/>
  <c r="AD28" i="5" s="1"/>
  <c r="AC3" i="5"/>
  <c r="AB3" i="5"/>
  <c r="AA3" i="5"/>
  <c r="Z3" i="5"/>
  <c r="AJ25" i="4"/>
  <c r="AI25" i="4"/>
  <c r="AH25" i="4"/>
  <c r="AG25" i="4"/>
  <c r="AF25" i="4"/>
  <c r="AE25" i="4"/>
  <c r="AD25" i="4"/>
  <c r="AC25" i="4"/>
  <c r="AB25" i="4"/>
  <c r="Z25" i="4"/>
  <c r="AJ24" i="4"/>
  <c r="AI24" i="4"/>
  <c r="AH24" i="4"/>
  <c r="AG24" i="4"/>
  <c r="AF24" i="4"/>
  <c r="AE24" i="4"/>
  <c r="AD24" i="4"/>
  <c r="AC24" i="4"/>
  <c r="Q24" i="4" s="1"/>
  <c r="AC36" i="4" s="1"/>
  <c r="AB24" i="4"/>
  <c r="Z24" i="4"/>
  <c r="AJ23" i="4"/>
  <c r="AI23" i="4"/>
  <c r="AH23" i="4"/>
  <c r="AG23" i="4"/>
  <c r="AF23" i="4"/>
  <c r="AE23" i="4"/>
  <c r="AD23" i="4"/>
  <c r="AC23" i="4"/>
  <c r="AB23" i="4"/>
  <c r="Z23" i="4"/>
  <c r="AJ22" i="4"/>
  <c r="AI22" i="4"/>
  <c r="AH22" i="4"/>
  <c r="AG22" i="4"/>
  <c r="AF22" i="4"/>
  <c r="AE22" i="4"/>
  <c r="AD22" i="4"/>
  <c r="AC22" i="4"/>
  <c r="AB22" i="4"/>
  <c r="Z22" i="4"/>
  <c r="AJ21" i="4"/>
  <c r="AI21" i="4"/>
  <c r="AH21" i="4"/>
  <c r="AG21" i="4"/>
  <c r="AF21" i="4"/>
  <c r="AE21" i="4"/>
  <c r="AD21" i="4"/>
  <c r="AC21" i="4"/>
  <c r="AB21" i="4"/>
  <c r="Z21" i="4"/>
  <c r="AJ20" i="4"/>
  <c r="AI20" i="4"/>
  <c r="AH20" i="4"/>
  <c r="AG20" i="4"/>
  <c r="AF20" i="4"/>
  <c r="AE20" i="4"/>
  <c r="AD20" i="4"/>
  <c r="AC20" i="4"/>
  <c r="AB20" i="4"/>
  <c r="Z20" i="4"/>
  <c r="AJ19" i="4"/>
  <c r="AI19" i="4"/>
  <c r="AH19" i="4"/>
  <c r="AG19" i="4"/>
  <c r="AF19" i="4"/>
  <c r="AE19" i="4"/>
  <c r="AD19" i="4"/>
  <c r="AC19" i="4"/>
  <c r="AB19" i="4"/>
  <c r="Z19" i="4"/>
  <c r="AJ18" i="4"/>
  <c r="AI18" i="4"/>
  <c r="AH18" i="4"/>
  <c r="AG18" i="4"/>
  <c r="AF18" i="4"/>
  <c r="AE18" i="4"/>
  <c r="AD18" i="4"/>
  <c r="AC18" i="4"/>
  <c r="AB18" i="4"/>
  <c r="Z18" i="4"/>
  <c r="AJ17" i="4"/>
  <c r="AI17" i="4"/>
  <c r="AH17" i="4"/>
  <c r="V17" i="4" s="1"/>
  <c r="AH29" i="4" s="1"/>
  <c r="AG17" i="4"/>
  <c r="AF17" i="4"/>
  <c r="AE17" i="4"/>
  <c r="AD17" i="4"/>
  <c r="AC17" i="4"/>
  <c r="AB17" i="4"/>
  <c r="AA17" i="4"/>
  <c r="Z17" i="4"/>
  <c r="N17" i="4" s="1"/>
  <c r="AJ16" i="4"/>
  <c r="AI16" i="4"/>
  <c r="AH16" i="4"/>
  <c r="AG16" i="4"/>
  <c r="AF16" i="4"/>
  <c r="AE16" i="4"/>
  <c r="AD16" i="4"/>
  <c r="AC16" i="4"/>
  <c r="Q16" i="4" s="1"/>
  <c r="AC28" i="4" s="1"/>
  <c r="AB16" i="4"/>
  <c r="AA16" i="4"/>
  <c r="Z16" i="4"/>
  <c r="AJ12" i="4"/>
  <c r="AI12" i="4"/>
  <c r="AH12" i="4"/>
  <c r="AG12" i="4"/>
  <c r="U25" i="4" s="1"/>
  <c r="AF12" i="4"/>
  <c r="AE12" i="4"/>
  <c r="AD12" i="4"/>
  <c r="R25" i="4" s="1"/>
  <c r="AC12" i="4"/>
  <c r="AB12" i="4"/>
  <c r="AA12" i="4"/>
  <c r="Z12" i="4"/>
  <c r="AJ11" i="4"/>
  <c r="AI11" i="4"/>
  <c r="W24" i="4" s="1"/>
  <c r="W36" i="4" s="1"/>
  <c r="AH11" i="4"/>
  <c r="AG11" i="4"/>
  <c r="U24" i="4" s="1"/>
  <c r="AG36" i="4" s="1"/>
  <c r="AF11" i="4"/>
  <c r="AE11" i="4"/>
  <c r="AD11" i="4"/>
  <c r="AC11" i="4"/>
  <c r="AB11" i="4"/>
  <c r="AA11" i="4"/>
  <c r="O24" i="4" s="1"/>
  <c r="O36" i="4" s="1"/>
  <c r="Z11" i="4"/>
  <c r="AJ10" i="4"/>
  <c r="AI10" i="4"/>
  <c r="AH10" i="4"/>
  <c r="AG10" i="4"/>
  <c r="U23" i="4" s="1"/>
  <c r="AG35" i="4" s="1"/>
  <c r="AF10" i="4"/>
  <c r="AE10" i="4"/>
  <c r="S23" i="4" s="1"/>
  <c r="S35" i="4" s="1"/>
  <c r="AD10" i="4"/>
  <c r="R23" i="4" s="1"/>
  <c r="AC10" i="4"/>
  <c r="AB10" i="4"/>
  <c r="AA10" i="4"/>
  <c r="Z10" i="4"/>
  <c r="AJ9" i="4"/>
  <c r="X22" i="4" s="1"/>
  <c r="AJ34" i="4" s="1"/>
  <c r="AI9" i="4"/>
  <c r="W22" i="4" s="1"/>
  <c r="AH9" i="4"/>
  <c r="V22" i="4" s="1"/>
  <c r="AG9" i="4"/>
  <c r="AF9" i="4"/>
  <c r="AE9" i="4"/>
  <c r="AD9" i="4"/>
  <c r="AC9" i="4"/>
  <c r="AB9" i="4"/>
  <c r="AA9" i="4"/>
  <c r="Z9" i="4"/>
  <c r="N22" i="4" s="1"/>
  <c r="AJ8" i="4"/>
  <c r="AI8" i="4"/>
  <c r="AH8" i="4"/>
  <c r="AG8" i="4"/>
  <c r="AF8" i="4"/>
  <c r="AE8" i="4"/>
  <c r="AD8" i="4"/>
  <c r="AC8" i="4"/>
  <c r="AB8" i="4"/>
  <c r="AA8" i="4"/>
  <c r="Z8" i="4"/>
  <c r="AJ7" i="4"/>
  <c r="AI7" i="4"/>
  <c r="AH7" i="4"/>
  <c r="AG7" i="4"/>
  <c r="AF7" i="4"/>
  <c r="AE7" i="4"/>
  <c r="AD7" i="4"/>
  <c r="AC7" i="4"/>
  <c r="AB7" i="4"/>
  <c r="AA7" i="4"/>
  <c r="Z7" i="4"/>
  <c r="N20" i="4" s="1"/>
  <c r="AJ6" i="4"/>
  <c r="AI6" i="4"/>
  <c r="AH6" i="4"/>
  <c r="AG6" i="4"/>
  <c r="AF6" i="4"/>
  <c r="AE6" i="4"/>
  <c r="AD6" i="4"/>
  <c r="AC6" i="4"/>
  <c r="Q19" i="4" s="1"/>
  <c r="AC31" i="4" s="1"/>
  <c r="AB6" i="4"/>
  <c r="AA6" i="4"/>
  <c r="Z6" i="4"/>
  <c r="AJ5" i="4"/>
  <c r="AI5" i="4"/>
  <c r="AH5" i="4"/>
  <c r="V18" i="4" s="1"/>
  <c r="AG5" i="4"/>
  <c r="AF5" i="4"/>
  <c r="AE5" i="4"/>
  <c r="AD5" i="4"/>
  <c r="AC5" i="4"/>
  <c r="AB5" i="4"/>
  <c r="AA5" i="4"/>
  <c r="O18" i="4" s="1"/>
  <c r="Z5" i="4"/>
  <c r="AJ4" i="4"/>
  <c r="AI4" i="4"/>
  <c r="AH4" i="4"/>
  <c r="AG4" i="4"/>
  <c r="U17" i="4" s="1"/>
  <c r="AF4" i="4"/>
  <c r="AE4" i="4"/>
  <c r="AD4" i="4"/>
  <c r="AC4" i="4"/>
  <c r="AB4" i="4"/>
  <c r="AA4" i="4"/>
  <c r="Z4" i="4"/>
  <c r="AJ3" i="4"/>
  <c r="X16" i="4" s="1"/>
  <c r="AI3" i="4"/>
  <c r="AH3" i="4"/>
  <c r="AG3" i="4"/>
  <c r="U16" i="4" s="1"/>
  <c r="AG28" i="4" s="1"/>
  <c r="AF3" i="4"/>
  <c r="T16" i="4" s="1"/>
  <c r="AF28" i="4" s="1"/>
  <c r="AE3" i="4"/>
  <c r="AD3" i="4"/>
  <c r="AC3" i="4"/>
  <c r="AB3" i="4"/>
  <c r="P16" i="4" s="1"/>
  <c r="AA3" i="4"/>
  <c r="Z3" i="4"/>
  <c r="AJ25" i="3"/>
  <c r="AI25" i="3"/>
  <c r="AH25" i="3"/>
  <c r="AG25" i="3"/>
  <c r="AF25" i="3"/>
  <c r="AE25" i="3"/>
  <c r="AD25" i="3"/>
  <c r="R25" i="3" s="1"/>
  <c r="AD37" i="3" s="1"/>
  <c r="AC25" i="3"/>
  <c r="AB25" i="3"/>
  <c r="AA25" i="3"/>
  <c r="Z25" i="3"/>
  <c r="AJ24" i="3"/>
  <c r="AI24" i="3"/>
  <c r="AH24" i="3"/>
  <c r="AG24" i="3"/>
  <c r="AF24" i="3"/>
  <c r="AE24" i="3"/>
  <c r="AD24" i="3"/>
  <c r="AC24" i="3"/>
  <c r="AB24" i="3"/>
  <c r="AA24" i="3"/>
  <c r="Z24" i="3"/>
  <c r="AJ23" i="3"/>
  <c r="X23" i="3" s="1"/>
  <c r="AJ35" i="3" s="1"/>
  <c r="AI23" i="3"/>
  <c r="AH23" i="3"/>
  <c r="AG23" i="3"/>
  <c r="AF23" i="3"/>
  <c r="AE23" i="3"/>
  <c r="AD23" i="3"/>
  <c r="AC23" i="3"/>
  <c r="AB23" i="3"/>
  <c r="AA23" i="3"/>
  <c r="Z23" i="3"/>
  <c r="AJ22" i="3"/>
  <c r="AI22" i="3"/>
  <c r="AH22" i="3"/>
  <c r="AG22" i="3"/>
  <c r="AF22" i="3"/>
  <c r="AE22" i="3"/>
  <c r="AD22" i="3"/>
  <c r="AC22" i="3"/>
  <c r="AB22" i="3"/>
  <c r="AA22" i="3"/>
  <c r="Z22" i="3"/>
  <c r="AJ21" i="3"/>
  <c r="AI21" i="3"/>
  <c r="AH21" i="3"/>
  <c r="AG21" i="3"/>
  <c r="AF21" i="3"/>
  <c r="AE21" i="3"/>
  <c r="AD21" i="3"/>
  <c r="AC21" i="3"/>
  <c r="AB21" i="3"/>
  <c r="AA21" i="3"/>
  <c r="Z21" i="3"/>
  <c r="AJ20" i="3"/>
  <c r="AI20" i="3"/>
  <c r="AH20" i="3"/>
  <c r="AG20" i="3"/>
  <c r="AF20" i="3"/>
  <c r="AE20" i="3"/>
  <c r="AD20" i="3"/>
  <c r="AC20" i="3"/>
  <c r="AB20" i="3"/>
  <c r="AA20" i="3"/>
  <c r="Z20" i="3"/>
  <c r="AJ19" i="3"/>
  <c r="AI19" i="3"/>
  <c r="AH19" i="3"/>
  <c r="AG19" i="3"/>
  <c r="AF19" i="3"/>
  <c r="AE19" i="3"/>
  <c r="AD19" i="3"/>
  <c r="AC19" i="3"/>
  <c r="AB19" i="3"/>
  <c r="AA19" i="3"/>
  <c r="Z19" i="3"/>
  <c r="AJ18" i="3"/>
  <c r="AI18" i="3"/>
  <c r="AH18" i="3"/>
  <c r="AG18" i="3"/>
  <c r="AF18" i="3"/>
  <c r="AE18" i="3"/>
  <c r="AD18" i="3"/>
  <c r="AC18" i="3"/>
  <c r="AB18" i="3"/>
  <c r="AA18" i="3"/>
  <c r="Z18" i="3"/>
  <c r="AJ17" i="3"/>
  <c r="AI17" i="3"/>
  <c r="AH17" i="3"/>
  <c r="AG17" i="3"/>
  <c r="AF17" i="3"/>
  <c r="AE17" i="3"/>
  <c r="AD17" i="3"/>
  <c r="AC17" i="3"/>
  <c r="AB17" i="3"/>
  <c r="AA17" i="3"/>
  <c r="Z17" i="3"/>
  <c r="AJ16" i="3"/>
  <c r="AI16" i="3"/>
  <c r="AH16" i="3"/>
  <c r="AG16" i="3"/>
  <c r="AF16" i="3"/>
  <c r="AE16" i="3"/>
  <c r="AD16" i="3"/>
  <c r="AC16" i="3"/>
  <c r="AB16" i="3"/>
  <c r="AA16" i="3"/>
  <c r="Z16" i="3"/>
  <c r="AJ12" i="3"/>
  <c r="X25" i="3" s="1"/>
  <c r="AJ37" i="3" s="1"/>
  <c r="AI12" i="3"/>
  <c r="AH12" i="3"/>
  <c r="V25" i="3" s="1"/>
  <c r="V37" i="3" s="1"/>
  <c r="AG12" i="3"/>
  <c r="U25" i="3" s="1"/>
  <c r="U37" i="3" s="1"/>
  <c r="AF12" i="3"/>
  <c r="AE12" i="3"/>
  <c r="AD12" i="3"/>
  <c r="AC12" i="3"/>
  <c r="AB12" i="3"/>
  <c r="P25" i="3" s="1"/>
  <c r="AB37" i="3" s="1"/>
  <c r="AA12" i="3"/>
  <c r="O25" i="3" s="1"/>
  <c r="AA37" i="3" s="1"/>
  <c r="Z12" i="3"/>
  <c r="AJ11" i="3"/>
  <c r="AI11" i="3"/>
  <c r="AH11" i="3"/>
  <c r="AG11" i="3"/>
  <c r="AF11" i="3"/>
  <c r="AE11" i="3"/>
  <c r="S24" i="3" s="1"/>
  <c r="AE36" i="3" s="1"/>
  <c r="AD11" i="3"/>
  <c r="R24" i="3" s="1"/>
  <c r="R36" i="3" s="1"/>
  <c r="AC11" i="3"/>
  <c r="AB11" i="3"/>
  <c r="AA11" i="3"/>
  <c r="Z11" i="3"/>
  <c r="AJ10" i="3"/>
  <c r="AI10" i="3"/>
  <c r="AH10" i="3"/>
  <c r="V23" i="3" s="1"/>
  <c r="V35" i="3" s="1"/>
  <c r="AG10" i="3"/>
  <c r="U23" i="3" s="1"/>
  <c r="U35" i="3" s="1"/>
  <c r="AF10" i="3"/>
  <c r="AE10" i="3"/>
  <c r="S23" i="3" s="1"/>
  <c r="AE35" i="3" s="1"/>
  <c r="AD10" i="3"/>
  <c r="AC10" i="3"/>
  <c r="AB10" i="3"/>
  <c r="AA10" i="3"/>
  <c r="Z10" i="3"/>
  <c r="N23" i="3" s="1"/>
  <c r="AJ9" i="3"/>
  <c r="AI9" i="3"/>
  <c r="W22" i="3" s="1"/>
  <c r="AI34" i="3" s="1"/>
  <c r="AH9" i="3"/>
  <c r="AG9" i="3"/>
  <c r="AF9" i="3"/>
  <c r="AE9" i="3"/>
  <c r="AD9" i="3"/>
  <c r="AC9" i="3"/>
  <c r="AB9" i="3"/>
  <c r="P22" i="3" s="1"/>
  <c r="AB34" i="3" s="1"/>
  <c r="AA9" i="3"/>
  <c r="O22" i="3" s="1"/>
  <c r="AA34" i="3" s="1"/>
  <c r="Z9" i="3"/>
  <c r="N22" i="3" s="1"/>
  <c r="AJ8" i="3"/>
  <c r="AI8" i="3"/>
  <c r="AH8" i="3"/>
  <c r="AG8" i="3"/>
  <c r="AF8" i="3"/>
  <c r="T21" i="3" s="1"/>
  <c r="AF33" i="3" s="1"/>
  <c r="AE8" i="3"/>
  <c r="S21" i="3" s="1"/>
  <c r="AE33" i="3" s="1"/>
  <c r="AD8" i="3"/>
  <c r="AC8" i="3"/>
  <c r="AB8" i="3"/>
  <c r="AA8" i="3"/>
  <c r="Z8" i="3"/>
  <c r="AJ7" i="3"/>
  <c r="AI7" i="3"/>
  <c r="W20" i="3" s="1"/>
  <c r="AI32" i="3" s="1"/>
  <c r="AH7" i="3"/>
  <c r="AG7" i="3"/>
  <c r="AF7" i="3"/>
  <c r="AE7" i="3"/>
  <c r="AD7" i="3"/>
  <c r="AC7" i="3"/>
  <c r="AB7" i="3"/>
  <c r="AA7" i="3"/>
  <c r="O20" i="3" s="1"/>
  <c r="AA32" i="3" s="1"/>
  <c r="Z7" i="3"/>
  <c r="N20" i="3" s="1"/>
  <c r="AJ6" i="3"/>
  <c r="AI6" i="3"/>
  <c r="W19" i="3" s="1"/>
  <c r="AI31" i="3" s="1"/>
  <c r="AH6" i="3"/>
  <c r="V19" i="3" s="1"/>
  <c r="AG6" i="3"/>
  <c r="AF6" i="3"/>
  <c r="AE6" i="3"/>
  <c r="AD6" i="3"/>
  <c r="R19" i="3" s="1"/>
  <c r="AD31" i="3" s="1"/>
  <c r="AC6" i="3"/>
  <c r="AB6" i="3"/>
  <c r="AA6" i="3"/>
  <c r="O19" i="3" s="1"/>
  <c r="AA31" i="3" s="1"/>
  <c r="Z6" i="3"/>
  <c r="N19" i="3" s="1"/>
  <c r="AJ5" i="3"/>
  <c r="AI5" i="3"/>
  <c r="AH5" i="3"/>
  <c r="AG5" i="3"/>
  <c r="AF5" i="3"/>
  <c r="AE5" i="3"/>
  <c r="S18" i="3" s="1"/>
  <c r="AE30" i="3" s="1"/>
  <c r="AD5" i="3"/>
  <c r="R18" i="3" s="1"/>
  <c r="R30" i="3" s="1"/>
  <c r="AC5" i="3"/>
  <c r="Q18" i="3" s="1"/>
  <c r="AB5" i="3"/>
  <c r="AA5" i="3"/>
  <c r="Z5" i="3"/>
  <c r="AJ4" i="3"/>
  <c r="AI4" i="3"/>
  <c r="AH4" i="3"/>
  <c r="V17" i="3" s="1"/>
  <c r="V29" i="3" s="1"/>
  <c r="AG4" i="3"/>
  <c r="U17" i="3" s="1"/>
  <c r="U29" i="3" s="1"/>
  <c r="AF4" i="3"/>
  <c r="AE4" i="3"/>
  <c r="AD4" i="3"/>
  <c r="AC4" i="3"/>
  <c r="AB4" i="3"/>
  <c r="P17" i="3" s="1"/>
  <c r="AB29" i="3" s="1"/>
  <c r="AA4" i="3"/>
  <c r="Z4" i="3"/>
  <c r="AJ3" i="3"/>
  <c r="X16" i="3" s="1"/>
  <c r="AJ28" i="3" s="1"/>
  <c r="AI3" i="3"/>
  <c r="AH3" i="3"/>
  <c r="AG3" i="3"/>
  <c r="AF3" i="3"/>
  <c r="AE3" i="3"/>
  <c r="S16" i="3" s="1"/>
  <c r="AE28" i="3" s="1"/>
  <c r="AD3" i="3"/>
  <c r="R16" i="3" s="1"/>
  <c r="R28" i="3" s="1"/>
  <c r="AC3" i="3"/>
  <c r="Q16" i="3" s="1"/>
  <c r="Q28" i="3" s="1"/>
  <c r="AB3" i="3"/>
  <c r="P16" i="3" s="1"/>
  <c r="AB28" i="3" s="1"/>
  <c r="AA3" i="3"/>
  <c r="O16" i="3" s="1"/>
  <c r="Z3" i="3"/>
  <c r="O18" i="3"/>
  <c r="AA30" i="3" s="1"/>
  <c r="AJ25" i="2"/>
  <c r="AI25" i="2"/>
  <c r="AH25" i="2"/>
  <c r="V25" i="2" s="1"/>
  <c r="AH37" i="2" s="1"/>
  <c r="AG25" i="2"/>
  <c r="AF25" i="2"/>
  <c r="AE25" i="2"/>
  <c r="AD25" i="2"/>
  <c r="AC25" i="2"/>
  <c r="AB25" i="2"/>
  <c r="AA25" i="2"/>
  <c r="Z25" i="2"/>
  <c r="N25" i="2" s="1"/>
  <c r="AJ24" i="2"/>
  <c r="AI24" i="2"/>
  <c r="AH24" i="2"/>
  <c r="AG24" i="2"/>
  <c r="AF24" i="2"/>
  <c r="AE24" i="2"/>
  <c r="AD24" i="2"/>
  <c r="AC24" i="2"/>
  <c r="Q24" i="2" s="1"/>
  <c r="AC36" i="2" s="1"/>
  <c r="AB24" i="2"/>
  <c r="AA24" i="2"/>
  <c r="Z24" i="2"/>
  <c r="AJ23" i="2"/>
  <c r="AI23" i="2"/>
  <c r="AH23" i="2"/>
  <c r="AG23" i="2"/>
  <c r="AF23" i="2"/>
  <c r="T23" i="2" s="1"/>
  <c r="AF35" i="2" s="1"/>
  <c r="AE23" i="2"/>
  <c r="AD23" i="2"/>
  <c r="AC23" i="2"/>
  <c r="AB23" i="2"/>
  <c r="AA23" i="2"/>
  <c r="Z23" i="2"/>
  <c r="AJ22" i="2"/>
  <c r="AI22" i="2"/>
  <c r="AH22" i="2"/>
  <c r="AG22" i="2"/>
  <c r="AF22" i="2"/>
  <c r="AE22" i="2"/>
  <c r="AD22" i="2"/>
  <c r="AC22" i="2"/>
  <c r="AB22" i="2"/>
  <c r="AA22" i="2"/>
  <c r="O22" i="2" s="1"/>
  <c r="O34" i="2" s="1"/>
  <c r="Z22" i="2"/>
  <c r="AJ21" i="2"/>
  <c r="AI21" i="2"/>
  <c r="AH21" i="2"/>
  <c r="AG21" i="2"/>
  <c r="AF21" i="2"/>
  <c r="AE21" i="2"/>
  <c r="AD21" i="2"/>
  <c r="AC21" i="2"/>
  <c r="AB21" i="2"/>
  <c r="AA21" i="2"/>
  <c r="Z21" i="2"/>
  <c r="AJ20" i="2"/>
  <c r="AI20" i="2"/>
  <c r="AH20" i="2"/>
  <c r="AG20" i="2"/>
  <c r="U20" i="2" s="1"/>
  <c r="AG32" i="2" s="1"/>
  <c r="AF20" i="2"/>
  <c r="AE20" i="2"/>
  <c r="AD20" i="2"/>
  <c r="AC20" i="2"/>
  <c r="AB20" i="2"/>
  <c r="AA20" i="2"/>
  <c r="Z20" i="2"/>
  <c r="AJ19" i="2"/>
  <c r="X19" i="2" s="1"/>
  <c r="AJ31" i="2" s="1"/>
  <c r="AI19" i="2"/>
  <c r="AH19" i="2"/>
  <c r="AG19" i="2"/>
  <c r="AF19" i="2"/>
  <c r="AE19" i="2"/>
  <c r="AD19" i="2"/>
  <c r="AC19" i="2"/>
  <c r="AB19" i="2"/>
  <c r="P19" i="2" s="1"/>
  <c r="AB31" i="2" s="1"/>
  <c r="AA19" i="2"/>
  <c r="Z19" i="2"/>
  <c r="AJ18" i="2"/>
  <c r="AI18" i="2"/>
  <c r="AH18" i="2"/>
  <c r="AG18" i="2"/>
  <c r="AF18" i="2"/>
  <c r="AE18" i="2"/>
  <c r="AD18" i="2"/>
  <c r="AC18" i="2"/>
  <c r="AB18" i="2"/>
  <c r="AA18" i="2"/>
  <c r="Z18" i="2"/>
  <c r="AJ17" i="2"/>
  <c r="AI17" i="2"/>
  <c r="AH17" i="2"/>
  <c r="V17" i="2" s="1"/>
  <c r="AH29" i="2" s="1"/>
  <c r="AG17" i="2"/>
  <c r="AF17" i="2"/>
  <c r="AE17" i="2"/>
  <c r="AD17" i="2"/>
  <c r="AC17" i="2"/>
  <c r="AB17" i="2"/>
  <c r="AA17" i="2"/>
  <c r="Z17" i="2"/>
  <c r="AJ16" i="2"/>
  <c r="AI16" i="2"/>
  <c r="AH16" i="2"/>
  <c r="AG16" i="2"/>
  <c r="AF16" i="2"/>
  <c r="AE16" i="2"/>
  <c r="AD16" i="2"/>
  <c r="AC16" i="2"/>
  <c r="Q16" i="2" s="1"/>
  <c r="AC28" i="2" s="1"/>
  <c r="AB16" i="2"/>
  <c r="AA16" i="2"/>
  <c r="Z16" i="2"/>
  <c r="AJ12" i="2"/>
  <c r="AI12" i="2"/>
  <c r="AH12" i="2"/>
  <c r="AG12" i="2"/>
  <c r="AF12" i="2"/>
  <c r="AE12" i="2"/>
  <c r="AD12" i="2"/>
  <c r="AC12" i="2"/>
  <c r="AB12" i="2"/>
  <c r="AA12" i="2"/>
  <c r="Z12" i="2"/>
  <c r="AJ11" i="2"/>
  <c r="AI11" i="2"/>
  <c r="AH11" i="2"/>
  <c r="AG11" i="2"/>
  <c r="U24" i="2" s="1"/>
  <c r="AG36" i="2" s="1"/>
  <c r="AF11" i="2"/>
  <c r="AE11" i="2"/>
  <c r="AD11" i="2"/>
  <c r="AC11" i="2"/>
  <c r="AB11" i="2"/>
  <c r="AA11" i="2"/>
  <c r="Z11" i="2"/>
  <c r="AJ10" i="2"/>
  <c r="AI10" i="2"/>
  <c r="AH10" i="2"/>
  <c r="AG10" i="2"/>
  <c r="AF10" i="2"/>
  <c r="AE10" i="2"/>
  <c r="AD10" i="2"/>
  <c r="AC10" i="2"/>
  <c r="AB10" i="2"/>
  <c r="AA10" i="2"/>
  <c r="Z10" i="2"/>
  <c r="AJ9" i="2"/>
  <c r="AI9" i="2"/>
  <c r="AH9" i="2"/>
  <c r="AG9" i="2"/>
  <c r="AF9" i="2"/>
  <c r="AE9" i="2"/>
  <c r="S22" i="2" s="1"/>
  <c r="AE34" i="2" s="1"/>
  <c r="AD9" i="2"/>
  <c r="AC9" i="2"/>
  <c r="AB9" i="2"/>
  <c r="AA9" i="2"/>
  <c r="Z9" i="2"/>
  <c r="AJ8" i="2"/>
  <c r="AI8" i="2"/>
  <c r="AH8" i="2"/>
  <c r="AG8" i="2"/>
  <c r="AF8" i="2"/>
  <c r="AE8" i="2"/>
  <c r="AD8" i="2"/>
  <c r="AC8" i="2"/>
  <c r="AB8" i="2"/>
  <c r="AA8" i="2"/>
  <c r="Z8" i="2"/>
  <c r="AJ7" i="2"/>
  <c r="AI7" i="2"/>
  <c r="AH7" i="2"/>
  <c r="AG7" i="2"/>
  <c r="AF7" i="2"/>
  <c r="AE7" i="2"/>
  <c r="AD7" i="2"/>
  <c r="AC7" i="2"/>
  <c r="AB7" i="2"/>
  <c r="AA7" i="2"/>
  <c r="Z7" i="2"/>
  <c r="AJ6" i="2"/>
  <c r="AI6" i="2"/>
  <c r="AH6" i="2"/>
  <c r="AG6" i="2"/>
  <c r="U19" i="2" s="1"/>
  <c r="AG31" i="2" s="1"/>
  <c r="AF6" i="2"/>
  <c r="AE6" i="2"/>
  <c r="AD6" i="2"/>
  <c r="AC6" i="2"/>
  <c r="AB6" i="2"/>
  <c r="AA6" i="2"/>
  <c r="Z6" i="2"/>
  <c r="AJ5" i="2"/>
  <c r="AI5" i="2"/>
  <c r="AH5" i="2"/>
  <c r="AG5" i="2"/>
  <c r="AF5" i="2"/>
  <c r="AE5" i="2"/>
  <c r="AD5" i="2"/>
  <c r="AC5" i="2"/>
  <c r="AB5" i="2"/>
  <c r="AA5" i="2"/>
  <c r="O18" i="2" s="1"/>
  <c r="O30" i="2" s="1"/>
  <c r="Z5" i="2"/>
  <c r="AJ4" i="2"/>
  <c r="AI4" i="2"/>
  <c r="AH4" i="2"/>
  <c r="AG4" i="2"/>
  <c r="AF4" i="2"/>
  <c r="AE4" i="2"/>
  <c r="S17" i="2" s="1"/>
  <c r="S29" i="2" s="1"/>
  <c r="AD4" i="2"/>
  <c r="R17" i="2" s="1"/>
  <c r="AC4" i="2"/>
  <c r="AB4" i="2"/>
  <c r="AA4" i="2"/>
  <c r="Z4" i="2"/>
  <c r="AJ3" i="2"/>
  <c r="AI3" i="2"/>
  <c r="AH3" i="2"/>
  <c r="AG3" i="2"/>
  <c r="U16" i="2" s="1"/>
  <c r="AG28" i="2" s="1"/>
  <c r="AF3" i="2"/>
  <c r="AE3" i="2"/>
  <c r="AD3" i="2"/>
  <c r="AC3" i="2"/>
  <c r="AB3" i="2"/>
  <c r="AA3" i="2"/>
  <c r="Z3" i="2"/>
  <c r="AA16" i="1"/>
  <c r="AB16" i="1"/>
  <c r="AC16" i="1"/>
  <c r="AD16" i="1"/>
  <c r="AE16" i="1"/>
  <c r="AF16" i="1"/>
  <c r="AG16" i="1"/>
  <c r="AH16" i="1"/>
  <c r="AI16" i="1"/>
  <c r="AJ16" i="1"/>
  <c r="AA17" i="1"/>
  <c r="AB17" i="1"/>
  <c r="AC17" i="1"/>
  <c r="AD17" i="1"/>
  <c r="AE17" i="1"/>
  <c r="AF17" i="1"/>
  <c r="AG17" i="1"/>
  <c r="AH17" i="1"/>
  <c r="AI17" i="1"/>
  <c r="AJ17" i="1"/>
  <c r="AA18" i="1"/>
  <c r="AB18" i="1"/>
  <c r="AC18" i="1"/>
  <c r="AD18" i="1"/>
  <c r="AE18" i="1"/>
  <c r="AF18" i="1"/>
  <c r="AG18" i="1"/>
  <c r="AH18" i="1"/>
  <c r="AI18" i="1"/>
  <c r="AJ18" i="1"/>
  <c r="AA19" i="1"/>
  <c r="AB19" i="1"/>
  <c r="AC19" i="1"/>
  <c r="AD19" i="1"/>
  <c r="AE19" i="1"/>
  <c r="AF19" i="1"/>
  <c r="AG19" i="1"/>
  <c r="AH19" i="1"/>
  <c r="AI19" i="1"/>
  <c r="AJ19" i="1"/>
  <c r="AA20" i="1"/>
  <c r="AB20" i="1"/>
  <c r="AC20" i="1"/>
  <c r="AD20" i="1"/>
  <c r="AE20" i="1"/>
  <c r="AF20" i="1"/>
  <c r="AG20" i="1"/>
  <c r="AH20" i="1"/>
  <c r="AI20" i="1"/>
  <c r="AJ20" i="1"/>
  <c r="AA21" i="1"/>
  <c r="AB21" i="1"/>
  <c r="AC21" i="1"/>
  <c r="AD21" i="1"/>
  <c r="AE21" i="1"/>
  <c r="AF21" i="1"/>
  <c r="AG21" i="1"/>
  <c r="AH21" i="1"/>
  <c r="AI21" i="1"/>
  <c r="AJ21" i="1"/>
  <c r="AA22" i="1"/>
  <c r="AB22" i="1"/>
  <c r="AC22" i="1"/>
  <c r="AD22" i="1"/>
  <c r="AE22" i="1"/>
  <c r="AF22" i="1"/>
  <c r="AG22" i="1"/>
  <c r="AH22" i="1"/>
  <c r="AI22" i="1"/>
  <c r="AJ22" i="1"/>
  <c r="AA23" i="1"/>
  <c r="AB23" i="1"/>
  <c r="AC23" i="1"/>
  <c r="AD23" i="1"/>
  <c r="AE23" i="1"/>
  <c r="AF23" i="1"/>
  <c r="AG23" i="1"/>
  <c r="AH23" i="1"/>
  <c r="AI23" i="1"/>
  <c r="AJ23" i="1"/>
  <c r="AA24" i="1"/>
  <c r="AB24" i="1"/>
  <c r="AC24" i="1"/>
  <c r="AD24" i="1"/>
  <c r="AE24" i="1"/>
  <c r="AF24" i="1"/>
  <c r="AG24" i="1"/>
  <c r="AH24" i="1"/>
  <c r="AI24" i="1"/>
  <c r="AJ24" i="1"/>
  <c r="AA25" i="1"/>
  <c r="AB25" i="1"/>
  <c r="AC25" i="1"/>
  <c r="AD25" i="1"/>
  <c r="AE25" i="1"/>
  <c r="AF25" i="1"/>
  <c r="AG25" i="1"/>
  <c r="AH25" i="1"/>
  <c r="AI25" i="1"/>
  <c r="AJ25" i="1"/>
  <c r="Z17" i="1"/>
  <c r="Z18" i="1"/>
  <c r="Z19" i="1"/>
  <c r="Z20" i="1"/>
  <c r="Z21" i="1"/>
  <c r="Z22" i="1"/>
  <c r="Z23" i="1"/>
  <c r="Z24" i="1"/>
  <c r="Z25" i="1"/>
  <c r="Z16" i="1"/>
  <c r="AA3" i="1"/>
  <c r="AB3" i="1"/>
  <c r="AC3" i="1"/>
  <c r="Q16" i="1" s="1"/>
  <c r="AC28" i="1" s="1"/>
  <c r="AD3" i="1"/>
  <c r="R16" i="1" s="1"/>
  <c r="AE3" i="1"/>
  <c r="AF3" i="1"/>
  <c r="AG3" i="1"/>
  <c r="AH3" i="1"/>
  <c r="AI3" i="1"/>
  <c r="AJ3" i="1"/>
  <c r="AA4" i="1"/>
  <c r="O17" i="1" s="1"/>
  <c r="AB4" i="1"/>
  <c r="P17" i="1" s="1"/>
  <c r="AC4" i="1"/>
  <c r="AD4" i="1"/>
  <c r="AE4" i="1"/>
  <c r="AF4" i="1"/>
  <c r="AG4" i="1"/>
  <c r="AH4" i="1"/>
  <c r="AI4" i="1"/>
  <c r="AJ4" i="1"/>
  <c r="AA5" i="1"/>
  <c r="AB5" i="1"/>
  <c r="AC5" i="1"/>
  <c r="AD5" i="1"/>
  <c r="AE5" i="1"/>
  <c r="AF5" i="1"/>
  <c r="AG5" i="1"/>
  <c r="U18" i="1" s="1"/>
  <c r="AH5" i="1"/>
  <c r="V18" i="1" s="1"/>
  <c r="AI5" i="1"/>
  <c r="W18" i="1" s="1"/>
  <c r="AI30" i="1" s="1"/>
  <c r="AJ5" i="1"/>
  <c r="AA6" i="1"/>
  <c r="AB6" i="1"/>
  <c r="AC6" i="1"/>
  <c r="AD6" i="1"/>
  <c r="AE6" i="1"/>
  <c r="S19" i="1" s="1"/>
  <c r="S31" i="1" s="1"/>
  <c r="AF6" i="1"/>
  <c r="T19" i="1" s="1"/>
  <c r="AG6" i="1"/>
  <c r="AH6" i="1"/>
  <c r="AI6" i="1"/>
  <c r="AJ6" i="1"/>
  <c r="AA7" i="1"/>
  <c r="AB7" i="1"/>
  <c r="AC7" i="1"/>
  <c r="Q20" i="1" s="1"/>
  <c r="AC32" i="1" s="1"/>
  <c r="AD7" i="1"/>
  <c r="R20" i="1" s="1"/>
  <c r="R32" i="1" s="1"/>
  <c r="AE7" i="1"/>
  <c r="AF7" i="1"/>
  <c r="AG7" i="1"/>
  <c r="AH7" i="1"/>
  <c r="AI7" i="1"/>
  <c r="AJ7" i="1"/>
  <c r="AA8" i="1"/>
  <c r="O21" i="1" s="1"/>
  <c r="AB8" i="1"/>
  <c r="P21" i="1" s="1"/>
  <c r="AC8" i="1"/>
  <c r="AD8" i="1"/>
  <c r="AE8" i="1"/>
  <c r="AF8" i="1"/>
  <c r="AG8" i="1"/>
  <c r="AH8" i="1"/>
  <c r="AI8" i="1"/>
  <c r="AJ8" i="1"/>
  <c r="X21" i="1" s="1"/>
  <c r="AA9" i="1"/>
  <c r="AB9" i="1"/>
  <c r="AC9" i="1"/>
  <c r="AD9" i="1"/>
  <c r="AE9" i="1"/>
  <c r="AF9" i="1"/>
  <c r="AG9" i="1"/>
  <c r="U22" i="1" s="1"/>
  <c r="AH9" i="1"/>
  <c r="V22" i="1" s="1"/>
  <c r="AI9" i="1"/>
  <c r="AJ9" i="1"/>
  <c r="AA10" i="1"/>
  <c r="AB10" i="1"/>
  <c r="AC10" i="1"/>
  <c r="Q23" i="1" s="1"/>
  <c r="Q35" i="1" s="1"/>
  <c r="AD10" i="1"/>
  <c r="AE10" i="1"/>
  <c r="S23" i="1" s="1"/>
  <c r="S35" i="1" s="1"/>
  <c r="AF10" i="1"/>
  <c r="T23" i="1" s="1"/>
  <c r="AG10" i="1"/>
  <c r="AH10" i="1"/>
  <c r="AI10" i="1"/>
  <c r="AJ10" i="1"/>
  <c r="AA11" i="1"/>
  <c r="AB11" i="1"/>
  <c r="AC11" i="1"/>
  <c r="Q24" i="1" s="1"/>
  <c r="Q36" i="1" s="1"/>
  <c r="AD11" i="1"/>
  <c r="R24" i="1" s="1"/>
  <c r="AE11" i="1"/>
  <c r="AF11" i="1"/>
  <c r="AG11" i="1"/>
  <c r="AH11" i="1"/>
  <c r="AI11" i="1"/>
  <c r="AJ11" i="1"/>
  <c r="AA12" i="1"/>
  <c r="AB12" i="1"/>
  <c r="P25" i="1" s="1"/>
  <c r="AC12" i="1"/>
  <c r="AD12" i="1"/>
  <c r="AE12" i="1"/>
  <c r="AF12" i="1"/>
  <c r="AG12" i="1"/>
  <c r="AH12" i="1"/>
  <c r="AI12" i="1"/>
  <c r="AJ12" i="1"/>
  <c r="X25" i="1" s="1"/>
  <c r="Z12" i="1"/>
  <c r="N25" i="1" s="1"/>
  <c r="Z4" i="1"/>
  <c r="Z5" i="1"/>
  <c r="Z6" i="1"/>
  <c r="Z7" i="1"/>
  <c r="N20" i="1" s="1"/>
  <c r="Z8" i="1"/>
  <c r="Z9" i="1"/>
  <c r="Z10" i="1"/>
  <c r="N23" i="1" s="1"/>
  <c r="Z11" i="1"/>
  <c r="Z3" i="1"/>
  <c r="A22" i="9"/>
  <c r="A21" i="9"/>
  <c r="A20" i="9"/>
  <c r="A17" i="9"/>
  <c r="A16" i="9"/>
  <c r="A15" i="9"/>
  <c r="A22" i="8"/>
  <c r="A21" i="8"/>
  <c r="A20" i="8"/>
  <c r="A17" i="8"/>
  <c r="A16" i="8"/>
  <c r="A15" i="8"/>
  <c r="R25" i="8"/>
  <c r="AD37" i="8" s="1"/>
  <c r="X23" i="8"/>
  <c r="AJ35" i="8" s="1"/>
  <c r="T21" i="8"/>
  <c r="T33" i="8" s="1"/>
  <c r="U20" i="8"/>
  <c r="AG32" i="8" s="1"/>
  <c r="Q20" i="8"/>
  <c r="AC32" i="8" s="1"/>
  <c r="S18" i="8"/>
  <c r="AE30" i="8" s="1"/>
  <c r="S16" i="8"/>
  <c r="AE28" i="8" s="1"/>
  <c r="A22" i="7"/>
  <c r="A21" i="7"/>
  <c r="A20" i="7"/>
  <c r="A17" i="7"/>
  <c r="A16" i="7"/>
  <c r="A15" i="7"/>
  <c r="T25" i="7"/>
  <c r="AF37" i="7" s="1"/>
  <c r="O24" i="7"/>
  <c r="AA36" i="7" s="1"/>
  <c r="R23" i="7"/>
  <c r="AD35" i="7" s="1"/>
  <c r="U22" i="7"/>
  <c r="AG34" i="7" s="1"/>
  <c r="X21" i="7"/>
  <c r="X33" i="7" s="1"/>
  <c r="W21" i="7"/>
  <c r="W33" i="7" s="1"/>
  <c r="P21" i="7"/>
  <c r="P33" i="7" s="1"/>
  <c r="S20" i="7"/>
  <c r="S32" i="7" s="1"/>
  <c r="V19" i="7"/>
  <c r="AH31" i="7" s="1"/>
  <c r="N19" i="7"/>
  <c r="T17" i="7"/>
  <c r="AF29" i="7" s="1"/>
  <c r="W16" i="7"/>
  <c r="AI28" i="7" s="1"/>
  <c r="O16" i="7"/>
  <c r="AA28" i="7" s="1"/>
  <c r="A22" i="6"/>
  <c r="A21" i="6"/>
  <c r="A20" i="6"/>
  <c r="A17" i="6"/>
  <c r="A16" i="6"/>
  <c r="A15" i="6"/>
  <c r="V25" i="6"/>
  <c r="AH37" i="6" s="1"/>
  <c r="U25" i="6"/>
  <c r="AG37" i="6" s="1"/>
  <c r="T25" i="6"/>
  <c r="AF37" i="6" s="1"/>
  <c r="O25" i="6"/>
  <c r="AA37" i="6" s="1"/>
  <c r="N25" i="6"/>
  <c r="X24" i="6"/>
  <c r="AJ36" i="6" s="1"/>
  <c r="R24" i="6"/>
  <c r="AD36" i="6" s="1"/>
  <c r="Q24" i="6"/>
  <c r="AC36" i="6" s="1"/>
  <c r="P24" i="6"/>
  <c r="AB36" i="6" s="1"/>
  <c r="O24" i="6"/>
  <c r="AA36" i="6" s="1"/>
  <c r="U23" i="6"/>
  <c r="AG35" i="6" s="1"/>
  <c r="T23" i="6"/>
  <c r="AF35" i="6" s="1"/>
  <c r="S23" i="6"/>
  <c r="AE35" i="6" s="1"/>
  <c r="X22" i="6"/>
  <c r="AJ34" i="6" s="1"/>
  <c r="V22" i="6"/>
  <c r="AH34" i="6" s="1"/>
  <c r="U22" i="6"/>
  <c r="U34" i="6" s="1"/>
  <c r="P22" i="6"/>
  <c r="AB34" i="6" s="1"/>
  <c r="O22" i="6"/>
  <c r="AA34" i="6" s="1"/>
  <c r="N22" i="6"/>
  <c r="X21" i="6"/>
  <c r="X33" i="6" s="1"/>
  <c r="S21" i="6"/>
  <c r="AE33" i="6" s="1"/>
  <c r="R21" i="6"/>
  <c r="AD33" i="6" s="1"/>
  <c r="P21" i="6"/>
  <c r="P33" i="6" s="1"/>
  <c r="V20" i="6"/>
  <c r="AH32" i="6" s="1"/>
  <c r="N20" i="6"/>
  <c r="P19" i="6"/>
  <c r="P31" i="6" s="1"/>
  <c r="O19" i="6"/>
  <c r="AA31" i="6" s="1"/>
  <c r="V18" i="6"/>
  <c r="AH30" i="6" s="1"/>
  <c r="T18" i="6"/>
  <c r="T30" i="6" s="1"/>
  <c r="S18" i="6"/>
  <c r="AE30" i="6" s="1"/>
  <c r="V17" i="6"/>
  <c r="AH29" i="6" s="1"/>
  <c r="U17" i="6"/>
  <c r="AG29" i="6" s="1"/>
  <c r="Q17" i="6"/>
  <c r="Q29" i="6" s="1"/>
  <c r="O17" i="6"/>
  <c r="AA29" i="6" s="1"/>
  <c r="N17" i="6"/>
  <c r="X16" i="6"/>
  <c r="AJ28" i="6" s="1"/>
  <c r="R16" i="6"/>
  <c r="AD28" i="6" s="1"/>
  <c r="Q16" i="6"/>
  <c r="AC28" i="6" s="1"/>
  <c r="P16" i="6"/>
  <c r="AB28" i="6" s="1"/>
  <c r="O16" i="6"/>
  <c r="AA28" i="6" s="1"/>
  <c r="A22" i="5"/>
  <c r="A21" i="5"/>
  <c r="A20" i="5"/>
  <c r="A17" i="5"/>
  <c r="A16" i="5"/>
  <c r="A15" i="5"/>
  <c r="T25" i="5"/>
  <c r="AF37" i="5" s="1"/>
  <c r="X24" i="5"/>
  <c r="AJ36" i="5" s="1"/>
  <c r="P24" i="5"/>
  <c r="AB36" i="5" s="1"/>
  <c r="O24" i="5"/>
  <c r="O36" i="5" s="1"/>
  <c r="Q21" i="5"/>
  <c r="AC33" i="5" s="1"/>
  <c r="T20" i="5"/>
  <c r="AF32" i="5" s="1"/>
  <c r="S20" i="5"/>
  <c r="AE32" i="5" s="1"/>
  <c r="X19" i="5"/>
  <c r="AJ31" i="5" s="1"/>
  <c r="O19" i="5"/>
  <c r="AA31" i="5" s="1"/>
  <c r="S18" i="5"/>
  <c r="AE30" i="5" s="1"/>
  <c r="R18" i="5"/>
  <c r="AD30" i="5" s="1"/>
  <c r="U17" i="5"/>
  <c r="AG29" i="5" s="1"/>
  <c r="T17" i="5"/>
  <c r="AF29" i="5" s="1"/>
  <c r="X16" i="5"/>
  <c r="AJ28" i="5" s="1"/>
  <c r="Q16" i="5"/>
  <c r="AC28" i="5" s="1"/>
  <c r="P16" i="5"/>
  <c r="AB28" i="5" s="1"/>
  <c r="O16" i="5"/>
  <c r="O28" i="5" s="1"/>
  <c r="A22" i="4"/>
  <c r="A21" i="4"/>
  <c r="A20" i="4"/>
  <c r="A17" i="4"/>
  <c r="A16" i="4"/>
  <c r="A15" i="4"/>
  <c r="N24" i="4"/>
  <c r="X23" i="4"/>
  <c r="AJ35" i="4" s="1"/>
  <c r="W23" i="4"/>
  <c r="AI35" i="4" s="1"/>
  <c r="T23" i="4"/>
  <c r="AF35" i="4" s="1"/>
  <c r="O22" i="4"/>
  <c r="O34" i="4" s="1"/>
  <c r="O21" i="4"/>
  <c r="AA33" i="4" s="1"/>
  <c r="V20" i="4"/>
  <c r="V32" i="4" s="1"/>
  <c r="U20" i="4"/>
  <c r="AG32" i="4" s="1"/>
  <c r="U18" i="4"/>
  <c r="AG30" i="4" s="1"/>
  <c r="S18" i="4"/>
  <c r="AE30" i="4" s="1"/>
  <c r="R17" i="4"/>
  <c r="R29" i="4" s="1"/>
  <c r="S16" i="4"/>
  <c r="AE28" i="4" s="1"/>
  <c r="A22" i="3"/>
  <c r="A21" i="3"/>
  <c r="A20" i="3"/>
  <c r="A17" i="3"/>
  <c r="A16" i="3"/>
  <c r="A15" i="3"/>
  <c r="W25" i="3"/>
  <c r="AI37" i="3" s="1"/>
  <c r="N25" i="3"/>
  <c r="Q24" i="3"/>
  <c r="Q36" i="3" s="1"/>
  <c r="X22" i="3"/>
  <c r="AJ34" i="3" s="1"/>
  <c r="R21" i="3"/>
  <c r="AD33" i="3" s="1"/>
  <c r="S20" i="3"/>
  <c r="S32" i="3" s="1"/>
  <c r="T17" i="3"/>
  <c r="AF29" i="3" s="1"/>
  <c r="A22" i="2"/>
  <c r="A21" i="2"/>
  <c r="A20" i="2"/>
  <c r="A17" i="2"/>
  <c r="A16" i="2"/>
  <c r="A15" i="2"/>
  <c r="X25" i="2"/>
  <c r="AJ37" i="2" s="1"/>
  <c r="P25" i="2"/>
  <c r="AB37" i="2" s="1"/>
  <c r="S24" i="2"/>
  <c r="AE36" i="2" s="1"/>
  <c r="V23" i="2"/>
  <c r="AH35" i="2" s="1"/>
  <c r="N23" i="2"/>
  <c r="T21" i="2"/>
  <c r="AF33" i="2" s="1"/>
  <c r="W20" i="2"/>
  <c r="W32" i="2" s="1"/>
  <c r="T20" i="2"/>
  <c r="AF32" i="2" s="1"/>
  <c r="O20" i="2"/>
  <c r="O32" i="2" s="1"/>
  <c r="U18" i="2"/>
  <c r="AG30" i="2" s="1"/>
  <c r="X17" i="2"/>
  <c r="AJ29" i="2" s="1"/>
  <c r="P17" i="2"/>
  <c r="AB29" i="2" s="1"/>
  <c r="N17" i="2"/>
  <c r="S16" i="2"/>
  <c r="AE28" i="2" s="1"/>
  <c r="A22" i="1"/>
  <c r="A21" i="1"/>
  <c r="A20" i="1"/>
  <c r="A17" i="1"/>
  <c r="A16" i="1"/>
  <c r="A15" i="1"/>
  <c r="N17" i="1"/>
  <c r="Q17" i="1"/>
  <c r="AC29" i="1" s="1"/>
  <c r="X17" i="1"/>
  <c r="X29" i="1" s="1"/>
  <c r="O18" i="1"/>
  <c r="AA30" i="1" s="1"/>
  <c r="U19" i="1"/>
  <c r="AG31" i="1" s="1"/>
  <c r="S20" i="1"/>
  <c r="AE32" i="1" s="1"/>
  <c r="Q21" i="1"/>
  <c r="AC33" i="1" s="1"/>
  <c r="O22" i="1"/>
  <c r="AA34" i="1" s="1"/>
  <c r="U23" i="1"/>
  <c r="AG35" i="1" s="1"/>
  <c r="S24" i="1"/>
  <c r="AE36" i="1" s="1"/>
  <c r="O25" i="1"/>
  <c r="O37" i="1" s="1"/>
  <c r="Q25" i="1"/>
  <c r="AC37" i="1" s="1"/>
  <c r="S16" i="1"/>
  <c r="AE28" i="1" s="1"/>
  <c r="N16" i="1" l="1"/>
  <c r="R25" i="1"/>
  <c r="AD37" i="1" s="1"/>
  <c r="T24" i="1"/>
  <c r="AF36" i="1" s="1"/>
  <c r="V23" i="1"/>
  <c r="AH35" i="1" s="1"/>
  <c r="X22" i="1"/>
  <c r="AJ34" i="1" s="1"/>
  <c r="P22" i="1"/>
  <c r="AB34" i="1" s="1"/>
  <c r="R21" i="1"/>
  <c r="AD33" i="1" s="1"/>
  <c r="T20" i="1"/>
  <c r="AF32" i="1" s="1"/>
  <c r="V19" i="1"/>
  <c r="AH31" i="1" s="1"/>
  <c r="X18" i="1"/>
  <c r="AJ30" i="1" s="1"/>
  <c r="P18" i="1"/>
  <c r="AB30" i="1" s="1"/>
  <c r="R17" i="1"/>
  <c r="AD29" i="1" s="1"/>
  <c r="T16" i="1"/>
  <c r="T28" i="1" s="1"/>
  <c r="N19" i="1"/>
  <c r="W25" i="1"/>
  <c r="W37" i="1" s="1"/>
  <c r="W21" i="1"/>
  <c r="W33" i="1" s="1"/>
  <c r="W17" i="1"/>
  <c r="W29" i="1" s="1"/>
  <c r="N22" i="1"/>
  <c r="T18" i="1"/>
  <c r="T30" i="1" s="1"/>
  <c r="S18" i="1"/>
  <c r="S30" i="1" s="1"/>
  <c r="W22" i="1"/>
  <c r="AI34" i="1" s="1"/>
  <c r="T35" i="1"/>
  <c r="AF35" i="1"/>
  <c r="V34" i="1"/>
  <c r="AH34" i="1"/>
  <c r="P33" i="1"/>
  <c r="AB33" i="1"/>
  <c r="V30" i="1"/>
  <c r="AH30" i="1"/>
  <c r="P29" i="1"/>
  <c r="AB29" i="1"/>
  <c r="AD28" i="1"/>
  <c r="R28" i="1"/>
  <c r="X37" i="1"/>
  <c r="AJ37" i="1"/>
  <c r="X33" i="1"/>
  <c r="AJ33" i="1"/>
  <c r="O29" i="1"/>
  <c r="AA29" i="1"/>
  <c r="P37" i="1"/>
  <c r="AB37" i="1"/>
  <c r="R36" i="1"/>
  <c r="AD36" i="1"/>
  <c r="T31" i="1"/>
  <c r="AF31" i="1"/>
  <c r="U34" i="1"/>
  <c r="AG34" i="1"/>
  <c r="O33" i="1"/>
  <c r="AA33" i="1"/>
  <c r="U30" i="1"/>
  <c r="AG30" i="1"/>
  <c r="N21" i="1"/>
  <c r="V25" i="1"/>
  <c r="V37" i="1" s="1"/>
  <c r="X24" i="1"/>
  <c r="X36" i="1" s="1"/>
  <c r="P24" i="1"/>
  <c r="P36" i="1" s="1"/>
  <c r="R23" i="1"/>
  <c r="R35" i="1" s="1"/>
  <c r="T22" i="1"/>
  <c r="T34" i="1" s="1"/>
  <c r="V21" i="1"/>
  <c r="X20" i="1"/>
  <c r="P20" i="1"/>
  <c r="R19" i="1"/>
  <c r="R31" i="1" s="1"/>
  <c r="V17" i="1"/>
  <c r="V29" i="1" s="1"/>
  <c r="X16" i="1"/>
  <c r="AJ28" i="1" s="1"/>
  <c r="P16" i="1"/>
  <c r="AB28" i="1" s="1"/>
  <c r="X19" i="1"/>
  <c r="P19" i="1"/>
  <c r="AA37" i="1"/>
  <c r="U25" i="1"/>
  <c r="W24" i="1"/>
  <c r="AI36" i="1" s="1"/>
  <c r="O24" i="1"/>
  <c r="AA36" i="1" s="1"/>
  <c r="S22" i="1"/>
  <c r="S34" i="1" s="1"/>
  <c r="U21" i="1"/>
  <c r="U33" i="1" s="1"/>
  <c r="W20" i="1"/>
  <c r="W32" i="1" s="1"/>
  <c r="O20" i="1"/>
  <c r="AA32" i="1" s="1"/>
  <c r="Q19" i="1"/>
  <c r="Q31" i="1" s="1"/>
  <c r="U17" i="1"/>
  <c r="W16" i="1"/>
  <c r="W28" i="1" s="1"/>
  <c r="O16" i="1"/>
  <c r="AA28" i="1" s="1"/>
  <c r="S28" i="1"/>
  <c r="AE35" i="1"/>
  <c r="AJ29" i="1"/>
  <c r="AI37" i="1"/>
  <c r="O32" i="1"/>
  <c r="U29" i="1"/>
  <c r="AG29" i="1"/>
  <c r="U37" i="1"/>
  <c r="AG37" i="1"/>
  <c r="AJ36" i="1"/>
  <c r="V33" i="1"/>
  <c r="AH33" i="1"/>
  <c r="X32" i="1"/>
  <c r="AJ32" i="1"/>
  <c r="P32" i="1"/>
  <c r="AB32" i="1"/>
  <c r="X28" i="1"/>
  <c r="S25" i="1"/>
  <c r="U24" i="1"/>
  <c r="W23" i="1"/>
  <c r="O23" i="1"/>
  <c r="Q22" i="1"/>
  <c r="S21" i="1"/>
  <c r="U20" i="1"/>
  <c r="W19" i="1"/>
  <c r="O19" i="1"/>
  <c r="Q18" i="1"/>
  <c r="S17" i="1"/>
  <c r="U16" i="1"/>
  <c r="Q28" i="1"/>
  <c r="R37" i="1"/>
  <c r="T36" i="1"/>
  <c r="V35" i="1"/>
  <c r="X34" i="1"/>
  <c r="P34" i="1"/>
  <c r="R33" i="1"/>
  <c r="V31" i="1"/>
  <c r="X30" i="1"/>
  <c r="P30" i="1"/>
  <c r="R29" i="1"/>
  <c r="AF30" i="1"/>
  <c r="AC36" i="1"/>
  <c r="N18" i="1"/>
  <c r="Q37" i="1"/>
  <c r="S36" i="1"/>
  <c r="U35" i="1"/>
  <c r="W34" i="1"/>
  <c r="O34" i="1"/>
  <c r="Q33" i="1"/>
  <c r="S32" i="1"/>
  <c r="U31" i="1"/>
  <c r="W30" i="1"/>
  <c r="O30" i="1"/>
  <c r="Q29" i="1"/>
  <c r="AF28" i="1"/>
  <c r="AC35" i="1"/>
  <c r="AE30" i="1"/>
  <c r="AD32" i="1"/>
  <c r="AE31" i="1"/>
  <c r="N24" i="1"/>
  <c r="Q32" i="1"/>
  <c r="O16" i="2"/>
  <c r="O28" i="2" s="1"/>
  <c r="S20" i="2"/>
  <c r="AE32" i="2" s="1"/>
  <c r="P21" i="2"/>
  <c r="AB33" i="2" s="1"/>
  <c r="X21" i="2"/>
  <c r="AJ33" i="2" s="1"/>
  <c r="R23" i="2"/>
  <c r="R35" i="2" s="1"/>
  <c r="O24" i="2"/>
  <c r="O36" i="2" s="1"/>
  <c r="W24" i="2"/>
  <c r="W36" i="2" s="1"/>
  <c r="T25" i="2"/>
  <c r="AF37" i="2" s="1"/>
  <c r="P16" i="2"/>
  <c r="P28" i="2" s="1"/>
  <c r="R16" i="2"/>
  <c r="R28" i="2" s="1"/>
  <c r="O17" i="2"/>
  <c r="AA29" i="2" s="1"/>
  <c r="W17" i="2"/>
  <c r="AI29" i="2" s="1"/>
  <c r="T18" i="2"/>
  <c r="AF30" i="2" s="1"/>
  <c r="Q19" i="2"/>
  <c r="AC31" i="2" s="1"/>
  <c r="N20" i="2"/>
  <c r="V20" i="2"/>
  <c r="V32" i="2" s="1"/>
  <c r="S21" i="2"/>
  <c r="S33" i="2" s="1"/>
  <c r="P22" i="2"/>
  <c r="AB34" i="2" s="1"/>
  <c r="U23" i="2"/>
  <c r="AG35" i="2" s="1"/>
  <c r="R24" i="2"/>
  <c r="AD36" i="2" s="1"/>
  <c r="O25" i="2"/>
  <c r="O37" i="2" s="1"/>
  <c r="W25" i="2"/>
  <c r="AI37" i="2" s="1"/>
  <c r="W22" i="2"/>
  <c r="W34" i="2" s="1"/>
  <c r="AH32" i="2"/>
  <c r="X16" i="2"/>
  <c r="O19" i="2"/>
  <c r="W19" i="2"/>
  <c r="AI31" i="2" s="1"/>
  <c r="Q21" i="2"/>
  <c r="AC33" i="2" s="1"/>
  <c r="N22" i="2"/>
  <c r="V22" i="2"/>
  <c r="V34" i="2" s="1"/>
  <c r="S23" i="2"/>
  <c r="S35" i="2" s="1"/>
  <c r="P24" i="2"/>
  <c r="AB36" i="2" s="1"/>
  <c r="X24" i="2"/>
  <c r="U25" i="2"/>
  <c r="N16" i="2"/>
  <c r="V16" i="2"/>
  <c r="V28" i="2" s="1"/>
  <c r="P18" i="2"/>
  <c r="AB30" i="2" s="1"/>
  <c r="X18" i="2"/>
  <c r="AJ30" i="2" s="1"/>
  <c r="O21" i="2"/>
  <c r="AA33" i="2" s="1"/>
  <c r="W21" i="2"/>
  <c r="AI33" i="2" s="1"/>
  <c r="T22" i="2"/>
  <c r="AF34" i="2" s="1"/>
  <c r="Q23" i="2"/>
  <c r="AC35" i="2" s="1"/>
  <c r="N24" i="2"/>
  <c r="V24" i="2"/>
  <c r="V36" i="2" s="1"/>
  <c r="S25" i="2"/>
  <c r="S37" i="2" s="1"/>
  <c r="AH28" i="2"/>
  <c r="R29" i="2"/>
  <c r="AD29" i="2"/>
  <c r="T33" i="2"/>
  <c r="V37" i="2"/>
  <c r="W16" i="2"/>
  <c r="W28" i="2" s="1"/>
  <c r="P34" i="2"/>
  <c r="V29" i="2"/>
  <c r="T35" i="2"/>
  <c r="V35" i="2"/>
  <c r="AA31" i="2"/>
  <c r="O31" i="2"/>
  <c r="P36" i="2"/>
  <c r="AG37" i="2"/>
  <c r="U37" i="2"/>
  <c r="AJ36" i="2"/>
  <c r="X36" i="2"/>
  <c r="AJ28" i="2"/>
  <c r="X28" i="2"/>
  <c r="T37" i="2"/>
  <c r="Q28" i="2"/>
  <c r="AA28" i="2"/>
  <c r="AE29" i="2"/>
  <c r="AA30" i="2"/>
  <c r="U31" i="2"/>
  <c r="AA32" i="2"/>
  <c r="AI32" i="2"/>
  <c r="AA34" i="2"/>
  <c r="U35" i="2"/>
  <c r="Q36" i="2"/>
  <c r="AA36" i="2"/>
  <c r="AB28" i="2"/>
  <c r="S28" i="2"/>
  <c r="O29" i="2"/>
  <c r="W29" i="2"/>
  <c r="S32" i="2"/>
  <c r="S34" i="2"/>
  <c r="S36" i="2"/>
  <c r="R36" i="2"/>
  <c r="AD28" i="2"/>
  <c r="P29" i="2"/>
  <c r="X29" i="2"/>
  <c r="P31" i="2"/>
  <c r="X31" i="2"/>
  <c r="T32" i="2"/>
  <c r="P33" i="2"/>
  <c r="X33" i="2"/>
  <c r="T34" i="2"/>
  <c r="P37" i="2"/>
  <c r="X37" i="2"/>
  <c r="U28" i="2"/>
  <c r="U30" i="2"/>
  <c r="U32" i="2"/>
  <c r="Q35" i="2"/>
  <c r="U36" i="2"/>
  <c r="W21" i="4"/>
  <c r="AI33" i="4" s="1"/>
  <c r="P24" i="4"/>
  <c r="R16" i="4"/>
  <c r="AD28" i="4" s="1"/>
  <c r="O17" i="4"/>
  <c r="AA29" i="4" s="1"/>
  <c r="W17" i="4"/>
  <c r="AI29" i="4" s="1"/>
  <c r="X24" i="4"/>
  <c r="O23" i="4"/>
  <c r="AA35" i="4" s="1"/>
  <c r="N21" i="4"/>
  <c r="N16" i="4"/>
  <c r="V16" i="4"/>
  <c r="V28" i="4" s="1"/>
  <c r="S25" i="4"/>
  <c r="S37" i="4" s="1"/>
  <c r="P19" i="4"/>
  <c r="AB31" i="4" s="1"/>
  <c r="V24" i="4"/>
  <c r="AH36" i="4" s="1"/>
  <c r="AA34" i="4"/>
  <c r="V30" i="4"/>
  <c r="AH30" i="4"/>
  <c r="AH28" i="4"/>
  <c r="AE37" i="4"/>
  <c r="O30" i="4"/>
  <c r="AA30" i="4"/>
  <c r="R37" i="4"/>
  <c r="AD37" i="4"/>
  <c r="Q28" i="4"/>
  <c r="T35" i="4"/>
  <c r="O16" i="4"/>
  <c r="O28" i="4" s="1"/>
  <c r="W16" i="4"/>
  <c r="W28" i="4" s="1"/>
  <c r="T17" i="4"/>
  <c r="T29" i="4" s="1"/>
  <c r="T25" i="4"/>
  <c r="AF37" i="4" s="1"/>
  <c r="X20" i="4"/>
  <c r="X32" i="4" s="1"/>
  <c r="U35" i="4"/>
  <c r="O19" i="4"/>
  <c r="AA31" i="4" s="1"/>
  <c r="W19" i="4"/>
  <c r="AI31" i="4" s="1"/>
  <c r="AD29" i="4"/>
  <c r="Q36" i="4"/>
  <c r="S21" i="4"/>
  <c r="AH32" i="4"/>
  <c r="AJ36" i="4"/>
  <c r="X36" i="4"/>
  <c r="X34" i="4"/>
  <c r="W34" i="4"/>
  <c r="AI34" i="4"/>
  <c r="AB28" i="4"/>
  <c r="P28" i="4"/>
  <c r="AB36" i="4"/>
  <c r="P36" i="4"/>
  <c r="O31" i="4"/>
  <c r="X28" i="4"/>
  <c r="AJ28" i="4"/>
  <c r="V34" i="4"/>
  <c r="AH34" i="4"/>
  <c r="AD35" i="4"/>
  <c r="R35" i="4"/>
  <c r="U29" i="4"/>
  <c r="AG29" i="4"/>
  <c r="U37" i="4"/>
  <c r="AG37" i="4"/>
  <c r="AE35" i="4"/>
  <c r="AI36" i="4"/>
  <c r="R28" i="4"/>
  <c r="V29" i="4"/>
  <c r="AF29" i="4"/>
  <c r="AJ32" i="4"/>
  <c r="S28" i="4"/>
  <c r="O29" i="4"/>
  <c r="S30" i="4"/>
  <c r="O33" i="4"/>
  <c r="W33" i="4"/>
  <c r="O35" i="4"/>
  <c r="W35" i="4"/>
  <c r="T28" i="4"/>
  <c r="P31" i="4"/>
  <c r="X35" i="4"/>
  <c r="U28" i="4"/>
  <c r="U30" i="4"/>
  <c r="Q31" i="4"/>
  <c r="U32" i="4"/>
  <c r="U36" i="4"/>
  <c r="V36" i="4"/>
  <c r="AA36" i="4"/>
  <c r="W16" i="3"/>
  <c r="W28" i="3" s="1"/>
  <c r="U16" i="3"/>
  <c r="AG28" i="3" s="1"/>
  <c r="R17" i="3"/>
  <c r="AD29" i="3" s="1"/>
  <c r="W18" i="3"/>
  <c r="AI30" i="3" s="1"/>
  <c r="T19" i="3"/>
  <c r="AF31" i="3" s="1"/>
  <c r="Q20" i="3"/>
  <c r="Q32" i="3" s="1"/>
  <c r="N21" i="3"/>
  <c r="V21" i="3"/>
  <c r="V33" i="3" s="1"/>
  <c r="S22" i="3"/>
  <c r="AE34" i="3" s="1"/>
  <c r="P23" i="3"/>
  <c r="AB35" i="3" s="1"/>
  <c r="U24" i="3"/>
  <c r="AG36" i="3" s="1"/>
  <c r="N16" i="3"/>
  <c r="V16" i="3"/>
  <c r="S17" i="3"/>
  <c r="AE29" i="3" s="1"/>
  <c r="P18" i="3"/>
  <c r="AB30" i="3" s="1"/>
  <c r="X18" i="3"/>
  <c r="U19" i="3"/>
  <c r="U31" i="3" s="1"/>
  <c r="R20" i="3"/>
  <c r="R32" i="3" s="1"/>
  <c r="V24" i="3"/>
  <c r="S25" i="3"/>
  <c r="AD28" i="3"/>
  <c r="AC32" i="3"/>
  <c r="AD36" i="3"/>
  <c r="P29" i="3"/>
  <c r="AH33" i="3"/>
  <c r="O37" i="3"/>
  <c r="AG29" i="3"/>
  <c r="P37" i="3"/>
  <c r="AH29" i="3"/>
  <c r="W37" i="3"/>
  <c r="S30" i="3"/>
  <c r="X35" i="3"/>
  <c r="X37" i="3"/>
  <c r="AD30" i="3"/>
  <c r="AG35" i="3"/>
  <c r="AG37" i="3"/>
  <c r="S28" i="3"/>
  <c r="O31" i="3"/>
  <c r="AH35" i="3"/>
  <c r="AH37" i="3"/>
  <c r="AC28" i="3"/>
  <c r="W31" i="3"/>
  <c r="S36" i="3"/>
  <c r="AH28" i="3"/>
  <c r="V28" i="3"/>
  <c r="P30" i="3"/>
  <c r="AJ30" i="3"/>
  <c r="X30" i="3"/>
  <c r="AH36" i="3"/>
  <c r="V36" i="3"/>
  <c r="AE37" i="3"/>
  <c r="S37" i="3"/>
  <c r="AA28" i="3"/>
  <c r="O28" i="3"/>
  <c r="Q30" i="3"/>
  <c r="AC30" i="3"/>
  <c r="V31" i="3"/>
  <c r="AH31" i="3"/>
  <c r="AI28" i="3"/>
  <c r="U28" i="3"/>
  <c r="AE32" i="3"/>
  <c r="U36" i="3"/>
  <c r="R29" i="3"/>
  <c r="R31" i="3"/>
  <c r="R33" i="3"/>
  <c r="R37" i="3"/>
  <c r="S29" i="3"/>
  <c r="O30" i="3"/>
  <c r="W30" i="3"/>
  <c r="O32" i="3"/>
  <c r="W32" i="3"/>
  <c r="S33" i="3"/>
  <c r="O34" i="3"/>
  <c r="W34" i="3"/>
  <c r="S35" i="3"/>
  <c r="P28" i="3"/>
  <c r="X28" i="3"/>
  <c r="T29" i="3"/>
  <c r="T31" i="3"/>
  <c r="T33" i="3"/>
  <c r="P34" i="3"/>
  <c r="X34" i="3"/>
  <c r="AC36" i="3"/>
  <c r="R29" i="5"/>
  <c r="AD29" i="5"/>
  <c r="O30" i="5"/>
  <c r="AA30" i="5"/>
  <c r="R37" i="5"/>
  <c r="AD37" i="5"/>
  <c r="V28" i="5"/>
  <c r="AH28" i="5"/>
  <c r="V36" i="5"/>
  <c r="AH36" i="5"/>
  <c r="S37" i="5"/>
  <c r="AE37" i="5"/>
  <c r="W18" i="5"/>
  <c r="AI30" i="5" s="1"/>
  <c r="AI28" i="5"/>
  <c r="X36" i="5"/>
  <c r="T29" i="5"/>
  <c r="AA36" i="5"/>
  <c r="U29" i="5"/>
  <c r="X28" i="5"/>
  <c r="P34" i="5"/>
  <c r="W30" i="5"/>
  <c r="AI36" i="5"/>
  <c r="AE28" i="5"/>
  <c r="S28" i="5"/>
  <c r="T33" i="5"/>
  <c r="AF33" i="5"/>
  <c r="AE36" i="5"/>
  <c r="S36" i="5"/>
  <c r="Q28" i="5"/>
  <c r="P28" i="5"/>
  <c r="P36" i="5"/>
  <c r="T37" i="5"/>
  <c r="R28" i="5"/>
  <c r="R30" i="5"/>
  <c r="AF31" i="5"/>
  <c r="V33" i="5"/>
  <c r="R36" i="5"/>
  <c r="O29" i="5"/>
  <c r="W29" i="5"/>
  <c r="S30" i="5"/>
  <c r="O31" i="5"/>
  <c r="W31" i="5"/>
  <c r="S32" i="5"/>
  <c r="S34" i="5"/>
  <c r="T30" i="5"/>
  <c r="X31" i="5"/>
  <c r="T32" i="5"/>
  <c r="T34" i="5"/>
  <c r="P35" i="5"/>
  <c r="X35" i="5"/>
  <c r="AE29" i="5"/>
  <c r="U28" i="5"/>
  <c r="Q33" i="5"/>
  <c r="Q35" i="5"/>
  <c r="U36" i="5"/>
  <c r="T16" i="5"/>
  <c r="Q17" i="5"/>
  <c r="N18" i="5"/>
  <c r="V18" i="5"/>
  <c r="P20" i="5"/>
  <c r="X20" i="5"/>
  <c r="U21" i="5"/>
  <c r="O23" i="5"/>
  <c r="W23" i="5"/>
  <c r="T24" i="5"/>
  <c r="Q25" i="5"/>
  <c r="W20" i="6"/>
  <c r="AI32" i="6" s="1"/>
  <c r="T28" i="6"/>
  <c r="AF28" i="6"/>
  <c r="V30" i="6"/>
  <c r="U16" i="6"/>
  <c r="R17" i="6"/>
  <c r="AD29" i="6" s="1"/>
  <c r="T19" i="6"/>
  <c r="P23" i="6"/>
  <c r="P35" i="6" s="1"/>
  <c r="AF30" i="6"/>
  <c r="AJ33" i="6"/>
  <c r="N16" i="6"/>
  <c r="V16" i="6"/>
  <c r="S17" i="6"/>
  <c r="S29" i="6" s="1"/>
  <c r="P18" i="6"/>
  <c r="AB30" i="6" s="1"/>
  <c r="U19" i="6"/>
  <c r="AG31" i="6" s="1"/>
  <c r="T22" i="6"/>
  <c r="S25" i="6"/>
  <c r="S37" i="6" s="1"/>
  <c r="O28" i="6"/>
  <c r="AG30" i="6"/>
  <c r="O34" i="6"/>
  <c r="AB31" i="6"/>
  <c r="V34" i="6"/>
  <c r="O32" i="6"/>
  <c r="AB29" i="6"/>
  <c r="V32" i="6"/>
  <c r="AG34" i="6"/>
  <c r="AJ29" i="6"/>
  <c r="AB33" i="6"/>
  <c r="AC29" i="6"/>
  <c r="R33" i="6"/>
  <c r="S35" i="6"/>
  <c r="W34" i="6"/>
  <c r="W32" i="6"/>
  <c r="U28" i="6"/>
  <c r="AG28" i="6"/>
  <c r="R29" i="6"/>
  <c r="AF31" i="6"/>
  <c r="T31" i="6"/>
  <c r="W28" i="6"/>
  <c r="P28" i="6"/>
  <c r="X28" i="6"/>
  <c r="P32" i="6"/>
  <c r="X32" i="6"/>
  <c r="T33" i="6"/>
  <c r="P34" i="6"/>
  <c r="X34" i="6"/>
  <c r="T35" i="6"/>
  <c r="P36" i="6"/>
  <c r="X36" i="6"/>
  <c r="T37" i="6"/>
  <c r="Q28" i="6"/>
  <c r="U29" i="6"/>
  <c r="AE29" i="6"/>
  <c r="U31" i="6"/>
  <c r="U33" i="6"/>
  <c r="U35" i="6"/>
  <c r="Q36" i="6"/>
  <c r="AI36" i="6"/>
  <c r="U37" i="6"/>
  <c r="R28" i="6"/>
  <c r="V29" i="6"/>
  <c r="V35" i="6"/>
  <c r="R36" i="6"/>
  <c r="V37" i="6"/>
  <c r="S28" i="6"/>
  <c r="O29" i="6"/>
  <c r="W29" i="6"/>
  <c r="S30" i="6"/>
  <c r="O31" i="6"/>
  <c r="W31" i="6"/>
  <c r="O37" i="6"/>
  <c r="W37" i="6"/>
  <c r="W20" i="7"/>
  <c r="AI32" i="7" s="1"/>
  <c r="AJ37" i="7"/>
  <c r="Q20" i="7"/>
  <c r="AC32" i="7" s="1"/>
  <c r="S22" i="7"/>
  <c r="S34" i="7" s="1"/>
  <c r="AF30" i="7"/>
  <c r="AJ33" i="7"/>
  <c r="U34" i="7"/>
  <c r="AG32" i="7"/>
  <c r="U32" i="7"/>
  <c r="V30" i="7"/>
  <c r="V28" i="7"/>
  <c r="Q31" i="7"/>
  <c r="AE28" i="7"/>
  <c r="R31" i="7"/>
  <c r="Q35" i="7"/>
  <c r="AF28" i="7"/>
  <c r="R35" i="7"/>
  <c r="AB29" i="7"/>
  <c r="V32" i="7"/>
  <c r="AA35" i="7"/>
  <c r="AJ29" i="7"/>
  <c r="AA33" i="7"/>
  <c r="V36" i="7"/>
  <c r="U30" i="7"/>
  <c r="AB33" i="7"/>
  <c r="AF36" i="7"/>
  <c r="AI35" i="7"/>
  <c r="AI33" i="7"/>
  <c r="AB28" i="7"/>
  <c r="P28" i="7"/>
  <c r="AJ28" i="7"/>
  <c r="X28" i="7"/>
  <c r="AD30" i="7"/>
  <c r="R30" i="7"/>
  <c r="O31" i="7"/>
  <c r="AA31" i="7"/>
  <c r="W31" i="7"/>
  <c r="AI31" i="7"/>
  <c r="Q33" i="7"/>
  <c r="AC33" i="7"/>
  <c r="AH34" i="7"/>
  <c r="V34" i="7"/>
  <c r="AB36" i="7"/>
  <c r="P36" i="7"/>
  <c r="AG37" i="7"/>
  <c r="U37" i="7"/>
  <c r="AC28" i="7"/>
  <c r="Q28" i="7"/>
  <c r="AH29" i="7"/>
  <c r="V29" i="7"/>
  <c r="S30" i="7"/>
  <c r="AE30" i="7"/>
  <c r="P31" i="7"/>
  <c r="AB31" i="7"/>
  <c r="X31" i="7"/>
  <c r="AJ31" i="7"/>
  <c r="R33" i="7"/>
  <c r="AD33" i="7"/>
  <c r="AH37" i="7"/>
  <c r="V37" i="7"/>
  <c r="O28" i="7"/>
  <c r="W28" i="7"/>
  <c r="S29" i="7"/>
  <c r="O32" i="7"/>
  <c r="W32" i="7"/>
  <c r="S35" i="7"/>
  <c r="O36" i="7"/>
  <c r="S37" i="7"/>
  <c r="T29" i="7"/>
  <c r="P30" i="7"/>
  <c r="X30" i="7"/>
  <c r="X36" i="7"/>
  <c r="T37" i="7"/>
  <c r="U31" i="7"/>
  <c r="Q32" i="7"/>
  <c r="Q34" i="7"/>
  <c r="AE32" i="7"/>
  <c r="R28" i="7"/>
  <c r="V31" i="7"/>
  <c r="R34" i="7"/>
  <c r="V35" i="7"/>
  <c r="N16" i="8"/>
  <c r="V16" i="8"/>
  <c r="AH28" i="8" s="1"/>
  <c r="R20" i="8"/>
  <c r="AD32" i="8" s="1"/>
  <c r="AA33" i="8"/>
  <c r="W21" i="8"/>
  <c r="AI33" i="8" s="1"/>
  <c r="T22" i="8"/>
  <c r="AF34" i="8" s="1"/>
  <c r="Q23" i="8"/>
  <c r="AC35" i="8" s="1"/>
  <c r="N24" i="8"/>
  <c r="V24" i="8"/>
  <c r="AH36" i="8" s="1"/>
  <c r="O16" i="8"/>
  <c r="W16" i="8"/>
  <c r="W28" i="8" s="1"/>
  <c r="Q18" i="8"/>
  <c r="N19" i="8"/>
  <c r="S20" i="8"/>
  <c r="AE32" i="8" s="1"/>
  <c r="U22" i="8"/>
  <c r="AG34" i="8" s="1"/>
  <c r="O36" i="8"/>
  <c r="W24" i="8"/>
  <c r="W36" i="8" s="1"/>
  <c r="AC30" i="8"/>
  <c r="Q30" i="8"/>
  <c r="O28" i="8"/>
  <c r="AA28" i="8"/>
  <c r="R34" i="8"/>
  <c r="AA30" i="8"/>
  <c r="V31" i="8"/>
  <c r="AF31" i="8"/>
  <c r="Q32" i="8"/>
  <c r="R32" i="8"/>
  <c r="V33" i="8"/>
  <c r="AF33" i="8"/>
  <c r="AI30" i="8"/>
  <c r="Q28" i="8"/>
  <c r="AC28" i="8"/>
  <c r="V29" i="8"/>
  <c r="AH29" i="8"/>
  <c r="P28" i="8"/>
  <c r="AB28" i="8"/>
  <c r="X28" i="8"/>
  <c r="AJ28" i="8"/>
  <c r="U29" i="8"/>
  <c r="AG29" i="8"/>
  <c r="AA31" i="8"/>
  <c r="O31" i="8"/>
  <c r="AC33" i="8"/>
  <c r="Q33" i="8"/>
  <c r="AI28" i="8"/>
  <c r="S28" i="8"/>
  <c r="O29" i="8"/>
  <c r="W29" i="8"/>
  <c r="S30" i="8"/>
  <c r="O33" i="8"/>
  <c r="O37" i="8"/>
  <c r="T30" i="8"/>
  <c r="T34" i="8"/>
  <c r="P35" i="8"/>
  <c r="X35" i="8"/>
  <c r="AJ32" i="8"/>
  <c r="U28" i="8"/>
  <c r="Q31" i="8"/>
  <c r="U32" i="8"/>
  <c r="U34" i="8"/>
  <c r="Q35" i="8"/>
  <c r="V28" i="8"/>
  <c r="R29" i="8"/>
  <c r="V36" i="8"/>
  <c r="R37" i="8"/>
  <c r="N22" i="14"/>
  <c r="V22" i="14"/>
  <c r="AH34" i="14" s="1"/>
  <c r="S23" i="14"/>
  <c r="P24" i="14"/>
  <c r="P36" i="14" s="1"/>
  <c r="X24" i="14"/>
  <c r="R21" i="14"/>
  <c r="AD33" i="14" s="1"/>
  <c r="N25" i="14"/>
  <c r="V25" i="14"/>
  <c r="V37" i="14" s="1"/>
  <c r="N20" i="14"/>
  <c r="V20" i="14"/>
  <c r="U23" i="14"/>
  <c r="P17" i="14"/>
  <c r="AB29" i="14" s="1"/>
  <c r="X17" i="14"/>
  <c r="U18" i="14"/>
  <c r="U30" i="14" s="1"/>
  <c r="R19" i="14"/>
  <c r="AD31" i="14" s="1"/>
  <c r="W25" i="14"/>
  <c r="AI37" i="14" s="1"/>
  <c r="W17" i="9"/>
  <c r="AI29" i="9" s="1"/>
  <c r="W25" i="9"/>
  <c r="AI37" i="9" s="1"/>
  <c r="N22" i="9"/>
  <c r="V22" i="9"/>
  <c r="AH34" i="9" s="1"/>
  <c r="Q16" i="9"/>
  <c r="AC28" i="9" s="1"/>
  <c r="N17" i="9"/>
  <c r="V17" i="9"/>
  <c r="AH29" i="9" s="1"/>
  <c r="S18" i="9"/>
  <c r="AE30" i="9" s="1"/>
  <c r="P19" i="9"/>
  <c r="AB31" i="9" s="1"/>
  <c r="U20" i="9"/>
  <c r="AG32" i="9" s="1"/>
  <c r="O22" i="9"/>
  <c r="O34" i="9" s="1"/>
  <c r="W22" i="9"/>
  <c r="W34" i="9" s="1"/>
  <c r="Q24" i="9"/>
  <c r="AC36" i="9" s="1"/>
  <c r="N25" i="9"/>
  <c r="V25" i="9"/>
  <c r="AH37" i="9" s="1"/>
  <c r="S16" i="9"/>
  <c r="S24" i="9"/>
  <c r="AG35" i="9"/>
  <c r="AF37" i="9"/>
  <c r="T37" i="9"/>
  <c r="S29" i="9"/>
  <c r="S33" i="9"/>
  <c r="V32" i="9"/>
  <c r="V36" i="9"/>
  <c r="Q31" i="9"/>
  <c r="Q35" i="9"/>
  <c r="U37" i="9"/>
  <c r="V29" i="9"/>
  <c r="T30" i="9"/>
  <c r="Q28" i="9"/>
  <c r="O29" i="9"/>
  <c r="O33" i="9"/>
  <c r="Q36" i="9"/>
  <c r="O37" i="9"/>
  <c r="R28" i="9"/>
  <c r="V34" i="9"/>
  <c r="T35" i="9"/>
  <c r="R36" i="9"/>
  <c r="AI34" i="9"/>
  <c r="W33" i="9"/>
  <c r="W37" i="9"/>
  <c r="W24" i="14"/>
  <c r="AI36" i="14" s="1"/>
  <c r="W17" i="14"/>
  <c r="AI29" i="14" s="1"/>
  <c r="U19" i="14"/>
  <c r="AG31" i="14" s="1"/>
  <c r="U21" i="14"/>
  <c r="AG33" i="14" s="1"/>
  <c r="R20" i="14"/>
  <c r="R24" i="14"/>
  <c r="AD36" i="14" s="1"/>
  <c r="R22" i="14"/>
  <c r="R34" i="14" s="1"/>
  <c r="O22" i="14"/>
  <c r="AA34" i="14" s="1"/>
  <c r="W22" i="14"/>
  <c r="AI34" i="14" s="1"/>
  <c r="S21" i="14"/>
  <c r="S33" i="14" s="1"/>
  <c r="O20" i="14"/>
  <c r="W20" i="14"/>
  <c r="W32" i="14" s="1"/>
  <c r="N18" i="14"/>
  <c r="V18" i="14"/>
  <c r="AH30" i="14" s="1"/>
  <c r="S19" i="14"/>
  <c r="AE31" i="14" s="1"/>
  <c r="P18" i="14"/>
  <c r="AB30" i="14" s="1"/>
  <c r="Q21" i="14"/>
  <c r="Q33" i="14" s="1"/>
  <c r="Q22" i="14"/>
  <c r="AC34" i="14" s="1"/>
  <c r="Q17" i="14"/>
  <c r="U25" i="14"/>
  <c r="U37" i="14" s="1"/>
  <c r="T23" i="14"/>
  <c r="T35" i="14" s="1"/>
  <c r="Q24" i="14"/>
  <c r="AC36" i="14" s="1"/>
  <c r="P22" i="14"/>
  <c r="AB34" i="14" s="1"/>
  <c r="X22" i="14"/>
  <c r="AJ34" i="14" s="1"/>
  <c r="T21" i="14"/>
  <c r="AF33" i="14" s="1"/>
  <c r="P20" i="14"/>
  <c r="AB32" i="14" s="1"/>
  <c r="X20" i="14"/>
  <c r="AJ32" i="14" s="1"/>
  <c r="R17" i="14"/>
  <c r="R29" i="14" s="1"/>
  <c r="O18" i="14"/>
  <c r="O30" i="14" s="1"/>
  <c r="W18" i="14"/>
  <c r="AI30" i="14" s="1"/>
  <c r="T19" i="14"/>
  <c r="AF31" i="14" s="1"/>
  <c r="AG29" i="14"/>
  <c r="U29" i="14"/>
  <c r="AA31" i="14"/>
  <c r="O31" i="14"/>
  <c r="AC28" i="14"/>
  <c r="Q28" i="14"/>
  <c r="AH29" i="14"/>
  <c r="V29" i="14"/>
  <c r="AE30" i="14"/>
  <c r="S30" i="14"/>
  <c r="AB31" i="14"/>
  <c r="P31" i="14"/>
  <c r="AJ31" i="14"/>
  <c r="X31" i="14"/>
  <c r="U32" i="14"/>
  <c r="AG32" i="14"/>
  <c r="R33" i="14"/>
  <c r="AB28" i="14"/>
  <c r="P28" i="14"/>
  <c r="S35" i="14"/>
  <c r="AE35" i="14"/>
  <c r="AD28" i="14"/>
  <c r="R28" i="14"/>
  <c r="AF30" i="14"/>
  <c r="T30" i="14"/>
  <c r="AC31" i="14"/>
  <c r="Q31" i="14"/>
  <c r="V32" i="14"/>
  <c r="AH32" i="14"/>
  <c r="AE33" i="14"/>
  <c r="U35" i="14"/>
  <c r="AG35" i="14"/>
  <c r="AA37" i="14"/>
  <c r="O37" i="14"/>
  <c r="AJ28" i="14"/>
  <c r="X28" i="14"/>
  <c r="AE28" i="14"/>
  <c r="S28" i="14"/>
  <c r="P29" i="14"/>
  <c r="AJ29" i="14"/>
  <c r="X29" i="14"/>
  <c r="O32" i="14"/>
  <c r="AA32" i="14"/>
  <c r="Q34" i="14"/>
  <c r="AH35" i="14"/>
  <c r="V35" i="14"/>
  <c r="AE36" i="14"/>
  <c r="S36" i="14"/>
  <c r="AB37" i="14"/>
  <c r="P37" i="14"/>
  <c r="AJ37" i="14"/>
  <c r="X37" i="14"/>
  <c r="AD30" i="14"/>
  <c r="R30" i="14"/>
  <c r="AF28" i="14"/>
  <c r="T28" i="14"/>
  <c r="Q29" i="14"/>
  <c r="AC29" i="14"/>
  <c r="P32" i="14"/>
  <c r="AA35" i="14"/>
  <c r="O35" i="14"/>
  <c r="AI35" i="14"/>
  <c r="W35" i="14"/>
  <c r="AF36" i="14"/>
  <c r="T36" i="14"/>
  <c r="AC37" i="14"/>
  <c r="Q37" i="14"/>
  <c r="AI31" i="14"/>
  <c r="W31" i="14"/>
  <c r="X36" i="14"/>
  <c r="AJ36" i="14"/>
  <c r="AG28" i="14"/>
  <c r="U28" i="14"/>
  <c r="AC32" i="14"/>
  <c r="Q32" i="14"/>
  <c r="AH33" i="14"/>
  <c r="V33" i="14"/>
  <c r="S34" i="14"/>
  <c r="AE34" i="14"/>
  <c r="AG36" i="14"/>
  <c r="U36" i="14"/>
  <c r="AD37" i="14"/>
  <c r="R37" i="14"/>
  <c r="V28" i="14"/>
  <c r="AH28" i="14"/>
  <c r="S29" i="14"/>
  <c r="AE29" i="14"/>
  <c r="AJ30" i="14"/>
  <c r="X30" i="14"/>
  <c r="AD32" i="14"/>
  <c r="R32" i="14"/>
  <c r="AA33" i="14"/>
  <c r="O33" i="14"/>
  <c r="W33" i="14"/>
  <c r="AI33" i="14"/>
  <c r="AF34" i="14"/>
  <c r="T34" i="14"/>
  <c r="AC35" i="14"/>
  <c r="Q35" i="14"/>
  <c r="AH36" i="14"/>
  <c r="V36" i="14"/>
  <c r="S37" i="14"/>
  <c r="AE37" i="14"/>
  <c r="AA28" i="14"/>
  <c r="O28" i="14"/>
  <c r="AI28" i="14"/>
  <c r="W28" i="14"/>
  <c r="AF29" i="14"/>
  <c r="T29" i="14"/>
  <c r="AH31" i="14"/>
  <c r="V31" i="14"/>
  <c r="AE32" i="14"/>
  <c r="S32" i="14"/>
  <c r="P33" i="14"/>
  <c r="AB33" i="14"/>
  <c r="X33" i="14"/>
  <c r="AJ33" i="14"/>
  <c r="AG34" i="14"/>
  <c r="U34" i="14"/>
  <c r="AD35" i="14"/>
  <c r="R35" i="14"/>
  <c r="O36" i="14"/>
  <c r="AA36" i="14"/>
  <c r="AF37" i="14"/>
  <c r="Q30" i="14"/>
  <c r="V34" i="14"/>
  <c r="P35" i="14"/>
  <c r="X35" i="14"/>
  <c r="O29" i="14"/>
  <c r="U33" i="14"/>
  <c r="T32" i="14"/>
  <c r="T20" i="9"/>
  <c r="S25" i="9"/>
  <c r="T21" i="9"/>
  <c r="T22" i="9"/>
  <c r="P23" i="9"/>
  <c r="P20" i="9"/>
  <c r="R17" i="9"/>
  <c r="O18" i="9"/>
  <c r="W18" i="9"/>
  <c r="T19" i="9"/>
  <c r="S22" i="9"/>
  <c r="X23" i="9"/>
  <c r="O16" i="9"/>
  <c r="W16" i="9"/>
  <c r="S20" i="9"/>
  <c r="U22" i="9"/>
  <c r="R23" i="9"/>
  <c r="U16" i="9"/>
  <c r="U24" i="9"/>
  <c r="S19" i="9"/>
  <c r="N18" i="9"/>
  <c r="Q17" i="9"/>
  <c r="U21" i="9"/>
  <c r="V18" i="9"/>
  <c r="T16" i="8"/>
  <c r="Q17" i="8"/>
  <c r="U21" i="8"/>
  <c r="W23" i="8"/>
  <c r="T24" i="8"/>
  <c r="U16" i="7"/>
  <c r="N21" i="7"/>
  <c r="V21" i="7"/>
  <c r="U24" i="7"/>
  <c r="R25" i="7"/>
  <c r="O18" i="6"/>
  <c r="W18" i="6"/>
  <c r="S19" i="4"/>
  <c r="N18" i="4"/>
  <c r="Q25" i="4"/>
  <c r="T16" i="3"/>
  <c r="N18" i="3"/>
  <c r="V18" i="3"/>
  <c r="P20" i="3"/>
  <c r="X20" i="3"/>
  <c r="U21" i="3"/>
  <c r="R22" i="3"/>
  <c r="O23" i="3"/>
  <c r="W23" i="3"/>
  <c r="T24" i="3"/>
  <c r="T16" i="2"/>
  <c r="Q17" i="2"/>
  <c r="N18" i="2"/>
  <c r="V18" i="2"/>
  <c r="S19" i="2"/>
  <c r="P20" i="2"/>
  <c r="U21" i="2"/>
  <c r="X23" i="1"/>
  <c r="V16" i="1"/>
  <c r="V20" i="1"/>
  <c r="R18" i="1"/>
  <c r="V24" i="1"/>
  <c r="T21" i="1"/>
  <c r="T17" i="1"/>
  <c r="T25" i="1"/>
  <c r="P23" i="1"/>
  <c r="R22" i="1"/>
  <c r="X19" i="9"/>
  <c r="X20" i="9"/>
  <c r="R21" i="9"/>
  <c r="P17" i="9"/>
  <c r="X17" i="9"/>
  <c r="R19" i="9"/>
  <c r="O23" i="9"/>
  <c r="W23" i="9"/>
  <c r="T24" i="9"/>
  <c r="N21" i="9"/>
  <c r="V21" i="9"/>
  <c r="T17" i="9"/>
  <c r="Q18" i="9"/>
  <c r="N19" i="9"/>
  <c r="V19" i="9"/>
  <c r="O20" i="9"/>
  <c r="W20" i="9"/>
  <c r="R22" i="9"/>
  <c r="R20" i="9"/>
  <c r="R18" i="9"/>
  <c r="S19" i="8"/>
  <c r="X18" i="8"/>
  <c r="U19" i="8"/>
  <c r="N22" i="8"/>
  <c r="N20" i="8"/>
  <c r="S21" i="8"/>
  <c r="Q22" i="8"/>
  <c r="N23" i="8"/>
  <c r="V23" i="8"/>
  <c r="S24" i="8"/>
  <c r="P25" i="8"/>
  <c r="X25" i="8"/>
  <c r="R24" i="8"/>
  <c r="V22" i="8"/>
  <c r="P24" i="8"/>
  <c r="U25" i="8"/>
  <c r="V20" i="8"/>
  <c r="U18" i="8"/>
  <c r="R19" i="8"/>
  <c r="X24" i="8"/>
  <c r="X22" i="8"/>
  <c r="X17" i="8"/>
  <c r="W22" i="8"/>
  <c r="W25" i="8"/>
  <c r="W20" i="8"/>
  <c r="W19" i="8"/>
  <c r="V25" i="8"/>
  <c r="V18" i="8"/>
  <c r="N25" i="8"/>
  <c r="N18" i="8"/>
  <c r="Q24" i="8"/>
  <c r="U23" i="8"/>
  <c r="P22" i="8"/>
  <c r="P20" i="8"/>
  <c r="P18" i="8"/>
  <c r="O18" i="7"/>
  <c r="W18" i="7"/>
  <c r="T19" i="7"/>
  <c r="P22" i="7"/>
  <c r="P20" i="7"/>
  <c r="N25" i="7"/>
  <c r="N18" i="7"/>
  <c r="R17" i="7"/>
  <c r="R24" i="7"/>
  <c r="X22" i="7"/>
  <c r="X20" i="7"/>
  <c r="Q18" i="7"/>
  <c r="Q24" i="7"/>
  <c r="Q17" i="7"/>
  <c r="Q25" i="7"/>
  <c r="U23" i="7"/>
  <c r="U21" i="7"/>
  <c r="W24" i="7"/>
  <c r="W22" i="7"/>
  <c r="T23" i="7"/>
  <c r="T21" i="7"/>
  <c r="S19" i="7"/>
  <c r="X19" i="6"/>
  <c r="X25" i="6"/>
  <c r="X23" i="6"/>
  <c r="X18" i="6"/>
  <c r="N19" i="6"/>
  <c r="V19" i="6"/>
  <c r="R22" i="6"/>
  <c r="O23" i="6"/>
  <c r="T24" i="6"/>
  <c r="Q25" i="6"/>
  <c r="N21" i="6"/>
  <c r="V21" i="6"/>
  <c r="R20" i="6"/>
  <c r="P25" i="6"/>
  <c r="S24" i="6"/>
  <c r="S19" i="6"/>
  <c r="S22" i="6"/>
  <c r="S20" i="6"/>
  <c r="W23" i="6"/>
  <c r="Q19" i="6"/>
  <c r="Q20" i="6"/>
  <c r="Q23" i="6"/>
  <c r="Q18" i="6"/>
  <c r="Q21" i="6"/>
  <c r="T17" i="6"/>
  <c r="T20" i="6"/>
  <c r="R18" i="6"/>
  <c r="U24" i="6"/>
  <c r="N22" i="5"/>
  <c r="N23" i="5"/>
  <c r="U19" i="5"/>
  <c r="U25" i="5"/>
  <c r="S19" i="5"/>
  <c r="V22" i="5"/>
  <c r="V23" i="5"/>
  <c r="O22" i="5"/>
  <c r="W22" i="5"/>
  <c r="T23" i="5"/>
  <c r="Q24" i="5"/>
  <c r="N25" i="5"/>
  <c r="V25" i="5"/>
  <c r="S21" i="5"/>
  <c r="P17" i="5"/>
  <c r="X17" i="5"/>
  <c r="U18" i="5"/>
  <c r="O20" i="5"/>
  <c r="W20" i="5"/>
  <c r="Q19" i="5"/>
  <c r="Q20" i="5"/>
  <c r="Q18" i="5"/>
  <c r="R21" i="5"/>
  <c r="R22" i="5"/>
  <c r="R20" i="5"/>
  <c r="P19" i="5"/>
  <c r="P16" i="9"/>
  <c r="X16" i="9"/>
  <c r="U17" i="9"/>
  <c r="S23" i="9"/>
  <c r="P22" i="9"/>
  <c r="X22" i="9"/>
  <c r="Q21" i="9"/>
  <c r="Q22" i="9"/>
  <c r="P24" i="9"/>
  <c r="X24" i="9"/>
  <c r="O19" i="9"/>
  <c r="W19" i="9"/>
  <c r="N23" i="9"/>
  <c r="V23" i="9"/>
  <c r="U18" i="9"/>
  <c r="V16" i="9"/>
  <c r="P18" i="9"/>
  <c r="X18" i="9"/>
  <c r="U19" i="9"/>
  <c r="P21" i="9"/>
  <c r="X21" i="9"/>
  <c r="P25" i="9"/>
  <c r="X25" i="9"/>
  <c r="S23" i="8"/>
  <c r="S17" i="8"/>
  <c r="S25" i="8"/>
  <c r="T23" i="8"/>
  <c r="T17" i="8"/>
  <c r="P21" i="8"/>
  <c r="X21" i="8"/>
  <c r="R23" i="8"/>
  <c r="T25" i="8"/>
  <c r="P17" i="8"/>
  <c r="R18" i="8"/>
  <c r="T20" i="8"/>
  <c r="R16" i="8"/>
  <c r="R20" i="7"/>
  <c r="O22" i="7"/>
  <c r="O17" i="7"/>
  <c r="W17" i="7"/>
  <c r="S21" i="7"/>
  <c r="O25" i="7"/>
  <c r="W25" i="7"/>
  <c r="S24" i="7"/>
  <c r="T20" i="7"/>
  <c r="P23" i="7"/>
  <c r="X23" i="7"/>
  <c r="U17" i="7"/>
  <c r="T22" i="7"/>
  <c r="R25" i="6"/>
  <c r="O21" i="6"/>
  <c r="W21" i="6"/>
  <c r="N24" i="6"/>
  <c r="V24" i="6"/>
  <c r="R23" i="6"/>
  <c r="U20" i="6"/>
  <c r="R19" i="6"/>
  <c r="Q22" i="6"/>
  <c r="P18" i="5"/>
  <c r="X18" i="5"/>
  <c r="O21" i="5"/>
  <c r="W21" i="5"/>
  <c r="N19" i="5"/>
  <c r="V19" i="5"/>
  <c r="P21" i="5"/>
  <c r="X21" i="5"/>
  <c r="U22" i="5"/>
  <c r="R23" i="5"/>
  <c r="S23" i="5"/>
  <c r="N17" i="5"/>
  <c r="V17" i="5"/>
  <c r="U20" i="5"/>
  <c r="N20" i="5"/>
  <c r="V20" i="5"/>
  <c r="O25" i="5"/>
  <c r="W25" i="5"/>
  <c r="R19" i="5"/>
  <c r="Q22" i="5"/>
  <c r="P25" i="5"/>
  <c r="X25" i="5"/>
  <c r="P22" i="4"/>
  <c r="P20" i="4"/>
  <c r="P23" i="4"/>
  <c r="V21" i="4"/>
  <c r="S22" i="4"/>
  <c r="W18" i="4"/>
  <c r="S17" i="4"/>
  <c r="P18" i="4"/>
  <c r="N23" i="4"/>
  <c r="V23" i="4"/>
  <c r="P25" i="4"/>
  <c r="X25" i="4"/>
  <c r="U21" i="4"/>
  <c r="Q20" i="4"/>
  <c r="O20" i="4"/>
  <c r="W20" i="4"/>
  <c r="Q18" i="4"/>
  <c r="Q22" i="4"/>
  <c r="R20" i="4"/>
  <c r="R18" i="4"/>
  <c r="R24" i="4"/>
  <c r="T19" i="4"/>
  <c r="T22" i="4"/>
  <c r="T20" i="4"/>
  <c r="X18" i="4"/>
  <c r="X19" i="4"/>
  <c r="R21" i="4"/>
  <c r="N25" i="4"/>
  <c r="V25" i="4"/>
  <c r="O25" i="4"/>
  <c r="W25" i="4"/>
  <c r="T18" i="4"/>
  <c r="T21" i="4"/>
  <c r="N19" i="4"/>
  <c r="P17" i="4"/>
  <c r="X17" i="4"/>
  <c r="S24" i="4"/>
  <c r="U22" i="4"/>
  <c r="Q21" i="4"/>
  <c r="V19" i="4"/>
  <c r="Q17" i="4"/>
  <c r="R22" i="4"/>
  <c r="T24" i="4"/>
  <c r="R19" i="4"/>
  <c r="S20" i="4"/>
  <c r="U19" i="4"/>
  <c r="Q23" i="4"/>
  <c r="P21" i="4"/>
  <c r="X21" i="4"/>
  <c r="X17" i="3"/>
  <c r="X21" i="3"/>
  <c r="X19" i="3"/>
  <c r="V20" i="3"/>
  <c r="V22" i="3"/>
  <c r="T22" i="3"/>
  <c r="T20" i="3"/>
  <c r="N24" i="3"/>
  <c r="N17" i="3"/>
  <c r="O17" i="3"/>
  <c r="W17" i="3"/>
  <c r="T18" i="3"/>
  <c r="U22" i="3"/>
  <c r="R23" i="3"/>
  <c r="O24" i="3"/>
  <c r="W24" i="3"/>
  <c r="T25" i="3"/>
  <c r="U20" i="3"/>
  <c r="P21" i="3"/>
  <c r="P19" i="3"/>
  <c r="S19" i="3"/>
  <c r="Q25" i="3"/>
  <c r="Q23" i="3"/>
  <c r="Q21" i="3"/>
  <c r="O21" i="3"/>
  <c r="W21" i="3"/>
  <c r="P24" i="3"/>
  <c r="X24" i="3"/>
  <c r="T23" i="3"/>
  <c r="Q19" i="3"/>
  <c r="U18" i="3"/>
  <c r="Q22" i="3"/>
  <c r="Q17" i="3"/>
  <c r="X22" i="2"/>
  <c r="X20" i="2"/>
  <c r="S18" i="2"/>
  <c r="W18" i="2"/>
  <c r="O23" i="2"/>
  <c r="W23" i="2"/>
  <c r="V21" i="2"/>
  <c r="T17" i="2"/>
  <c r="V19" i="2"/>
  <c r="U22" i="2"/>
  <c r="Q22" i="2"/>
  <c r="Q25" i="2"/>
  <c r="Q20" i="2"/>
  <c r="Q18" i="2"/>
  <c r="N21" i="2"/>
  <c r="N19" i="2"/>
  <c r="R19" i="2"/>
  <c r="R22" i="2"/>
  <c r="R25" i="2"/>
  <c r="R20" i="2"/>
  <c r="R18" i="2"/>
  <c r="T24" i="2"/>
  <c r="T19" i="2"/>
  <c r="P23" i="2"/>
  <c r="X23" i="2"/>
  <c r="U17" i="2"/>
  <c r="R21" i="2"/>
  <c r="O24" i="9"/>
  <c r="W24" i="9"/>
  <c r="P19" i="8"/>
  <c r="X19" i="8"/>
  <c r="R21" i="8"/>
  <c r="Q25" i="8"/>
  <c r="S22" i="8"/>
  <c r="U24" i="8"/>
  <c r="T16" i="9"/>
  <c r="Q25" i="9"/>
  <c r="Q20" i="9"/>
  <c r="R25" i="9"/>
  <c r="AG33" i="1" l="1"/>
  <c r="P28" i="1"/>
  <c r="AI33" i="1"/>
  <c r="AD35" i="1"/>
  <c r="AC31" i="1"/>
  <c r="T32" i="1"/>
  <c r="AH29" i="1"/>
  <c r="AI29" i="1"/>
  <c r="AE34" i="1"/>
  <c r="AB36" i="1"/>
  <c r="AF34" i="1"/>
  <c r="O36" i="1"/>
  <c r="AI32" i="1"/>
  <c r="W36" i="1"/>
  <c r="AI28" i="1"/>
  <c r="AB31" i="1"/>
  <c r="P31" i="1"/>
  <c r="AD31" i="1"/>
  <c r="AH37" i="1"/>
  <c r="O28" i="1"/>
  <c r="AJ31" i="1"/>
  <c r="X31" i="1"/>
  <c r="AE29" i="1"/>
  <c r="S29" i="1"/>
  <c r="V36" i="1"/>
  <c r="AH36" i="1"/>
  <c r="Q30" i="1"/>
  <c r="AC30" i="1"/>
  <c r="U36" i="1"/>
  <c r="AG36" i="1"/>
  <c r="AD30" i="1"/>
  <c r="R30" i="1"/>
  <c r="AA31" i="1"/>
  <c r="O31" i="1"/>
  <c r="AE37" i="1"/>
  <c r="S37" i="1"/>
  <c r="AH32" i="1"/>
  <c r="V32" i="1"/>
  <c r="AI31" i="1"/>
  <c r="W31" i="1"/>
  <c r="AD34" i="1"/>
  <c r="R34" i="1"/>
  <c r="AH28" i="1"/>
  <c r="V28" i="1"/>
  <c r="U32" i="1"/>
  <c r="AG32" i="1"/>
  <c r="AI35" i="1"/>
  <c r="W35" i="1"/>
  <c r="AJ35" i="1"/>
  <c r="X35" i="1"/>
  <c r="L33" i="1" s="1"/>
  <c r="S33" i="1"/>
  <c r="AE33" i="1"/>
  <c r="T33" i="1"/>
  <c r="AF33" i="1"/>
  <c r="AB35" i="1"/>
  <c r="P35" i="1"/>
  <c r="D33" i="1" s="1"/>
  <c r="AF37" i="1"/>
  <c r="T37" i="1"/>
  <c r="AC34" i="1"/>
  <c r="Q34" i="1"/>
  <c r="T29" i="1"/>
  <c r="AF29" i="1"/>
  <c r="U28" i="1"/>
  <c r="AG28" i="1"/>
  <c r="I34" i="1" s="1"/>
  <c r="G17" i="13" s="1"/>
  <c r="AA35" i="1"/>
  <c r="O35" i="1"/>
  <c r="AI36" i="2"/>
  <c r="Q31" i="2"/>
  <c r="AE37" i="2"/>
  <c r="AA37" i="2"/>
  <c r="AH34" i="2"/>
  <c r="P30" i="2"/>
  <c r="AD35" i="2"/>
  <c r="T30" i="2"/>
  <c r="W37" i="2"/>
  <c r="AE33" i="2"/>
  <c r="X30" i="2"/>
  <c r="AI34" i="2"/>
  <c r="W31" i="2"/>
  <c r="W33" i="2"/>
  <c r="AE35" i="2"/>
  <c r="O33" i="2"/>
  <c r="Q33" i="2"/>
  <c r="AH36" i="2"/>
  <c r="AI28" i="2"/>
  <c r="R37" i="2"/>
  <c r="AD37" i="2"/>
  <c r="AG29" i="2"/>
  <c r="U29" i="2"/>
  <c r="AD34" i="2"/>
  <c r="R34" i="2"/>
  <c r="AG34" i="2"/>
  <c r="U34" i="2"/>
  <c r="X32" i="2"/>
  <c r="AJ32" i="2"/>
  <c r="AE30" i="2"/>
  <c r="S30" i="2"/>
  <c r="AH31" i="2"/>
  <c r="V31" i="2"/>
  <c r="AJ34" i="2"/>
  <c r="X34" i="2"/>
  <c r="AG33" i="2"/>
  <c r="U33" i="2"/>
  <c r="AF28" i="2"/>
  <c r="T28" i="2"/>
  <c r="R31" i="2"/>
  <c r="AD31" i="2"/>
  <c r="AB35" i="2"/>
  <c r="P35" i="2"/>
  <c r="T29" i="2"/>
  <c r="AF29" i="2"/>
  <c r="AB32" i="2"/>
  <c r="P32" i="2"/>
  <c r="R33" i="2"/>
  <c r="AD33" i="2"/>
  <c r="AF31" i="2"/>
  <c r="T31" i="2"/>
  <c r="AH33" i="2"/>
  <c r="V33" i="2"/>
  <c r="S31" i="2"/>
  <c r="AE31" i="2"/>
  <c r="AF36" i="2"/>
  <c r="T36" i="2"/>
  <c r="AC30" i="2"/>
  <c r="Q30" i="2"/>
  <c r="AI35" i="2"/>
  <c r="W35" i="2"/>
  <c r="V30" i="2"/>
  <c r="AH30" i="2"/>
  <c r="AJ35" i="2"/>
  <c r="X35" i="2"/>
  <c r="L33" i="2" s="1"/>
  <c r="R30" i="2"/>
  <c r="AD30" i="2"/>
  <c r="AC32" i="2"/>
  <c r="Q32" i="2"/>
  <c r="AA35" i="2"/>
  <c r="C34" i="2" s="1"/>
  <c r="L18" i="13" s="1"/>
  <c r="O35" i="2"/>
  <c r="C33" i="2" s="1"/>
  <c r="AC34" i="2"/>
  <c r="Q34" i="2"/>
  <c r="R32" i="2"/>
  <c r="AD32" i="2"/>
  <c r="AC37" i="2"/>
  <c r="Q37" i="2"/>
  <c r="W30" i="2"/>
  <c r="AI30" i="2"/>
  <c r="AC29" i="2"/>
  <c r="Q29" i="2"/>
  <c r="W29" i="4"/>
  <c r="W31" i="4"/>
  <c r="AA28" i="4"/>
  <c r="S33" i="4"/>
  <c r="AE33" i="4"/>
  <c r="AI28" i="4"/>
  <c r="T37" i="4"/>
  <c r="R33" i="4"/>
  <c r="AD33" i="4"/>
  <c r="AB32" i="4"/>
  <c r="P32" i="4"/>
  <c r="AC37" i="4"/>
  <c r="Q37" i="4"/>
  <c r="AB35" i="4"/>
  <c r="P35" i="4"/>
  <c r="AH35" i="4"/>
  <c r="V35" i="4"/>
  <c r="AJ33" i="4"/>
  <c r="X33" i="4"/>
  <c r="AC29" i="4"/>
  <c r="Q29" i="4"/>
  <c r="AF33" i="4"/>
  <c r="T33" i="4"/>
  <c r="X30" i="4"/>
  <c r="AJ30" i="4"/>
  <c r="Q30" i="4"/>
  <c r="AC30" i="4"/>
  <c r="AB34" i="4"/>
  <c r="P34" i="4"/>
  <c r="AJ31" i="4"/>
  <c r="X31" i="4"/>
  <c r="AH31" i="4"/>
  <c r="V31" i="4"/>
  <c r="AF30" i="4"/>
  <c r="T30" i="4"/>
  <c r="AF32" i="4"/>
  <c r="T32" i="4"/>
  <c r="W32" i="4"/>
  <c r="AI32" i="4"/>
  <c r="P30" i="4"/>
  <c r="AB30" i="4"/>
  <c r="S31" i="4"/>
  <c r="AE31" i="4"/>
  <c r="AB29" i="4"/>
  <c r="P29" i="4"/>
  <c r="Q34" i="4"/>
  <c r="AC34" i="4"/>
  <c r="AC35" i="4"/>
  <c r="Q35" i="4"/>
  <c r="AC33" i="4"/>
  <c r="Q33" i="4"/>
  <c r="AI37" i="4"/>
  <c r="W37" i="4"/>
  <c r="AF34" i="4"/>
  <c r="T34" i="4"/>
  <c r="O32" i="4"/>
  <c r="AA32" i="4"/>
  <c r="C34" i="4" s="1"/>
  <c r="L20" i="13" s="1"/>
  <c r="S29" i="4"/>
  <c r="AE29" i="4"/>
  <c r="AF36" i="4"/>
  <c r="T36" i="4"/>
  <c r="AB33" i="4"/>
  <c r="P33" i="4"/>
  <c r="AG31" i="4"/>
  <c r="U31" i="4"/>
  <c r="AG34" i="4"/>
  <c r="U34" i="4"/>
  <c r="AA37" i="4"/>
  <c r="O37" i="4"/>
  <c r="T31" i="4"/>
  <c r="AF31" i="4"/>
  <c r="Q32" i="4"/>
  <c r="AC32" i="4"/>
  <c r="W30" i="4"/>
  <c r="AI30" i="4"/>
  <c r="AD32" i="4"/>
  <c r="R32" i="4"/>
  <c r="AE32" i="4"/>
  <c r="S32" i="4"/>
  <c r="AE36" i="4"/>
  <c r="S36" i="4"/>
  <c r="AH37" i="4"/>
  <c r="V37" i="4"/>
  <c r="AD36" i="4"/>
  <c r="R36" i="4"/>
  <c r="U33" i="4"/>
  <c r="AG33" i="4"/>
  <c r="AE34" i="4"/>
  <c r="S34" i="4"/>
  <c r="AB37" i="4"/>
  <c r="P37" i="4"/>
  <c r="AD34" i="4"/>
  <c r="R34" i="4"/>
  <c r="R31" i="4"/>
  <c r="AD31" i="4"/>
  <c r="AJ29" i="4"/>
  <c r="X29" i="4"/>
  <c r="AD30" i="4"/>
  <c r="R30" i="4"/>
  <c r="AJ37" i="4"/>
  <c r="X37" i="4"/>
  <c r="AH33" i="4"/>
  <c r="V33" i="4"/>
  <c r="AD32" i="3"/>
  <c r="P35" i="3"/>
  <c r="S34" i="3"/>
  <c r="AG31" i="3"/>
  <c r="R34" i="3"/>
  <c r="AD34" i="3"/>
  <c r="AG30" i="3"/>
  <c r="U30" i="3"/>
  <c r="AC35" i="3"/>
  <c r="Q35" i="3"/>
  <c r="AA36" i="3"/>
  <c r="O36" i="3"/>
  <c r="AF32" i="3"/>
  <c r="T32" i="3"/>
  <c r="U33" i="3"/>
  <c r="AG33" i="3"/>
  <c r="AI36" i="3"/>
  <c r="W36" i="3"/>
  <c r="AC31" i="3"/>
  <c r="Q31" i="3"/>
  <c r="AC37" i="3"/>
  <c r="Q37" i="3"/>
  <c r="AD35" i="3"/>
  <c r="R35" i="3"/>
  <c r="AF34" i="3"/>
  <c r="T34" i="3"/>
  <c r="AJ32" i="3"/>
  <c r="X32" i="3"/>
  <c r="AC33" i="3"/>
  <c r="Q33" i="3"/>
  <c r="AE31" i="3"/>
  <c r="G34" i="3" s="1"/>
  <c r="O19" i="13" s="1"/>
  <c r="S31" i="3"/>
  <c r="G33" i="3" s="1"/>
  <c r="AG34" i="3"/>
  <c r="U34" i="3"/>
  <c r="AH34" i="3"/>
  <c r="V34" i="3"/>
  <c r="AB32" i="3"/>
  <c r="P32" i="3"/>
  <c r="AF35" i="3"/>
  <c r="T35" i="3"/>
  <c r="AJ36" i="3"/>
  <c r="X36" i="3"/>
  <c r="AB31" i="3"/>
  <c r="P31" i="3"/>
  <c r="AF30" i="3"/>
  <c r="T30" i="3"/>
  <c r="AH32" i="3"/>
  <c r="V32" i="3"/>
  <c r="AH30" i="3"/>
  <c r="V30" i="3"/>
  <c r="Q34" i="3"/>
  <c r="AC34" i="3"/>
  <c r="AB36" i="3"/>
  <c r="P36" i="3"/>
  <c r="AB33" i="3"/>
  <c r="P33" i="3"/>
  <c r="W29" i="3"/>
  <c r="AI29" i="3"/>
  <c r="AJ31" i="3"/>
  <c r="X31" i="3"/>
  <c r="AF36" i="3"/>
  <c r="T36" i="3"/>
  <c r="AG32" i="3"/>
  <c r="U32" i="3"/>
  <c r="O29" i="3"/>
  <c r="AA29" i="3"/>
  <c r="AJ33" i="3"/>
  <c r="X33" i="3"/>
  <c r="W35" i="3"/>
  <c r="AI35" i="3"/>
  <c r="AF28" i="3"/>
  <c r="T28" i="3"/>
  <c r="AI33" i="3"/>
  <c r="W33" i="3"/>
  <c r="AC29" i="3"/>
  <c r="Q29" i="3"/>
  <c r="O33" i="3"/>
  <c r="AA33" i="3"/>
  <c r="AF37" i="3"/>
  <c r="T37" i="3"/>
  <c r="AJ29" i="3"/>
  <c r="X29" i="3"/>
  <c r="L33" i="3" s="1"/>
  <c r="AA35" i="3"/>
  <c r="O35" i="3"/>
  <c r="S33" i="5"/>
  <c r="AE33" i="5"/>
  <c r="AA37" i="5"/>
  <c r="O37" i="5"/>
  <c r="AC32" i="5"/>
  <c r="Q32" i="5"/>
  <c r="AH37" i="5"/>
  <c r="V37" i="5"/>
  <c r="S31" i="5"/>
  <c r="AE31" i="5"/>
  <c r="AA35" i="5"/>
  <c r="O35" i="5"/>
  <c r="Q30" i="5"/>
  <c r="AC30" i="5"/>
  <c r="V34" i="5"/>
  <c r="AH34" i="5"/>
  <c r="AI35" i="5"/>
  <c r="W35" i="5"/>
  <c r="P30" i="5"/>
  <c r="AB30" i="5"/>
  <c r="V32" i="5"/>
  <c r="AH32" i="5"/>
  <c r="AC31" i="5"/>
  <c r="Q31" i="5"/>
  <c r="AG37" i="5"/>
  <c r="U37" i="5"/>
  <c r="AG33" i="5"/>
  <c r="U33" i="5"/>
  <c r="AJ30" i="5"/>
  <c r="X30" i="5"/>
  <c r="AF28" i="5"/>
  <c r="T28" i="5"/>
  <c r="AG34" i="5"/>
  <c r="U34" i="5"/>
  <c r="AJ33" i="5"/>
  <c r="X33" i="5"/>
  <c r="AB33" i="5"/>
  <c r="P33" i="5"/>
  <c r="W32" i="5"/>
  <c r="AI32" i="5"/>
  <c r="Q36" i="5"/>
  <c r="AC36" i="5"/>
  <c r="AG31" i="5"/>
  <c r="U31" i="5"/>
  <c r="X32" i="5"/>
  <c r="AJ32" i="5"/>
  <c r="AI37" i="5"/>
  <c r="W37" i="5"/>
  <c r="AB31" i="5"/>
  <c r="P31" i="5"/>
  <c r="T35" i="5"/>
  <c r="AF35" i="5"/>
  <c r="AB37" i="5"/>
  <c r="P37" i="5"/>
  <c r="AH29" i="5"/>
  <c r="V29" i="5"/>
  <c r="AD32" i="5"/>
  <c r="R32" i="5"/>
  <c r="AG30" i="5"/>
  <c r="U30" i="5"/>
  <c r="W34" i="5"/>
  <c r="AI34" i="5"/>
  <c r="V30" i="5"/>
  <c r="AH30" i="5"/>
  <c r="AD35" i="5"/>
  <c r="R35" i="5"/>
  <c r="AG32" i="5"/>
  <c r="U32" i="5"/>
  <c r="O32" i="5"/>
  <c r="AA32" i="5"/>
  <c r="P32" i="5"/>
  <c r="D33" i="5" s="1"/>
  <c r="AB32" i="5"/>
  <c r="AC34" i="5"/>
  <c r="Q34" i="5"/>
  <c r="AI33" i="5"/>
  <c r="W33" i="5"/>
  <c r="AD34" i="5"/>
  <c r="R34" i="5"/>
  <c r="AJ29" i="5"/>
  <c r="X29" i="5"/>
  <c r="O34" i="5"/>
  <c r="AA34" i="5"/>
  <c r="AC37" i="5"/>
  <c r="Q37" i="5"/>
  <c r="AJ37" i="5"/>
  <c r="X37" i="5"/>
  <c r="AH31" i="5"/>
  <c r="V31" i="5"/>
  <c r="R31" i="5"/>
  <c r="AD31" i="5"/>
  <c r="S35" i="5"/>
  <c r="G33" i="5" s="1"/>
  <c r="AE35" i="5"/>
  <c r="G34" i="5" s="1"/>
  <c r="O21" i="13" s="1"/>
  <c r="AA33" i="5"/>
  <c r="O33" i="5"/>
  <c r="AD33" i="5"/>
  <c r="R33" i="5"/>
  <c r="AB29" i="5"/>
  <c r="D34" i="5" s="1"/>
  <c r="K21" i="13" s="1"/>
  <c r="P29" i="5"/>
  <c r="AH35" i="5"/>
  <c r="V35" i="5"/>
  <c r="AF36" i="5"/>
  <c r="T36" i="5"/>
  <c r="AC29" i="5"/>
  <c r="Q29" i="5"/>
  <c r="T34" i="6"/>
  <c r="AF34" i="6"/>
  <c r="AE37" i="6"/>
  <c r="AB35" i="6"/>
  <c r="AH28" i="6"/>
  <c r="V28" i="6"/>
  <c r="P30" i="6"/>
  <c r="AJ35" i="6"/>
  <c r="X35" i="6"/>
  <c r="AI33" i="6"/>
  <c r="W33" i="6"/>
  <c r="T32" i="6"/>
  <c r="AF32" i="6"/>
  <c r="AE32" i="6"/>
  <c r="S32" i="6"/>
  <c r="Q37" i="6"/>
  <c r="AC37" i="6"/>
  <c r="AJ37" i="6"/>
  <c r="X37" i="6"/>
  <c r="AA33" i="6"/>
  <c r="O33" i="6"/>
  <c r="AF29" i="6"/>
  <c r="H34" i="6" s="1"/>
  <c r="P22" i="13" s="1"/>
  <c r="T29" i="6"/>
  <c r="H33" i="6" s="1"/>
  <c r="AE34" i="6"/>
  <c r="S34" i="6"/>
  <c r="T36" i="6"/>
  <c r="AF36" i="6"/>
  <c r="AJ31" i="6"/>
  <c r="X31" i="6"/>
  <c r="AC34" i="6"/>
  <c r="Q34" i="6"/>
  <c r="Q33" i="6"/>
  <c r="AC33" i="6"/>
  <c r="S31" i="6"/>
  <c r="AE31" i="6"/>
  <c r="AA35" i="6"/>
  <c r="O35" i="6"/>
  <c r="AI35" i="6"/>
  <c r="W35" i="6"/>
  <c r="K33" i="6" s="1"/>
  <c r="R31" i="6"/>
  <c r="AD31" i="6"/>
  <c r="AC30" i="6"/>
  <c r="Q30" i="6"/>
  <c r="AE36" i="6"/>
  <c r="S36" i="6"/>
  <c r="AD34" i="6"/>
  <c r="R34" i="6"/>
  <c r="U32" i="6"/>
  <c r="AG32" i="6"/>
  <c r="Q35" i="6"/>
  <c r="AC35" i="6"/>
  <c r="P37" i="6"/>
  <c r="D33" i="6" s="1"/>
  <c r="AB37" i="6"/>
  <c r="D34" i="6" s="1"/>
  <c r="K22" i="13" s="1"/>
  <c r="AH31" i="6"/>
  <c r="V31" i="6"/>
  <c r="J33" i="6" s="1"/>
  <c r="R37" i="6"/>
  <c r="AD37" i="6"/>
  <c r="R35" i="6"/>
  <c r="AD35" i="6"/>
  <c r="AC32" i="6"/>
  <c r="Q32" i="6"/>
  <c r="AD32" i="6"/>
  <c r="R32" i="6"/>
  <c r="W30" i="6"/>
  <c r="AI30" i="6"/>
  <c r="AD30" i="6"/>
  <c r="R30" i="6"/>
  <c r="V36" i="6"/>
  <c r="AH36" i="6"/>
  <c r="U36" i="6"/>
  <c r="I33" i="6" s="1"/>
  <c r="AG36" i="6"/>
  <c r="I34" i="6" s="1"/>
  <c r="G22" i="13" s="1"/>
  <c r="Q31" i="6"/>
  <c r="AC31" i="6"/>
  <c r="AH33" i="6"/>
  <c r="V33" i="6"/>
  <c r="AJ30" i="6"/>
  <c r="X30" i="6"/>
  <c r="L33" i="6" s="1"/>
  <c r="AA30" i="6"/>
  <c r="O30" i="6"/>
  <c r="C33" i="6" s="1"/>
  <c r="AE34" i="7"/>
  <c r="AC36" i="7"/>
  <c r="Q36" i="7"/>
  <c r="AB32" i="7"/>
  <c r="P32" i="7"/>
  <c r="U28" i="7"/>
  <c r="AG28" i="7"/>
  <c r="Q37" i="7"/>
  <c r="AC37" i="7"/>
  <c r="AE31" i="7"/>
  <c r="S31" i="7"/>
  <c r="AF33" i="7"/>
  <c r="T33" i="7"/>
  <c r="AG29" i="7"/>
  <c r="U29" i="7"/>
  <c r="W29" i="7"/>
  <c r="AI29" i="7"/>
  <c r="AF35" i="7"/>
  <c r="T35" i="7"/>
  <c r="AC30" i="7"/>
  <c r="Q30" i="7"/>
  <c r="AB34" i="7"/>
  <c r="D34" i="7" s="1"/>
  <c r="K23" i="13" s="1"/>
  <c r="P34" i="7"/>
  <c r="T34" i="7"/>
  <c r="AF34" i="7"/>
  <c r="O29" i="7"/>
  <c r="AA29" i="7"/>
  <c r="AI34" i="7"/>
  <c r="W34" i="7"/>
  <c r="AJ32" i="7"/>
  <c r="X32" i="7"/>
  <c r="AF31" i="7"/>
  <c r="T31" i="7"/>
  <c r="AH33" i="7"/>
  <c r="J34" i="7" s="1"/>
  <c r="H23" i="13" s="1"/>
  <c r="V33" i="7"/>
  <c r="J33" i="7" s="1"/>
  <c r="AE33" i="7"/>
  <c r="S33" i="7"/>
  <c r="X35" i="7"/>
  <c r="AJ35" i="7"/>
  <c r="P35" i="7"/>
  <c r="AB35" i="7"/>
  <c r="AA34" i="7"/>
  <c r="O34" i="7"/>
  <c r="AI36" i="7"/>
  <c r="W36" i="7"/>
  <c r="AJ34" i="7"/>
  <c r="X34" i="7"/>
  <c r="AI30" i="7"/>
  <c r="W30" i="7"/>
  <c r="W37" i="7"/>
  <c r="AI37" i="7"/>
  <c r="Q29" i="7"/>
  <c r="AC29" i="7"/>
  <c r="AD32" i="7"/>
  <c r="R32" i="7"/>
  <c r="AG33" i="7"/>
  <c r="U33" i="7"/>
  <c r="AD36" i="7"/>
  <c r="R36" i="7"/>
  <c r="AA30" i="7"/>
  <c r="O30" i="7"/>
  <c r="R37" i="7"/>
  <c r="AD37" i="7"/>
  <c r="O37" i="7"/>
  <c r="AA37" i="7"/>
  <c r="T32" i="7"/>
  <c r="AF32" i="7"/>
  <c r="S36" i="7"/>
  <c r="AE36" i="7"/>
  <c r="AG35" i="7"/>
  <c r="U35" i="7"/>
  <c r="R29" i="7"/>
  <c r="AD29" i="7"/>
  <c r="U36" i="7"/>
  <c r="AG36" i="7"/>
  <c r="AI36" i="8"/>
  <c r="AA36" i="8"/>
  <c r="W33" i="8"/>
  <c r="S32" i="8"/>
  <c r="AH30" i="8"/>
  <c r="V30" i="8"/>
  <c r="V37" i="8"/>
  <c r="AH37" i="8"/>
  <c r="AF32" i="8"/>
  <c r="T32" i="8"/>
  <c r="T35" i="8"/>
  <c r="AF35" i="8"/>
  <c r="P32" i="8"/>
  <c r="AB32" i="8"/>
  <c r="AI31" i="8"/>
  <c r="W31" i="8"/>
  <c r="AG30" i="8"/>
  <c r="U30" i="8"/>
  <c r="AE36" i="8"/>
  <c r="S36" i="8"/>
  <c r="AG33" i="8"/>
  <c r="U33" i="8"/>
  <c r="X36" i="8"/>
  <c r="AJ36" i="8"/>
  <c r="AD28" i="8"/>
  <c r="R28" i="8"/>
  <c r="AA35" i="8"/>
  <c r="O35" i="8"/>
  <c r="AC37" i="8"/>
  <c r="Q37" i="8"/>
  <c r="R30" i="8"/>
  <c r="AD30" i="8"/>
  <c r="S37" i="8"/>
  <c r="AE37" i="8"/>
  <c r="P34" i="8"/>
  <c r="AB34" i="8"/>
  <c r="W32" i="8"/>
  <c r="AI32" i="8"/>
  <c r="AH32" i="8"/>
  <c r="V32" i="8"/>
  <c r="V35" i="8"/>
  <c r="AH35" i="8"/>
  <c r="U31" i="8"/>
  <c r="AG31" i="8"/>
  <c r="AC29" i="8"/>
  <c r="Q29" i="8"/>
  <c r="P30" i="8"/>
  <c r="AB30" i="8"/>
  <c r="AB29" i="8"/>
  <c r="P29" i="8"/>
  <c r="U37" i="8"/>
  <c r="AG37" i="8"/>
  <c r="X30" i="8"/>
  <c r="AJ30" i="8"/>
  <c r="AF28" i="8"/>
  <c r="T28" i="8"/>
  <c r="AB33" i="8"/>
  <c r="P33" i="8"/>
  <c r="AB37" i="8"/>
  <c r="P37" i="8"/>
  <c r="S29" i="8"/>
  <c r="AE29" i="8"/>
  <c r="AB31" i="8"/>
  <c r="P31" i="8"/>
  <c r="T37" i="8"/>
  <c r="AF37" i="8"/>
  <c r="S35" i="8"/>
  <c r="AE35" i="8"/>
  <c r="AC36" i="8"/>
  <c r="Q36" i="8"/>
  <c r="W34" i="8"/>
  <c r="AI34" i="8"/>
  <c r="P36" i="8"/>
  <c r="AB36" i="8"/>
  <c r="Q34" i="8"/>
  <c r="AC34" i="8"/>
  <c r="S31" i="8"/>
  <c r="AE31" i="8"/>
  <c r="AJ37" i="8"/>
  <c r="X37" i="8"/>
  <c r="T29" i="8"/>
  <c r="AF29" i="8"/>
  <c r="AD31" i="8"/>
  <c r="R31" i="8"/>
  <c r="AD33" i="8"/>
  <c r="R33" i="8"/>
  <c r="AG35" i="8"/>
  <c r="U35" i="8"/>
  <c r="AI37" i="8"/>
  <c r="W37" i="8"/>
  <c r="AD35" i="8"/>
  <c r="R35" i="8"/>
  <c r="AJ29" i="8"/>
  <c r="X29" i="8"/>
  <c r="AH34" i="8"/>
  <c r="V34" i="8"/>
  <c r="J33" i="8" s="1"/>
  <c r="O32" i="8"/>
  <c r="AA32" i="8"/>
  <c r="AG36" i="8"/>
  <c r="U36" i="8"/>
  <c r="AI35" i="8"/>
  <c r="W35" i="8"/>
  <c r="AE34" i="8"/>
  <c r="S34" i="8"/>
  <c r="O34" i="8"/>
  <c r="AA34" i="8"/>
  <c r="AJ31" i="8"/>
  <c r="X31" i="8"/>
  <c r="AJ33" i="8"/>
  <c r="X33" i="8"/>
  <c r="X34" i="8"/>
  <c r="AJ34" i="8"/>
  <c r="R36" i="8"/>
  <c r="AD36" i="8"/>
  <c r="S33" i="8"/>
  <c r="AE33" i="8"/>
  <c r="AF36" i="8"/>
  <c r="T36" i="8"/>
  <c r="AG30" i="14"/>
  <c r="AD34" i="14"/>
  <c r="V30" i="14"/>
  <c r="R31" i="14"/>
  <c r="AB36" i="14"/>
  <c r="AA30" i="14"/>
  <c r="AH37" i="14"/>
  <c r="J34" i="14" s="1"/>
  <c r="H26" i="13" s="1"/>
  <c r="W37" i="14"/>
  <c r="W36" i="14"/>
  <c r="S30" i="9"/>
  <c r="V37" i="9"/>
  <c r="W29" i="9"/>
  <c r="P31" i="9"/>
  <c r="U32" i="9"/>
  <c r="AA34" i="9"/>
  <c r="S36" i="9"/>
  <c r="AE36" i="9"/>
  <c r="S28" i="9"/>
  <c r="AE28" i="9"/>
  <c r="Q33" i="9"/>
  <c r="AC33" i="9"/>
  <c r="AB29" i="9"/>
  <c r="P29" i="9"/>
  <c r="AD32" i="9"/>
  <c r="R32" i="9"/>
  <c r="AB32" i="9"/>
  <c r="P32" i="9"/>
  <c r="AG30" i="9"/>
  <c r="U30" i="9"/>
  <c r="S32" i="9"/>
  <c r="AE32" i="9"/>
  <c r="AB37" i="9"/>
  <c r="P37" i="9"/>
  <c r="R33" i="9"/>
  <c r="AD33" i="9"/>
  <c r="AJ33" i="9"/>
  <c r="X33" i="9"/>
  <c r="P34" i="9"/>
  <c r="AB34" i="9"/>
  <c r="AD34" i="9"/>
  <c r="R34" i="9"/>
  <c r="AJ32" i="9"/>
  <c r="X32" i="9"/>
  <c r="AA28" i="9"/>
  <c r="O28" i="9"/>
  <c r="AB35" i="9"/>
  <c r="P35" i="9"/>
  <c r="AD30" i="9"/>
  <c r="R30" i="9"/>
  <c r="AG33" i="9"/>
  <c r="U33" i="9"/>
  <c r="V35" i="9"/>
  <c r="AH35" i="9"/>
  <c r="AB33" i="9"/>
  <c r="P33" i="9"/>
  <c r="AE35" i="9"/>
  <c r="S35" i="9"/>
  <c r="T36" i="9"/>
  <c r="AF36" i="9"/>
  <c r="AJ31" i="9"/>
  <c r="X31" i="9"/>
  <c r="AE31" i="9"/>
  <c r="S31" i="9"/>
  <c r="AJ35" i="9"/>
  <c r="X35" i="9"/>
  <c r="AF34" i="9"/>
  <c r="T34" i="9"/>
  <c r="U31" i="9"/>
  <c r="AG31" i="9"/>
  <c r="AA31" i="9"/>
  <c r="O31" i="9"/>
  <c r="AG29" i="9"/>
  <c r="U29" i="9"/>
  <c r="AA32" i="9"/>
  <c r="O32" i="9"/>
  <c r="AG36" i="9"/>
  <c r="U36" i="9"/>
  <c r="AE34" i="9"/>
  <c r="S34" i="9"/>
  <c r="AF33" i="9"/>
  <c r="T33" i="9"/>
  <c r="T28" i="9"/>
  <c r="AF28" i="9"/>
  <c r="AH33" i="9"/>
  <c r="V33" i="9"/>
  <c r="X30" i="9"/>
  <c r="AJ30" i="9"/>
  <c r="AJ36" i="9"/>
  <c r="X36" i="9"/>
  <c r="AJ28" i="9"/>
  <c r="X28" i="9"/>
  <c r="V31" i="9"/>
  <c r="AH31" i="9"/>
  <c r="AA35" i="9"/>
  <c r="O35" i="9"/>
  <c r="AG28" i="9"/>
  <c r="U28" i="9"/>
  <c r="AF31" i="9"/>
  <c r="T31" i="9"/>
  <c r="AE37" i="9"/>
  <c r="S37" i="9"/>
  <c r="Q37" i="9"/>
  <c r="AC37" i="9"/>
  <c r="R29" i="9"/>
  <c r="AD29" i="9"/>
  <c r="AA36" i="9"/>
  <c r="O36" i="9"/>
  <c r="AB30" i="9"/>
  <c r="P30" i="9"/>
  <c r="AB28" i="9"/>
  <c r="P28" i="9"/>
  <c r="AD31" i="9"/>
  <c r="R31" i="9"/>
  <c r="AD35" i="9"/>
  <c r="R35" i="9"/>
  <c r="T32" i="9"/>
  <c r="AF32" i="9"/>
  <c r="AJ37" i="9"/>
  <c r="X37" i="9"/>
  <c r="AF29" i="9"/>
  <c r="T29" i="9"/>
  <c r="X34" i="9"/>
  <c r="AJ34" i="9"/>
  <c r="Q29" i="9"/>
  <c r="AC29" i="9"/>
  <c r="R37" i="9"/>
  <c r="AD37" i="9"/>
  <c r="AB36" i="9"/>
  <c r="P36" i="9"/>
  <c r="AC32" i="9"/>
  <c r="Q32" i="9"/>
  <c r="AH28" i="9"/>
  <c r="V28" i="9"/>
  <c r="AC34" i="9"/>
  <c r="Q34" i="9"/>
  <c r="AC30" i="9"/>
  <c r="Q30" i="9"/>
  <c r="AJ29" i="9"/>
  <c r="X29" i="9"/>
  <c r="AH30" i="9"/>
  <c r="V30" i="9"/>
  <c r="AG34" i="9"/>
  <c r="U34" i="9"/>
  <c r="O30" i="9"/>
  <c r="AA30" i="9"/>
  <c r="AI31" i="9"/>
  <c r="W31" i="9"/>
  <c r="AI32" i="9"/>
  <c r="W32" i="9"/>
  <c r="AI35" i="9"/>
  <c r="W35" i="9"/>
  <c r="AI28" i="9"/>
  <c r="W28" i="9"/>
  <c r="AI30" i="9"/>
  <c r="W30" i="9"/>
  <c r="AI36" i="9"/>
  <c r="W36" i="9"/>
  <c r="W30" i="14"/>
  <c r="W29" i="14"/>
  <c r="W34" i="14"/>
  <c r="AI32" i="14"/>
  <c r="U31" i="14"/>
  <c r="I33" i="14" s="1"/>
  <c r="G12" i="13" s="1"/>
  <c r="T33" i="14"/>
  <c r="S31" i="14"/>
  <c r="G33" i="14" s="1"/>
  <c r="O12" i="13" s="1"/>
  <c r="R36" i="14"/>
  <c r="F33" i="14" s="1"/>
  <c r="M12" i="13" s="1"/>
  <c r="O34" i="14"/>
  <c r="C33" i="14" s="1"/>
  <c r="L12" i="13" s="1"/>
  <c r="AC33" i="14"/>
  <c r="E34" i="14" s="1"/>
  <c r="N26" i="13" s="1"/>
  <c r="AD29" i="14"/>
  <c r="F34" i="14" s="1"/>
  <c r="M26" i="13" s="1"/>
  <c r="X34" i="14"/>
  <c r="AG37" i="14"/>
  <c r="I34" i="14" s="1"/>
  <c r="G26" i="13" s="1"/>
  <c r="T31" i="14"/>
  <c r="H33" i="14" s="1"/>
  <c r="P12" i="13" s="1"/>
  <c r="P30" i="14"/>
  <c r="P34" i="14"/>
  <c r="Q36" i="14"/>
  <c r="E33" i="14" s="1"/>
  <c r="N12" i="13" s="1"/>
  <c r="X32" i="14"/>
  <c r="AF35" i="14"/>
  <c r="H34" i="14" s="1"/>
  <c r="P26" i="13" s="1"/>
  <c r="K34" i="14"/>
  <c r="J26" i="13" s="1"/>
  <c r="D34" i="14"/>
  <c r="K26" i="13" s="1"/>
  <c r="C34" i="14"/>
  <c r="L26" i="13" s="1"/>
  <c r="J33" i="14"/>
  <c r="H12" i="13" s="1"/>
  <c r="G34" i="14"/>
  <c r="O26" i="13" s="1"/>
  <c r="L34" i="14"/>
  <c r="I26" i="13" s="1"/>
  <c r="K33" i="1" l="1"/>
  <c r="D34" i="1"/>
  <c r="K17" i="13" s="1"/>
  <c r="L34" i="1"/>
  <c r="I17" i="13" s="1"/>
  <c r="E33" i="1"/>
  <c r="K34" i="1"/>
  <c r="J17" i="13" s="1"/>
  <c r="E34" i="1"/>
  <c r="N17" i="13" s="1"/>
  <c r="I33" i="1"/>
  <c r="I35" i="1" s="1"/>
  <c r="C33" i="1"/>
  <c r="H34" i="1"/>
  <c r="P17" i="13" s="1"/>
  <c r="C34" i="1"/>
  <c r="L17" i="13" s="1"/>
  <c r="F33" i="1"/>
  <c r="M3" i="13" s="1"/>
  <c r="N3" i="13"/>
  <c r="J3" i="13"/>
  <c r="I3" i="13"/>
  <c r="D35" i="1"/>
  <c r="K3" i="13"/>
  <c r="F34" i="1"/>
  <c r="M17" i="13" s="1"/>
  <c r="G33" i="1"/>
  <c r="J33" i="1"/>
  <c r="G34" i="1"/>
  <c r="O17" i="13" s="1"/>
  <c r="H33" i="1"/>
  <c r="P3" i="13" s="1"/>
  <c r="J34" i="1"/>
  <c r="H17" i="13" s="1"/>
  <c r="I33" i="2"/>
  <c r="K34" i="2"/>
  <c r="J18" i="13" s="1"/>
  <c r="L34" i="2"/>
  <c r="I18" i="13" s="1"/>
  <c r="F34" i="2"/>
  <c r="M18" i="13" s="1"/>
  <c r="D33" i="2"/>
  <c r="K33" i="2"/>
  <c r="D34" i="2"/>
  <c r="K18" i="13" s="1"/>
  <c r="J34" i="2"/>
  <c r="H18" i="13" s="1"/>
  <c r="G33" i="2"/>
  <c r="O4" i="13" s="1"/>
  <c r="G34" i="2"/>
  <c r="G35" i="2" s="1"/>
  <c r="E33" i="2"/>
  <c r="N4" i="13" s="1"/>
  <c r="F33" i="2"/>
  <c r="F35" i="2" s="1"/>
  <c r="L35" i="2"/>
  <c r="I4" i="13"/>
  <c r="C35" i="2"/>
  <c r="L4" i="13"/>
  <c r="O18" i="13"/>
  <c r="E34" i="2"/>
  <c r="N18" i="13" s="1"/>
  <c r="I34" i="2"/>
  <c r="G18" i="13" s="1"/>
  <c r="J33" i="2"/>
  <c r="H33" i="2"/>
  <c r="G4" i="13"/>
  <c r="H34" i="2"/>
  <c r="P18" i="13" s="1"/>
  <c r="G33" i="4"/>
  <c r="O5" i="13" s="1"/>
  <c r="D34" i="4"/>
  <c r="K20" i="13" s="1"/>
  <c r="C33" i="4"/>
  <c r="C35" i="4" s="1"/>
  <c r="H33" i="4"/>
  <c r="H34" i="4"/>
  <c r="P20" i="13" s="1"/>
  <c r="I33" i="4"/>
  <c r="G5" i="13" s="1"/>
  <c r="J33" i="4"/>
  <c r="H5" i="13" s="1"/>
  <c r="I34" i="4"/>
  <c r="G20" i="13" s="1"/>
  <c r="D33" i="4"/>
  <c r="K5" i="13" s="1"/>
  <c r="J34" i="4"/>
  <c r="H20" i="13" s="1"/>
  <c r="F33" i="4"/>
  <c r="M5" i="13" s="1"/>
  <c r="L33" i="4"/>
  <c r="I5" i="13" s="1"/>
  <c r="L34" i="4"/>
  <c r="I20" i="13" s="1"/>
  <c r="K34" i="4"/>
  <c r="J20" i="13" s="1"/>
  <c r="K33" i="4"/>
  <c r="J5" i="13" s="1"/>
  <c r="L5" i="13"/>
  <c r="E33" i="4"/>
  <c r="G34" i="4"/>
  <c r="O20" i="13" s="1"/>
  <c r="E34" i="4"/>
  <c r="N20" i="13" s="1"/>
  <c r="F34" i="4"/>
  <c r="M20" i="13" s="1"/>
  <c r="D34" i="3"/>
  <c r="K19" i="13" s="1"/>
  <c r="J34" i="3"/>
  <c r="H19" i="13" s="1"/>
  <c r="K33" i="3"/>
  <c r="C34" i="3"/>
  <c r="L19" i="13" s="1"/>
  <c r="D33" i="3"/>
  <c r="K6" i="13" s="1"/>
  <c r="F34" i="3"/>
  <c r="M19" i="13" s="1"/>
  <c r="J33" i="3"/>
  <c r="J35" i="3" s="1"/>
  <c r="C33" i="3"/>
  <c r="C35" i="3" s="1"/>
  <c r="I33" i="3"/>
  <c r="G6" i="13" s="1"/>
  <c r="L34" i="3"/>
  <c r="I19" i="13" s="1"/>
  <c r="K34" i="3"/>
  <c r="J19" i="13" s="1"/>
  <c r="F33" i="3"/>
  <c r="I6" i="13"/>
  <c r="G35" i="3"/>
  <c r="O6" i="13"/>
  <c r="D35" i="3"/>
  <c r="I34" i="3"/>
  <c r="G19" i="13" s="1"/>
  <c r="H33" i="3"/>
  <c r="H34" i="3"/>
  <c r="P19" i="13" s="1"/>
  <c r="J6" i="13"/>
  <c r="E33" i="3"/>
  <c r="E34" i="3"/>
  <c r="N19" i="13" s="1"/>
  <c r="K33" i="5"/>
  <c r="J7" i="13" s="1"/>
  <c r="C33" i="5"/>
  <c r="I33" i="5"/>
  <c r="F33" i="5"/>
  <c r="M7" i="13" s="1"/>
  <c r="E33" i="5"/>
  <c r="L7" i="13"/>
  <c r="G7" i="13"/>
  <c r="G35" i="5"/>
  <c r="O7" i="13"/>
  <c r="N7" i="13"/>
  <c r="E34" i="5"/>
  <c r="N21" i="13" s="1"/>
  <c r="I34" i="5"/>
  <c r="G21" i="13" s="1"/>
  <c r="L33" i="5"/>
  <c r="L34" i="5"/>
  <c r="I21" i="13" s="1"/>
  <c r="C34" i="5"/>
  <c r="L21" i="13" s="1"/>
  <c r="J33" i="5"/>
  <c r="K34" i="5"/>
  <c r="J21" i="13" s="1"/>
  <c r="H33" i="5"/>
  <c r="J34" i="5"/>
  <c r="H21" i="13" s="1"/>
  <c r="H34" i="5"/>
  <c r="P21" i="13" s="1"/>
  <c r="D35" i="5"/>
  <c r="K7" i="13"/>
  <c r="F34" i="5"/>
  <c r="M21" i="13" s="1"/>
  <c r="F33" i="6"/>
  <c r="F34" i="6"/>
  <c r="M22" i="13" s="1"/>
  <c r="E33" i="6"/>
  <c r="N8" i="13" s="1"/>
  <c r="G34" i="6"/>
  <c r="O22" i="13" s="1"/>
  <c r="G33" i="6"/>
  <c r="M8" i="13"/>
  <c r="F35" i="6"/>
  <c r="D35" i="6"/>
  <c r="K8" i="13"/>
  <c r="I8" i="13"/>
  <c r="L8" i="13"/>
  <c r="G35" i="6"/>
  <c r="O8" i="13"/>
  <c r="H8" i="13"/>
  <c r="H35" i="6"/>
  <c r="P8" i="13"/>
  <c r="I35" i="6"/>
  <c r="G8" i="13"/>
  <c r="K34" i="6"/>
  <c r="J22" i="13" s="1"/>
  <c r="E34" i="6"/>
  <c r="N22" i="13" s="1"/>
  <c r="C34" i="6"/>
  <c r="L22" i="13" s="1"/>
  <c r="J8" i="13"/>
  <c r="L34" i="6"/>
  <c r="I22" i="13" s="1"/>
  <c r="J34" i="6"/>
  <c r="H22" i="13" s="1"/>
  <c r="K33" i="7"/>
  <c r="F33" i="7"/>
  <c r="L33" i="7"/>
  <c r="G33" i="7"/>
  <c r="E34" i="7"/>
  <c r="N23" i="13" s="1"/>
  <c r="L34" i="7"/>
  <c r="I23" i="13" s="1"/>
  <c r="E33" i="7"/>
  <c r="E35" i="7" s="1"/>
  <c r="D33" i="7"/>
  <c r="K9" i="13" s="1"/>
  <c r="C33" i="7"/>
  <c r="L9" i="13" s="1"/>
  <c r="G34" i="7"/>
  <c r="O23" i="13" s="1"/>
  <c r="H33" i="7"/>
  <c r="P9" i="13" s="1"/>
  <c r="J35" i="7"/>
  <c r="H9" i="13"/>
  <c r="O9" i="13"/>
  <c r="I9" i="13"/>
  <c r="C34" i="7"/>
  <c r="L23" i="13" s="1"/>
  <c r="J9" i="13"/>
  <c r="F34" i="7"/>
  <c r="M23" i="13" s="1"/>
  <c r="H34" i="7"/>
  <c r="P23" i="13" s="1"/>
  <c r="K34" i="7"/>
  <c r="J23" i="13" s="1"/>
  <c r="M9" i="13"/>
  <c r="I34" i="7"/>
  <c r="G23" i="13" s="1"/>
  <c r="I33" i="7"/>
  <c r="E34" i="8"/>
  <c r="N24" i="13" s="1"/>
  <c r="E33" i="8"/>
  <c r="I33" i="8"/>
  <c r="L34" i="8"/>
  <c r="I24" i="13" s="1"/>
  <c r="D33" i="8"/>
  <c r="C33" i="8"/>
  <c r="L10" i="13" s="1"/>
  <c r="I34" i="8"/>
  <c r="G24" i="13" s="1"/>
  <c r="D34" i="8"/>
  <c r="K24" i="13" s="1"/>
  <c r="L33" i="8"/>
  <c r="I10" i="13" s="1"/>
  <c r="G33" i="8"/>
  <c r="O10" i="13" s="1"/>
  <c r="J34" i="8"/>
  <c r="H24" i="13" s="1"/>
  <c r="J10" i="13"/>
  <c r="K34" i="8"/>
  <c r="J24" i="13" s="1"/>
  <c r="H10" i="13"/>
  <c r="K10" i="13"/>
  <c r="L35" i="8"/>
  <c r="G10" i="13"/>
  <c r="G34" i="8"/>
  <c r="O24" i="13" s="1"/>
  <c r="H33" i="8"/>
  <c r="H34" i="8"/>
  <c r="P24" i="13" s="1"/>
  <c r="F33" i="8"/>
  <c r="E35" i="8"/>
  <c r="N10" i="13"/>
  <c r="F34" i="8"/>
  <c r="M24" i="13" s="1"/>
  <c r="C34" i="8"/>
  <c r="L24" i="13" s="1"/>
  <c r="E33" i="9"/>
  <c r="C34" i="9"/>
  <c r="L25" i="13" s="1"/>
  <c r="L34" i="9"/>
  <c r="I25" i="13" s="1"/>
  <c r="H33" i="9"/>
  <c r="P11" i="13" s="1"/>
  <c r="K34" i="9"/>
  <c r="J25" i="13" s="1"/>
  <c r="F33" i="9"/>
  <c r="M11" i="13" s="1"/>
  <c r="J33" i="9"/>
  <c r="D33" i="9"/>
  <c r="K11" i="13" s="1"/>
  <c r="N11" i="13"/>
  <c r="D34" i="9"/>
  <c r="K25" i="13" s="1"/>
  <c r="I34" i="9"/>
  <c r="G25" i="13" s="1"/>
  <c r="G34" i="9"/>
  <c r="O25" i="13" s="1"/>
  <c r="I33" i="9"/>
  <c r="G33" i="9"/>
  <c r="J34" i="9"/>
  <c r="H25" i="13" s="1"/>
  <c r="E34" i="9"/>
  <c r="N25" i="13" s="1"/>
  <c r="K33" i="9"/>
  <c r="K35" i="9" s="1"/>
  <c r="F34" i="9"/>
  <c r="M25" i="13" s="1"/>
  <c r="L33" i="9"/>
  <c r="L35" i="9" s="1"/>
  <c r="H34" i="9"/>
  <c r="P25" i="13" s="1"/>
  <c r="C33" i="9"/>
  <c r="L33" i="14"/>
  <c r="K33" i="14"/>
  <c r="J35" i="14"/>
  <c r="H35" i="14"/>
  <c r="G35" i="14"/>
  <c r="D33" i="14"/>
  <c r="I35" i="14"/>
  <c r="F35" i="14"/>
  <c r="E35" i="14"/>
  <c r="C35" i="14"/>
  <c r="G3" i="13" l="1"/>
  <c r="E35" i="1"/>
  <c r="L35" i="1"/>
  <c r="F35" i="1"/>
  <c r="C35" i="1"/>
  <c r="L3" i="13"/>
  <c r="K35" i="1"/>
  <c r="G35" i="1"/>
  <c r="O3" i="13"/>
  <c r="H35" i="1"/>
  <c r="J35" i="1"/>
  <c r="H3" i="13"/>
  <c r="D35" i="2"/>
  <c r="K35" i="2"/>
  <c r="J4" i="13"/>
  <c r="K4" i="13"/>
  <c r="M4" i="13"/>
  <c r="I35" i="2"/>
  <c r="E35" i="2"/>
  <c r="H35" i="2"/>
  <c r="P4" i="13"/>
  <c r="J35" i="2"/>
  <c r="H4" i="13"/>
  <c r="H35" i="4"/>
  <c r="D35" i="4"/>
  <c r="I35" i="4"/>
  <c r="P5" i="13"/>
  <c r="L35" i="4"/>
  <c r="J35" i="4"/>
  <c r="K35" i="4"/>
  <c r="G35" i="4"/>
  <c r="F35" i="4"/>
  <c r="N5" i="13"/>
  <c r="E35" i="4"/>
  <c r="H6" i="13"/>
  <c r="L6" i="13"/>
  <c r="F35" i="3"/>
  <c r="K35" i="3"/>
  <c r="M6" i="13"/>
  <c r="L35" i="3"/>
  <c r="H35" i="3"/>
  <c r="P6" i="13"/>
  <c r="E35" i="3"/>
  <c r="N6" i="13"/>
  <c r="I35" i="3"/>
  <c r="H35" i="5"/>
  <c r="P7" i="13"/>
  <c r="E35" i="5"/>
  <c r="C35" i="5"/>
  <c r="I35" i="5"/>
  <c r="J35" i="5"/>
  <c r="H7" i="13"/>
  <c r="F35" i="5"/>
  <c r="K35" i="5"/>
  <c r="I7" i="13"/>
  <c r="L35" i="5"/>
  <c r="N27" i="13"/>
  <c r="N31" i="13" s="1"/>
  <c r="K35" i="6"/>
  <c r="J35" i="6"/>
  <c r="E35" i="6"/>
  <c r="I27" i="13"/>
  <c r="I31" i="13" s="1"/>
  <c r="L35" i="6"/>
  <c r="C35" i="6"/>
  <c r="G27" i="13"/>
  <c r="G31" i="13" s="1"/>
  <c r="K35" i="7"/>
  <c r="D35" i="7"/>
  <c r="L35" i="7"/>
  <c r="N9" i="13"/>
  <c r="H35" i="7"/>
  <c r="G35" i="7"/>
  <c r="F35" i="7"/>
  <c r="I35" i="7"/>
  <c r="G9" i="13"/>
  <c r="C35" i="7"/>
  <c r="M27" i="13"/>
  <c r="M31" i="13" s="1"/>
  <c r="L27" i="13"/>
  <c r="L31" i="13" s="1"/>
  <c r="D35" i="8"/>
  <c r="K27" i="13"/>
  <c r="K31" i="13" s="1"/>
  <c r="I35" i="8"/>
  <c r="G35" i="8"/>
  <c r="P27" i="13"/>
  <c r="P31" i="13" s="1"/>
  <c r="H27" i="13"/>
  <c r="H31" i="13" s="1"/>
  <c r="J27" i="13"/>
  <c r="J31" i="13" s="1"/>
  <c r="J35" i="8"/>
  <c r="K35" i="8"/>
  <c r="C35" i="8"/>
  <c r="H35" i="8"/>
  <c r="P10" i="13"/>
  <c r="F35" i="8"/>
  <c r="M10" i="13"/>
  <c r="O27" i="13"/>
  <c r="O31" i="13" s="1"/>
  <c r="D35" i="14"/>
  <c r="K12" i="13"/>
  <c r="L35" i="14"/>
  <c r="I12" i="13"/>
  <c r="K35" i="14"/>
  <c r="J12" i="13"/>
  <c r="C35" i="9"/>
  <c r="J11" i="13"/>
  <c r="J35" i="9"/>
  <c r="I35" i="9"/>
  <c r="H11" i="13"/>
  <c r="D35" i="9"/>
  <c r="H35" i="9"/>
  <c r="L11" i="13"/>
  <c r="G11" i="13"/>
  <c r="F35" i="9"/>
  <c r="I11" i="13"/>
  <c r="E35" i="9"/>
  <c r="O11" i="13"/>
  <c r="G35" i="9"/>
  <c r="M13" i="13" l="1"/>
  <c r="M30" i="13" s="1"/>
  <c r="L13" i="13"/>
  <c r="L30" i="13" s="1"/>
  <c r="O13" i="13"/>
  <c r="O30" i="13" s="1"/>
  <c r="K13" i="13"/>
  <c r="K30" i="13" s="1"/>
  <c r="K32" i="13" s="1"/>
  <c r="K33" i="13" s="1"/>
  <c r="N13" i="13"/>
  <c r="N30" i="13" s="1"/>
  <c r="N32" i="13" s="1"/>
  <c r="N33" i="13" s="1"/>
  <c r="P13" i="13"/>
  <c r="P30" i="13" s="1"/>
  <c r="P32" i="13" s="1"/>
  <c r="P33" i="13" s="1"/>
  <c r="H13" i="13"/>
  <c r="H30" i="13" s="1"/>
  <c r="H32" i="13" s="1"/>
  <c r="H33" i="13" s="1"/>
  <c r="M32" i="13"/>
  <c r="M33" i="13" s="1"/>
  <c r="G13" i="13"/>
  <c r="G30" i="13" s="1"/>
  <c r="G32" i="13" s="1"/>
  <c r="G33" i="13" s="1"/>
  <c r="L32" i="13"/>
  <c r="L33" i="13" s="1"/>
  <c r="O32" i="13"/>
  <c r="O33" i="13" s="1"/>
  <c r="I13" i="13"/>
  <c r="I30" i="13" s="1"/>
  <c r="I32" i="13" s="1"/>
  <c r="I33" i="13" s="1"/>
  <c r="J13" i="13"/>
  <c r="J30" i="13" s="1"/>
  <c r="J32" i="13" s="1"/>
  <c r="J33" i="13" s="1"/>
</calcChain>
</file>

<file path=xl/sharedStrings.xml><?xml version="1.0" encoding="utf-8"?>
<sst xmlns="http://schemas.openxmlformats.org/spreadsheetml/2006/main" count="1040" uniqueCount="52">
  <si>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</si>
  <si>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</si>
  <si>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</si>
  <si>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</si>
  <si>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</si>
  <si>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</si>
  <si>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</si>
  <si>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</si>
  <si>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</si>
  <si>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</si>
  <si>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Model 11</t>
  </si>
  <si>
    <t>Mean of 100 simulations</t>
  </si>
  <si>
    <t>Standart deviations of 100 simulations</t>
  </si>
  <si>
    <t>Arrival prob</t>
  </si>
  <si>
    <t>The degrees of freedom of Welch t-test</t>
  </si>
  <si>
    <t>*</t>
  </si>
  <si>
    <t>**</t>
  </si>
  <si>
    <t>***</t>
  </si>
  <si>
    <t>Statistically significantly lower</t>
  </si>
  <si>
    <t>Statistically Significantly higher</t>
  </si>
  <si>
    <t>probablity of t-test (two tailed)</t>
  </si>
  <si>
    <t>summary</t>
  </si>
  <si>
    <t>feature1</t>
  </si>
  <si>
    <t>feature2</t>
  </si>
  <si>
    <t>feature3</t>
  </si>
  <si>
    <t>2p2t</t>
  </si>
  <si>
    <t>2p3t</t>
  </si>
  <si>
    <t>2p10t</t>
  </si>
  <si>
    <t>3p2t</t>
  </si>
  <si>
    <t>5p5t</t>
  </si>
  <si>
    <t>5p10t</t>
  </si>
  <si>
    <t>6p5t</t>
  </si>
  <si>
    <t>10p10t2r</t>
  </si>
  <si>
    <t>PT</t>
  </si>
  <si>
    <t>CPRU</t>
  </si>
  <si>
    <t>PERF</t>
  </si>
  <si>
    <t>TPRU</t>
  </si>
  <si>
    <t>PEFR</t>
  </si>
  <si>
    <t xml:space="preserve">Current resource usage of a project type </t>
  </si>
  <si>
    <t>Sum of prosessed times of a project</t>
  </si>
  <si>
    <t xml:space="preserve">Total resource used for a project type </t>
  </si>
  <si>
    <t xml:space="preserve">Potantial/Expected Future reward </t>
  </si>
  <si>
    <t>5p30t4r</t>
  </si>
  <si>
    <t>Unequal Variance T-Test (Welch t-test) againt model 1</t>
  </si>
  <si>
    <t>Better</t>
  </si>
  <si>
    <t>Worst</t>
  </si>
  <si>
    <t>ND</t>
  </si>
  <si>
    <t>2p30t2r</t>
  </si>
  <si>
    <t>SUM</t>
  </si>
  <si>
    <t>score :</t>
  </si>
  <si>
    <t>Better than model 3</t>
  </si>
  <si>
    <t>worse than model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</si>
</sst>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3300"/>
        <bgColor indexed="64"/>
      </patternFill>
    </fill>
    <fill>
      <patternFill patternType="solid">
        <fgColor rgb="FFCC0000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7" borderId="0" xfId="0" applyFill="1"/>
    <xf numFmtId="0" fontId="0" fillId="6" borderId="0" xfId="0" applyFill="1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64">
    <dxf>
      <fill>
        <patternFill>
          <bgColor rgb="FFCC0000"/>
        </patternFill>
      </fill>
    </dxf>
    <dxf>
      <fill>
        <patternFill>
          <bgColor rgb="FF990033"/>
        </patternFill>
      </fill>
    </dxf>
    <dxf>
      <fill>
        <patternFill>
          <bgColor rgb="FFFF3300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990033"/>
        </patternFill>
      </fill>
    </dxf>
    <dxf>
      <fill>
        <patternFill>
          <bgColor rgb="FFFF3300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990033"/>
        </patternFill>
      </fill>
    </dxf>
    <dxf>
      <fill>
        <patternFill>
          <bgColor rgb="FFFF3300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990033"/>
        </patternFill>
      </fill>
    </dxf>
    <dxf>
      <fill>
        <patternFill>
          <bgColor rgb="FFFF3300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990033"/>
        </patternFill>
      </fill>
    </dxf>
    <dxf>
      <fill>
        <patternFill>
          <bgColor rgb="FFFF3300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990033"/>
        </patternFill>
      </fill>
    </dxf>
    <dxf>
      <fill>
        <patternFill>
          <bgColor rgb="FFFF3300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990033"/>
        </patternFill>
      </fill>
    </dxf>
    <dxf>
      <fill>
        <patternFill>
          <bgColor rgb="FFFF3300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990033"/>
        </patternFill>
      </fill>
    </dxf>
    <dxf>
      <fill>
        <patternFill>
          <bgColor rgb="FFFF3300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990033"/>
        </patternFill>
      </fill>
    </dxf>
    <dxf>
      <fill>
        <patternFill>
          <bgColor rgb="FFFF3300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008000"/>
        </patternFill>
      </fill>
    </dxf>
    <dxf>
      <fill>
        <patternFill>
          <bgColor rgb="FFCC0000"/>
        </patternFill>
      </fill>
    </dxf>
    <dxf>
      <fill>
        <patternFill>
          <bgColor rgb="FF990033"/>
        </patternFill>
      </fill>
    </dxf>
    <dxf>
      <fill>
        <patternFill>
          <bgColor rgb="FFFF3300"/>
        </patternFill>
      </fill>
    </dxf>
    <dxf>
      <fill>
        <patternFill>
          <bgColor rgb="FF99FF99"/>
        </patternFill>
      </fill>
    </dxf>
    <dxf>
      <fill>
        <patternFill>
          <bgColor rgb="FF33CC33"/>
        </patternFill>
      </fill>
    </dxf>
    <dxf>
      <fill>
        <patternFill>
          <bgColor rgb="FF008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9FF99"/>
      <color rgb="FF33CC33"/>
      <color rgb="FF008000"/>
      <color rgb="FFFF3300"/>
      <color rgb="FFCC0000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'2p2t1r'!$B$2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'2p2t1r'!$B$3:$B$12</c:f>
              <c:numCache>
                <c:formatCode>General</c:formatCode>
                <c:ptCount val="10"/>
                <c:pt idx="0">
                  <c:v>69.461121400514202</c:v>
                </c:pt>
                <c:pt idx="1">
                  <c:v>412.746592090967</c:v>
                </c:pt>
                <c:pt idx="2">
                  <c:v>528.42242586758096</c:v>
                </c:pt>
                <c:pt idx="3">
                  <c:v>841.95079975038004</c:v>
                </c:pt>
                <c:pt idx="4">
                  <c:v>907.59412340156405</c:v>
                </c:pt>
                <c:pt idx="5">
                  <c:v>959.30562682673894</c:v>
                </c:pt>
                <c:pt idx="6">
                  <c:v>995.23998926067497</c:v>
                </c:pt>
                <c:pt idx="7">
                  <c:v>1018.24947531819</c:v>
                </c:pt>
                <c:pt idx="8">
                  <c:v>1034.53668308085</c:v>
                </c:pt>
                <c:pt idx="9">
                  <c:v>1047.4408220897601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C3-4ACD-A860-6037D5CC4486}"/>
            </c:ext>
          </c:extLst>
        </c:ser>
        <c:ser>
          <c:idx val="1"/>
          <c:order val="1"/>
          <c:tx>
            <c:strRef>
              <c:f>'2p2t1r'!$C$2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'2p2t1r'!$C$3:$C$12</c:f>
              <c:numCache>
                <c:formatCode>General</c:formatCode>
                <c:ptCount val="10"/>
                <c:pt idx="0">
                  <c:v>71.429689777845098</c:v>
                </c:pt>
                <c:pt idx="1">
                  <c:v>477.43568845008002</c:v>
                </c:pt>
                <c:pt idx="2">
                  <c:v>712.43370939746899</c:v>
                </c:pt>
                <c:pt idx="3">
                  <c:v>826.53761308472701</c:v>
                </c:pt>
                <c:pt idx="4">
                  <c:v>896.75969688452403</c:v>
                </c:pt>
                <c:pt idx="5">
                  <c:v>955.30725180358502</c:v>
                </c:pt>
                <c:pt idx="6">
                  <c:v>996.35650315326097</c:v>
                </c:pt>
                <c:pt idx="7">
                  <c:v>1017.22271864425</c:v>
                </c:pt>
                <c:pt idx="8">
                  <c:v>1034.1346985688999</c:v>
                </c:pt>
                <c:pt idx="9">
                  <c:v>1044.1111923634701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C3-4ACD-A860-6037D5CC4486}"/>
            </c:ext>
          </c:extLst>
        </c:ser>
        <c:ser>
          <c:idx val="2"/>
          <c:order val="2"/>
          <c:tx>
            <c:strRef>
              <c:f>'2p2t1r'!$D$2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'2p2t1r'!$D$3:$D$12</c:f>
              <c:numCache>
                <c:formatCode>General</c:formatCode>
                <c:ptCount val="10"/>
                <c:pt idx="0">
                  <c:v>0</c:v>
                </c:pt>
                <c:pt idx="1">
                  <c:v>145.86585110402601</c:v>
                </c:pt>
                <c:pt idx="2">
                  <c:v>238.06327893886001</c:v>
                </c:pt>
                <c:pt idx="3">
                  <c:v>298.99610455669603</c:v>
                </c:pt>
                <c:pt idx="4">
                  <c:v>540.474490768132</c:v>
                </c:pt>
                <c:pt idx="5">
                  <c:v>521.55729030807402</c:v>
                </c:pt>
                <c:pt idx="6">
                  <c:v>509.708997210608</c:v>
                </c:pt>
                <c:pt idx="7">
                  <c:v>491.81104609826798</c:v>
                </c:pt>
                <c:pt idx="8">
                  <c:v>480.40256158709201</c:v>
                </c:pt>
                <c:pt idx="9">
                  <c:v>473.981608132139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C3-4ACD-A860-6037D5CC4486}"/>
            </c:ext>
          </c:extLst>
        </c:ser>
        <c:ser>
          <c:idx val="3"/>
          <c:order val="3"/>
          <c:tx>
            <c:strRef>
              <c:f>'2p2t1r'!$E$2</c:f>
              <c:strCache>
                <c:ptCount val="1"/>
                <c:pt idx="0">
                  <c:v>Model 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'2p2t1r'!$E$3:$E$12</c:f>
              <c:numCache>
                <c:formatCode>General</c:formatCode>
                <c:ptCount val="10"/>
                <c:pt idx="0">
                  <c:v>71.889249687031693</c:v>
                </c:pt>
                <c:pt idx="1">
                  <c:v>484.67775345164898</c:v>
                </c:pt>
                <c:pt idx="2">
                  <c:v>707.50935288943003</c:v>
                </c:pt>
                <c:pt idx="3">
                  <c:v>841.95079975038004</c:v>
                </c:pt>
                <c:pt idx="4">
                  <c:v>907.59412340156405</c:v>
                </c:pt>
                <c:pt idx="5">
                  <c:v>959.30562682673894</c:v>
                </c:pt>
                <c:pt idx="6">
                  <c:v>995.23998926067497</c:v>
                </c:pt>
                <c:pt idx="7">
                  <c:v>1018.24947531819</c:v>
                </c:pt>
                <c:pt idx="8">
                  <c:v>1034.53668308085</c:v>
                </c:pt>
                <c:pt idx="9">
                  <c:v>1047.4408220897601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C3-4ACD-A860-6037D5CC4486}"/>
            </c:ext>
          </c:extLst>
        </c:ser>
        <c:ser>
          <c:idx val="4"/>
          <c:order val="4"/>
          <c:tx>
            <c:strRef>
              <c:f>'2p2t1r'!$F$2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'2p2t1r'!$F$3:$F$12</c:f>
              <c:numCache>
                <c:formatCode>General</c:formatCode>
                <c:ptCount val="10"/>
                <c:pt idx="0">
                  <c:v>72.942529076842405</c:v>
                </c:pt>
                <c:pt idx="1">
                  <c:v>484.67775345164898</c:v>
                </c:pt>
                <c:pt idx="2">
                  <c:v>707.50935288943003</c:v>
                </c:pt>
                <c:pt idx="3">
                  <c:v>841.95079975038004</c:v>
                </c:pt>
                <c:pt idx="4">
                  <c:v>907.59412340156405</c:v>
                </c:pt>
                <c:pt idx="5">
                  <c:v>954.856050511842</c:v>
                </c:pt>
                <c:pt idx="6">
                  <c:v>995.23998926067497</c:v>
                </c:pt>
                <c:pt idx="7">
                  <c:v>1019.9189660304301</c:v>
                </c:pt>
                <c:pt idx="8">
                  <c:v>1037.68389293786</c:v>
                </c:pt>
                <c:pt idx="9">
                  <c:v>1047.4408220897601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C3-4ACD-A860-6037D5CC4486}"/>
            </c:ext>
          </c:extLst>
        </c:ser>
        <c:ser>
          <c:idx val="5"/>
          <c:order val="5"/>
          <c:tx>
            <c:strRef>
              <c:f>'2p2t1r'!$G$2</c:f>
              <c:strCache>
                <c:ptCount val="1"/>
                <c:pt idx="0">
                  <c:v>Model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'2p2t1r'!$G$3:$G$12</c:f>
              <c:numCache>
                <c:formatCode>General</c:formatCode>
                <c:ptCount val="10"/>
                <c:pt idx="0">
                  <c:v>52.935310817617797</c:v>
                </c:pt>
                <c:pt idx="1">
                  <c:v>481.558754382308</c:v>
                </c:pt>
                <c:pt idx="2">
                  <c:v>707.50935288943003</c:v>
                </c:pt>
                <c:pt idx="3">
                  <c:v>834.21145563934704</c:v>
                </c:pt>
                <c:pt idx="4">
                  <c:v>906.781530081357</c:v>
                </c:pt>
                <c:pt idx="5">
                  <c:v>959.30562682673894</c:v>
                </c:pt>
                <c:pt idx="6">
                  <c:v>995.23998926067497</c:v>
                </c:pt>
                <c:pt idx="7">
                  <c:v>1021.71255642184</c:v>
                </c:pt>
                <c:pt idx="8">
                  <c:v>1034.53668308085</c:v>
                </c:pt>
                <c:pt idx="9">
                  <c:v>1051.4595402278201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C3-4ACD-A860-6037D5CC4486}"/>
            </c:ext>
          </c:extLst>
        </c:ser>
        <c:ser>
          <c:idx val="6"/>
          <c:order val="6"/>
          <c:tx>
            <c:strRef>
              <c:f>'2p2t1r'!$H$2</c:f>
              <c:strCache>
                <c:ptCount val="1"/>
                <c:pt idx="0">
                  <c:v>Model 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'2p2t1r'!$H$3:$H$12</c:f>
              <c:numCache>
                <c:formatCode>General</c:formatCode>
                <c:ptCount val="10"/>
                <c:pt idx="0">
                  <c:v>60.096849027354402</c:v>
                </c:pt>
                <c:pt idx="1">
                  <c:v>476.59813880804398</c:v>
                </c:pt>
                <c:pt idx="2">
                  <c:v>707.65823404062905</c:v>
                </c:pt>
                <c:pt idx="3">
                  <c:v>833.78509008362403</c:v>
                </c:pt>
                <c:pt idx="4">
                  <c:v>897.48120249852605</c:v>
                </c:pt>
                <c:pt idx="5">
                  <c:v>958.81357947198001</c:v>
                </c:pt>
                <c:pt idx="6">
                  <c:v>986.70804237109996</c:v>
                </c:pt>
                <c:pt idx="7">
                  <c:v>1006.6952180657</c:v>
                </c:pt>
                <c:pt idx="8">
                  <c:v>1012.20239996446</c:v>
                </c:pt>
                <c:pt idx="9">
                  <c:v>759.30798033028805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C3-4ACD-A860-6037D5CC4486}"/>
            </c:ext>
          </c:extLst>
        </c:ser>
        <c:ser>
          <c:idx val="7"/>
          <c:order val="7"/>
          <c:tx>
            <c:strRef>
              <c:f>'2p2t1r'!$I$2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'2p2t1r'!$I$3:$I$12</c:f>
              <c:numCache>
                <c:formatCode>General</c:formatCode>
                <c:ptCount val="10"/>
                <c:pt idx="0">
                  <c:v>69.461121400514202</c:v>
                </c:pt>
                <c:pt idx="1">
                  <c:v>412.746592090967</c:v>
                </c:pt>
                <c:pt idx="2">
                  <c:v>707.51325550519005</c:v>
                </c:pt>
                <c:pt idx="3">
                  <c:v>841.95079975038004</c:v>
                </c:pt>
                <c:pt idx="4">
                  <c:v>907.59412340156405</c:v>
                </c:pt>
                <c:pt idx="5">
                  <c:v>959.30562682673894</c:v>
                </c:pt>
                <c:pt idx="6">
                  <c:v>995.23998926067497</c:v>
                </c:pt>
                <c:pt idx="7">
                  <c:v>1018.24947531819</c:v>
                </c:pt>
                <c:pt idx="8">
                  <c:v>1034.53668308085</c:v>
                </c:pt>
                <c:pt idx="9">
                  <c:v>1047.4408220897601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C3-4ACD-A860-6037D5CC4486}"/>
            </c:ext>
          </c:extLst>
        </c:ser>
        <c:ser>
          <c:idx val="8"/>
          <c:order val="8"/>
          <c:tx>
            <c:strRef>
              <c:f>'2p2t1r'!$J$2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'2p2t1r'!$J$3:$J$12</c:f>
              <c:numCache>
                <c:formatCode>General</c:formatCode>
                <c:ptCount val="10"/>
                <c:pt idx="0">
                  <c:v>72.695503502686293</c:v>
                </c:pt>
                <c:pt idx="1">
                  <c:v>484.67775345164898</c:v>
                </c:pt>
                <c:pt idx="2">
                  <c:v>707.50935288943003</c:v>
                </c:pt>
                <c:pt idx="3">
                  <c:v>841.95079975038004</c:v>
                </c:pt>
                <c:pt idx="4">
                  <c:v>907.59412340156405</c:v>
                </c:pt>
                <c:pt idx="5">
                  <c:v>959.30562682673894</c:v>
                </c:pt>
                <c:pt idx="6">
                  <c:v>995.23998926067497</c:v>
                </c:pt>
                <c:pt idx="7">
                  <c:v>1018.24947531819</c:v>
                </c:pt>
                <c:pt idx="8">
                  <c:v>1034.53668308085</c:v>
                </c:pt>
                <c:pt idx="9">
                  <c:v>1047.4408220897601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C3-4ACD-A860-6037D5CC4486}"/>
            </c:ext>
          </c:extLst>
        </c:ser>
        <c:ser>
          <c:idx val="9"/>
          <c:order val="9"/>
          <c:tx>
            <c:strRef>
              <c:f>'2p2t1r'!$K$2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'2p2t1r'!$K$3:$K$12</c:f>
              <c:numCache>
                <c:formatCode>General</c:formatCode>
                <c:ptCount val="10"/>
                <c:pt idx="0">
                  <c:v>72.691072944068196</c:v>
                </c:pt>
                <c:pt idx="1">
                  <c:v>484.67775345164898</c:v>
                </c:pt>
                <c:pt idx="2">
                  <c:v>716.91733326097005</c:v>
                </c:pt>
                <c:pt idx="3">
                  <c:v>841.95079975038004</c:v>
                </c:pt>
                <c:pt idx="4">
                  <c:v>907.59412340156405</c:v>
                </c:pt>
                <c:pt idx="5">
                  <c:v>959.30562682673894</c:v>
                </c:pt>
                <c:pt idx="6">
                  <c:v>995.23998926067497</c:v>
                </c:pt>
                <c:pt idx="7">
                  <c:v>1018.24947531819</c:v>
                </c:pt>
                <c:pt idx="8">
                  <c:v>1040.6409083932299</c:v>
                </c:pt>
                <c:pt idx="9">
                  <c:v>1046.26789259467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C3-4ACD-A860-6037D5CC4486}"/>
            </c:ext>
          </c:extLst>
        </c:ser>
        <c:ser>
          <c:idx val="10"/>
          <c:order val="10"/>
          <c:tx>
            <c:strRef>
              <c:f>'2p2t1r'!$L$2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'2p2t1r'!$L$3:$L$12</c:f>
              <c:numCache>
                <c:formatCode>General</c:formatCode>
                <c:ptCount val="10"/>
                <c:pt idx="0">
                  <c:v>72.694456789513595</c:v>
                </c:pt>
                <c:pt idx="1">
                  <c:v>477.17020581403</c:v>
                </c:pt>
                <c:pt idx="2">
                  <c:v>706.79932136274795</c:v>
                </c:pt>
                <c:pt idx="3">
                  <c:v>828.45169867871698</c:v>
                </c:pt>
                <c:pt idx="4">
                  <c:v>898.98291168644596</c:v>
                </c:pt>
                <c:pt idx="5">
                  <c:v>941.75261642618398</c:v>
                </c:pt>
                <c:pt idx="6">
                  <c:v>978.60324348435802</c:v>
                </c:pt>
                <c:pt idx="7">
                  <c:v>1000.19034653593</c:v>
                </c:pt>
                <c:pt idx="8">
                  <c:v>1016.7170666096901</c:v>
                </c:pt>
                <c:pt idx="9">
                  <c:v>1026.63609675566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FC3-4ACD-A860-6037D5CC4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84719"/>
        <c:axId val="942985967"/>
      </c:lineChart>
      <c:catAx>
        <c:axId val="9429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Project arrival</a:t>
                </a:r>
                <a:r>
                  <a:rPr lang="tr-TR" baseline="0"/>
                  <a:t> rates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5967"/>
        <c:crosses val="autoZero"/>
        <c:auto val="1"/>
        <c:lblAlgn val="ctr"/>
        <c:lblOffset val="100"/>
        <c:noMultiLvlLbl val="0"/>
      </c:catAx>
      <c:valAx>
        <c:axId val="942985967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Expected average profit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'5p30t4r'!$B$2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'5p30t4r'!$A$3:$A$12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'5p30t4r'!$B$3:$B$12</c:f>
              <c:numCache>
                <c:formatCode>General</c:formatCode>
                <c:ptCount val="10"/>
                <c:pt idx="0">
                  <c:v>723.35983497167103</c:v>
                </c:pt>
                <c:pt idx="1">
                  <c:v>1573.4602090917299</c:v>
                </c:pt>
                <c:pt idx="2">
                  <c:v>1690.9081670774101</c:v>
                </c:pt>
                <c:pt idx="3">
                  <c:v>1726.1818719507501</c:v>
                </c:pt>
                <c:pt idx="4">
                  <c:v>1751.1884327597299</c:v>
                </c:pt>
                <c:pt idx="5">
                  <c:v>1774.20155672036</c:v>
                </c:pt>
                <c:pt idx="6">
                  <c:v>1777.8633904574699</c:v>
                </c:pt>
                <c:pt idx="7">
                  <c:v>1729.8866678545401</c:v>
                </c:pt>
                <c:pt idx="8">
                  <c:v>1737.90857049029</c:v>
                </c:pt>
                <c:pt idx="9">
                  <c:v>1792.6425355959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2F-4C37-943F-A4377F2F3CBF}"/>
            </c:ext>
          </c:extLst>
        </c:ser>
        <c:ser>
          <c:idx val="1"/>
          <c:order val="1"/>
          <c:tx>
            <c:strRef>
              <c:f>'5p30t4r'!$C$2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'5p30t4r'!$A$3:$A$12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'5p30t4r'!$C$3:$C$12</c:f>
              <c:numCache>
                <c:formatCode>General</c:formatCode>
                <c:ptCount val="10"/>
                <c:pt idx="0">
                  <c:v>718.49939132943496</c:v>
                </c:pt>
                <c:pt idx="1">
                  <c:v>1536.10361223428</c:v>
                </c:pt>
                <c:pt idx="2">
                  <c:v>1127.1787203469901</c:v>
                </c:pt>
                <c:pt idx="3">
                  <c:v>1509.21738622884</c:v>
                </c:pt>
                <c:pt idx="4">
                  <c:v>1752.65130899821</c:v>
                </c:pt>
                <c:pt idx="5">
                  <c:v>1190.6652824652899</c:v>
                </c:pt>
                <c:pt idx="6">
                  <c:v>559.31868547220597</c:v>
                </c:pt>
                <c:pt idx="7">
                  <c:v>1254.87039876464</c:v>
                </c:pt>
                <c:pt idx="8">
                  <c:v>1770.0326470907301</c:v>
                </c:pt>
                <c:pt idx="9">
                  <c:v>893.42051852856298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2F-4C37-943F-A4377F2F3CBF}"/>
            </c:ext>
          </c:extLst>
        </c:ser>
        <c:ser>
          <c:idx val="2"/>
          <c:order val="2"/>
          <c:tx>
            <c:strRef>
              <c:f>'5p30t4r'!$D$2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'5p30t4r'!$A$3:$A$12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'5p30t4r'!$D$3:$D$12</c:f>
              <c:numCache>
                <c:formatCode>General</c:formatCode>
                <c:ptCount val="10"/>
                <c:pt idx="0">
                  <c:v>237.73363990747001</c:v>
                </c:pt>
                <c:pt idx="1">
                  <c:v>513.84037530010903</c:v>
                </c:pt>
                <c:pt idx="3">
                  <c:v>560.91982673949701</c:v>
                </c:pt>
                <c:pt idx="4">
                  <c:v>1150.30453083778</c:v>
                </c:pt>
                <c:pt idx="6">
                  <c:v>1183.9452998555601</c:v>
                </c:pt>
                <c:pt idx="7">
                  <c:v>1184.0517075277701</c:v>
                </c:pt>
                <c:pt idx="9">
                  <c:v>1131.2714252178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2F-4C37-943F-A4377F2F3CBF}"/>
            </c:ext>
          </c:extLst>
        </c:ser>
        <c:ser>
          <c:idx val="3"/>
          <c:order val="3"/>
          <c:tx>
            <c:strRef>
              <c:f>'5p30t4r'!$E$2</c:f>
              <c:strCache>
                <c:ptCount val="1"/>
                <c:pt idx="0">
                  <c:v>Model 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'5p30t4r'!$A$3:$A$12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'5p30t4r'!$E$3:$E$12</c:f>
              <c:numCache>
                <c:formatCode>General</c:formatCode>
                <c:ptCount val="10"/>
                <c:pt idx="0">
                  <c:v>721.875031621998</c:v>
                </c:pt>
                <c:pt idx="1">
                  <c:v>1512.0452067253</c:v>
                </c:pt>
                <c:pt idx="2">
                  <c:v>863.68155243750005</c:v>
                </c:pt>
                <c:pt idx="3">
                  <c:v>1141.2582885250799</c:v>
                </c:pt>
                <c:pt idx="4">
                  <c:v>903.38100879457602</c:v>
                </c:pt>
                <c:pt idx="5">
                  <c:v>1747.7113918570001</c:v>
                </c:pt>
                <c:pt idx="6">
                  <c:v>913.081673185569</c:v>
                </c:pt>
                <c:pt idx="7">
                  <c:v>1103.7631296838299</c:v>
                </c:pt>
                <c:pt idx="8">
                  <c:v>1590.82986514104</c:v>
                </c:pt>
                <c:pt idx="9">
                  <c:v>1593.65764079524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2F-4C37-943F-A4377F2F3CBF}"/>
            </c:ext>
          </c:extLst>
        </c:ser>
        <c:ser>
          <c:idx val="4"/>
          <c:order val="4"/>
          <c:tx>
            <c:strRef>
              <c:f>'5p30t4r'!$F$2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'5p30t4r'!$A$3:$A$12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'5p30t4r'!$F$3:$F$12</c:f>
              <c:numCache>
                <c:formatCode>General</c:formatCode>
                <c:ptCount val="10"/>
                <c:pt idx="0">
                  <c:v>718.84608389921402</c:v>
                </c:pt>
                <c:pt idx="1">
                  <c:v>1554.5615234381401</c:v>
                </c:pt>
                <c:pt idx="2">
                  <c:v>1667.69224647225</c:v>
                </c:pt>
                <c:pt idx="3">
                  <c:v>1706.02217483749</c:v>
                </c:pt>
                <c:pt idx="4">
                  <c:v>1726.9937091080701</c:v>
                </c:pt>
                <c:pt idx="5">
                  <c:v>950.91079859009403</c:v>
                </c:pt>
                <c:pt idx="6">
                  <c:v>1743.45119936487</c:v>
                </c:pt>
                <c:pt idx="7">
                  <c:v>1747.7206540074001</c:v>
                </c:pt>
                <c:pt idx="8">
                  <c:v>1757.0219338254501</c:v>
                </c:pt>
                <c:pt idx="9">
                  <c:v>1757.62148185041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2F-4C37-943F-A4377F2F3CBF}"/>
            </c:ext>
          </c:extLst>
        </c:ser>
        <c:ser>
          <c:idx val="5"/>
          <c:order val="5"/>
          <c:tx>
            <c:strRef>
              <c:f>'5p30t4r'!$G$2</c:f>
              <c:strCache>
                <c:ptCount val="1"/>
                <c:pt idx="0">
                  <c:v>Model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'5p30t4r'!$A$3:$A$12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'5p30t4r'!$G$3:$G$12</c:f>
              <c:numCache>
                <c:formatCode>General</c:formatCode>
                <c:ptCount val="10"/>
                <c:pt idx="0">
                  <c:v>724.47695216957504</c:v>
                </c:pt>
                <c:pt idx="1">
                  <c:v>1540.64796677511</c:v>
                </c:pt>
                <c:pt idx="2">
                  <c:v>1626.9303233779899</c:v>
                </c:pt>
                <c:pt idx="3">
                  <c:v>1654.99755419911</c:v>
                </c:pt>
                <c:pt idx="4">
                  <c:v>1683.97650005218</c:v>
                </c:pt>
                <c:pt idx="5">
                  <c:v>1684.17465762344</c:v>
                </c:pt>
                <c:pt idx="6">
                  <c:v>1710.5191227113</c:v>
                </c:pt>
                <c:pt idx="7">
                  <c:v>1717.9345215150299</c:v>
                </c:pt>
                <c:pt idx="8">
                  <c:v>1731.1556889026001</c:v>
                </c:pt>
                <c:pt idx="9">
                  <c:v>1727.9538366783199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2F-4C37-943F-A4377F2F3CBF}"/>
            </c:ext>
          </c:extLst>
        </c:ser>
        <c:ser>
          <c:idx val="6"/>
          <c:order val="6"/>
          <c:tx>
            <c:strRef>
              <c:f>'5p30t4r'!$H$2</c:f>
              <c:strCache>
                <c:ptCount val="1"/>
                <c:pt idx="0">
                  <c:v>Model 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'5p30t4r'!$A$3:$A$12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'5p30t4r'!$H$3:$H$12</c:f>
              <c:numCache>
                <c:formatCode>General</c:formatCode>
                <c:ptCount val="10"/>
                <c:pt idx="0">
                  <c:v>472.46133890603198</c:v>
                </c:pt>
                <c:pt idx="1">
                  <c:v>512.136063169772</c:v>
                </c:pt>
                <c:pt idx="3">
                  <c:v>1144.2139326834499</c:v>
                </c:pt>
                <c:pt idx="4">
                  <c:v>1158.3956957482901</c:v>
                </c:pt>
                <c:pt idx="7">
                  <c:v>1543.7669697346601</c:v>
                </c:pt>
                <c:pt idx="9">
                  <c:v>1194.4781998081701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2F-4C37-943F-A4377F2F3CBF}"/>
            </c:ext>
          </c:extLst>
        </c:ser>
        <c:ser>
          <c:idx val="7"/>
          <c:order val="7"/>
          <c:tx>
            <c:strRef>
              <c:f>'5p30t4r'!$I$2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'5p30t4r'!$A$3:$A$12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'5p30t4r'!$I$3:$I$12</c:f>
              <c:numCache>
                <c:formatCode>General</c:formatCode>
                <c:ptCount val="10"/>
                <c:pt idx="0">
                  <c:v>718.39078897077002</c:v>
                </c:pt>
                <c:pt idx="1">
                  <c:v>1569.97997162516</c:v>
                </c:pt>
                <c:pt idx="2">
                  <c:v>1687.8869291440501</c:v>
                </c:pt>
                <c:pt idx="3">
                  <c:v>1728.7491975118401</c:v>
                </c:pt>
                <c:pt idx="4">
                  <c:v>1746.5156248839201</c:v>
                </c:pt>
                <c:pt idx="5">
                  <c:v>1757.21218274281</c:v>
                </c:pt>
                <c:pt idx="6">
                  <c:v>1769.9417082693401</c:v>
                </c:pt>
                <c:pt idx="7">
                  <c:v>1777.74943484397</c:v>
                </c:pt>
                <c:pt idx="8">
                  <c:v>1777.3270247103001</c:v>
                </c:pt>
                <c:pt idx="9">
                  <c:v>1782.45257121229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82F-4C37-943F-A4377F2F3CBF}"/>
            </c:ext>
          </c:extLst>
        </c:ser>
        <c:ser>
          <c:idx val="8"/>
          <c:order val="8"/>
          <c:tx>
            <c:strRef>
              <c:f>'5p30t4r'!$J$2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'5p30t4r'!$A$3:$A$12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'5p30t4r'!$J$3:$J$12</c:f>
              <c:numCache>
                <c:formatCode>General</c:formatCode>
                <c:ptCount val="10"/>
                <c:pt idx="0">
                  <c:v>719.74674155744299</c:v>
                </c:pt>
                <c:pt idx="1">
                  <c:v>1541.74297076215</c:v>
                </c:pt>
                <c:pt idx="2">
                  <c:v>1646.67804503448</c:v>
                </c:pt>
                <c:pt idx="3">
                  <c:v>1672.0349943879</c:v>
                </c:pt>
                <c:pt idx="4">
                  <c:v>1696.8162881762901</c:v>
                </c:pt>
                <c:pt idx="5">
                  <c:v>1718.59412371692</c:v>
                </c:pt>
                <c:pt idx="6">
                  <c:v>1708.72519419223</c:v>
                </c:pt>
                <c:pt idx="7">
                  <c:v>1720.15559423636</c:v>
                </c:pt>
                <c:pt idx="8">
                  <c:v>1736.17152307877</c:v>
                </c:pt>
                <c:pt idx="9">
                  <c:v>1712.5670419471401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82F-4C37-943F-A4377F2F3CBF}"/>
            </c:ext>
          </c:extLst>
        </c:ser>
        <c:ser>
          <c:idx val="9"/>
          <c:order val="9"/>
          <c:tx>
            <c:strRef>
              <c:f>'5p30t4r'!$K$2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'5p30t4r'!$A$3:$A$12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'5p30t4r'!$K$3:$K$12</c:f>
              <c:numCache>
                <c:formatCode>General</c:formatCode>
                <c:ptCount val="10"/>
                <c:pt idx="0">
                  <c:v>723.66020436889801</c:v>
                </c:pt>
                <c:pt idx="1">
                  <c:v>1534.5661609357901</c:v>
                </c:pt>
                <c:pt idx="2">
                  <c:v>1612.22966309354</c:v>
                </c:pt>
                <c:pt idx="3">
                  <c:v>1671.9169912120999</c:v>
                </c:pt>
                <c:pt idx="4">
                  <c:v>1683.4689375258999</c:v>
                </c:pt>
                <c:pt idx="5">
                  <c:v>1672.62135993114</c:v>
                </c:pt>
                <c:pt idx="6">
                  <c:v>1687.6264223144799</c:v>
                </c:pt>
                <c:pt idx="7">
                  <c:v>1693.33627814905</c:v>
                </c:pt>
                <c:pt idx="8">
                  <c:v>1696.73603487029</c:v>
                </c:pt>
                <c:pt idx="9">
                  <c:v>1703.63742625546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82F-4C37-943F-A4377F2F3CBF}"/>
            </c:ext>
          </c:extLst>
        </c:ser>
        <c:ser>
          <c:idx val="10"/>
          <c:order val="10"/>
          <c:tx>
            <c:strRef>
              <c:f>'5p30t4r'!$L$2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'5p30t4r'!$A$3:$A$12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'5p30t4r'!$L$3:$L$12</c:f>
              <c:numCache>
                <c:formatCode>General</c:formatCode>
                <c:ptCount val="10"/>
                <c:pt idx="0">
                  <c:v>719.38841631186006</c:v>
                </c:pt>
                <c:pt idx="1">
                  <c:v>1574.8768084099599</c:v>
                </c:pt>
                <c:pt idx="2">
                  <c:v>1680.1021943072601</c:v>
                </c:pt>
                <c:pt idx="3">
                  <c:v>1730.2990436192099</c:v>
                </c:pt>
                <c:pt idx="4">
                  <c:v>1740.9810226560401</c:v>
                </c:pt>
                <c:pt idx="5">
                  <c:v>1755.78415944777</c:v>
                </c:pt>
                <c:pt idx="6">
                  <c:v>1759.68624687596</c:v>
                </c:pt>
                <c:pt idx="7">
                  <c:v>1770.41096055759</c:v>
                </c:pt>
                <c:pt idx="8">
                  <c:v>1775.34542569372</c:v>
                </c:pt>
                <c:pt idx="9">
                  <c:v>1788.3241513815899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82F-4C37-943F-A4377F2F3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84719"/>
        <c:axId val="942985967"/>
      </c:lineChart>
      <c:catAx>
        <c:axId val="9429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Project arrival</a:t>
                </a:r>
                <a:r>
                  <a:rPr lang="tr-TR" baseline="0"/>
                  <a:t> rates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5967"/>
        <c:crosses val="autoZero"/>
        <c:auto val="1"/>
        <c:lblAlgn val="ctr"/>
        <c:lblOffset val="100"/>
        <c:noMultiLvlLbl val="0"/>
      </c:catAx>
      <c:valAx>
        <c:axId val="9429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Expected average profit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'2p3t1r'!$B$2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'2p3t1r'!$A$3:$A$12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'2p3t1r'!$B$3:$B$12</c:f>
              <c:numCache>
                <c:formatCode>General</c:formatCode>
                <c:ptCount val="10"/>
                <c:pt idx="0">
                  <c:v>113.60217945724899</c:v>
                </c:pt>
                <c:pt idx="1">
                  <c:v>586.02294938800799</c:v>
                </c:pt>
                <c:pt idx="2">
                  <c:v>784.11702979850099</c:v>
                </c:pt>
                <c:pt idx="3">
                  <c:v>893.51227163422095</c:v>
                </c:pt>
                <c:pt idx="4">
                  <c:v>945.62288473069805</c:v>
                </c:pt>
                <c:pt idx="5">
                  <c:v>991.46156989446104</c:v>
                </c:pt>
                <c:pt idx="6">
                  <c:v>1018.24713070896</c:v>
                </c:pt>
                <c:pt idx="7">
                  <c:v>1032.8810521504299</c:v>
                </c:pt>
                <c:pt idx="8">
                  <c:v>1050.2694864841001</c:v>
                </c:pt>
                <c:pt idx="9">
                  <c:v>1065.1309509197999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FC-4746-949A-2A5A4D817A3E}"/>
            </c:ext>
          </c:extLst>
        </c:ser>
        <c:ser>
          <c:idx val="1"/>
          <c:order val="1"/>
          <c:tx>
            <c:strRef>
              <c:f>'2p3t1r'!$C$2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'2p3t1r'!$A$3:$A$12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'2p3t1r'!$C$3:$C$12</c:f>
              <c:numCache>
                <c:formatCode>General</c:formatCode>
                <c:ptCount val="10"/>
                <c:pt idx="0">
                  <c:v>113.60217945724899</c:v>
                </c:pt>
                <c:pt idx="1">
                  <c:v>586.02294938800799</c:v>
                </c:pt>
                <c:pt idx="2">
                  <c:v>784.11702979850099</c:v>
                </c:pt>
                <c:pt idx="3">
                  <c:v>892.83923205164297</c:v>
                </c:pt>
                <c:pt idx="4">
                  <c:v>947.16159078448197</c:v>
                </c:pt>
                <c:pt idx="5">
                  <c:v>982.71055308936002</c:v>
                </c:pt>
                <c:pt idx="6">
                  <c:v>1018.24713070896</c:v>
                </c:pt>
                <c:pt idx="7">
                  <c:v>1032.6687662236</c:v>
                </c:pt>
                <c:pt idx="8">
                  <c:v>1050.2694864841001</c:v>
                </c:pt>
                <c:pt idx="9">
                  <c:v>1066.2334585255701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FC-4746-949A-2A5A4D817A3E}"/>
            </c:ext>
          </c:extLst>
        </c:ser>
        <c:ser>
          <c:idx val="2"/>
          <c:order val="2"/>
          <c:tx>
            <c:strRef>
              <c:f>'2p3t1r'!$D$2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'2p3t1r'!$A$3:$A$12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'2p3t1r'!$D$3:$D$12</c:f>
              <c:numCache>
                <c:formatCode>General</c:formatCode>
                <c:ptCount val="10"/>
                <c:pt idx="0">
                  <c:v>76.128183206216605</c:v>
                </c:pt>
                <c:pt idx="1">
                  <c:v>586.02294938800799</c:v>
                </c:pt>
                <c:pt idx="2">
                  <c:v>784.11702979850099</c:v>
                </c:pt>
                <c:pt idx="3">
                  <c:v>889.04937143883001</c:v>
                </c:pt>
                <c:pt idx="4">
                  <c:v>946.81724312675101</c:v>
                </c:pt>
                <c:pt idx="5">
                  <c:v>991.02838540774496</c:v>
                </c:pt>
                <c:pt idx="6">
                  <c:v>1017.13917395787</c:v>
                </c:pt>
                <c:pt idx="7">
                  <c:v>1032.6687662236</c:v>
                </c:pt>
                <c:pt idx="8">
                  <c:v>1050.2694864841001</c:v>
                </c:pt>
                <c:pt idx="9">
                  <c:v>1060.0432799433399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FC-4746-949A-2A5A4D817A3E}"/>
            </c:ext>
          </c:extLst>
        </c:ser>
        <c:ser>
          <c:idx val="3"/>
          <c:order val="3"/>
          <c:tx>
            <c:strRef>
              <c:f>'2p3t1r'!$E$2</c:f>
              <c:strCache>
                <c:ptCount val="1"/>
                <c:pt idx="0">
                  <c:v>Model 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'2p3t1r'!$A$3:$A$12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'2p3t1r'!$E$3:$E$12</c:f>
              <c:numCache>
                <c:formatCode>General</c:formatCode>
                <c:ptCount val="10"/>
                <c:pt idx="0">
                  <c:v>113.60217945724899</c:v>
                </c:pt>
                <c:pt idx="1">
                  <c:v>586.02294938800799</c:v>
                </c:pt>
                <c:pt idx="2">
                  <c:v>784.11702979850099</c:v>
                </c:pt>
                <c:pt idx="3">
                  <c:v>891.17087373362801</c:v>
                </c:pt>
                <c:pt idx="4">
                  <c:v>946.04480527856299</c:v>
                </c:pt>
                <c:pt idx="5">
                  <c:v>988.44561086383101</c:v>
                </c:pt>
                <c:pt idx="6">
                  <c:v>1018.24713070896</c:v>
                </c:pt>
                <c:pt idx="7">
                  <c:v>1035.09406735175</c:v>
                </c:pt>
                <c:pt idx="8">
                  <c:v>1050.2694864841001</c:v>
                </c:pt>
                <c:pt idx="9">
                  <c:v>976.52323979953201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FC-4746-949A-2A5A4D817A3E}"/>
            </c:ext>
          </c:extLst>
        </c:ser>
        <c:ser>
          <c:idx val="4"/>
          <c:order val="4"/>
          <c:tx>
            <c:strRef>
              <c:f>'2p3t1r'!$F$2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'2p3t1r'!$A$3:$A$12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'2p3t1r'!$F$3:$F$12</c:f>
              <c:numCache>
                <c:formatCode>General</c:formatCode>
                <c:ptCount val="10"/>
                <c:pt idx="0">
                  <c:v>112.961270699227</c:v>
                </c:pt>
                <c:pt idx="1">
                  <c:v>569.09309119171701</c:v>
                </c:pt>
                <c:pt idx="2">
                  <c:v>762.73033732420595</c:v>
                </c:pt>
                <c:pt idx="3">
                  <c:v>856.182566383412</c:v>
                </c:pt>
                <c:pt idx="4">
                  <c:v>906.95882139831599</c:v>
                </c:pt>
                <c:pt idx="5">
                  <c:v>934.83603357646598</c:v>
                </c:pt>
                <c:pt idx="6">
                  <c:v>951.96935834589203</c:v>
                </c:pt>
                <c:pt idx="7">
                  <c:v>968.86241108301499</c:v>
                </c:pt>
                <c:pt idx="8">
                  <c:v>978.52133933927803</c:v>
                </c:pt>
                <c:pt idx="9">
                  <c:v>976.52323979953201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FC-4746-949A-2A5A4D817A3E}"/>
            </c:ext>
          </c:extLst>
        </c:ser>
        <c:ser>
          <c:idx val="5"/>
          <c:order val="5"/>
          <c:tx>
            <c:strRef>
              <c:f>'2p3t1r'!$G$2</c:f>
              <c:strCache>
                <c:ptCount val="1"/>
                <c:pt idx="0">
                  <c:v>Model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'2p3t1r'!$A$3:$A$12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'2p3t1r'!$G$3:$G$12</c:f>
              <c:numCache>
                <c:formatCode>General</c:formatCode>
                <c:ptCount val="10"/>
                <c:pt idx="0">
                  <c:v>113.040877032309</c:v>
                </c:pt>
                <c:pt idx="1">
                  <c:v>572.62789155796497</c:v>
                </c:pt>
                <c:pt idx="2">
                  <c:v>760.54159882072202</c:v>
                </c:pt>
                <c:pt idx="3">
                  <c:v>855.64552721440396</c:v>
                </c:pt>
                <c:pt idx="4">
                  <c:v>906.95882139831599</c:v>
                </c:pt>
                <c:pt idx="5">
                  <c:v>934.83603357646598</c:v>
                </c:pt>
                <c:pt idx="6">
                  <c:v>951.96935834589203</c:v>
                </c:pt>
                <c:pt idx="7">
                  <c:v>968.86241108301499</c:v>
                </c:pt>
                <c:pt idx="8">
                  <c:v>978.52133933927803</c:v>
                </c:pt>
                <c:pt idx="9">
                  <c:v>976.52323979953201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3FC-4746-949A-2A5A4D817A3E}"/>
            </c:ext>
          </c:extLst>
        </c:ser>
        <c:ser>
          <c:idx val="6"/>
          <c:order val="6"/>
          <c:tx>
            <c:strRef>
              <c:f>'2p3t1r'!$H$2</c:f>
              <c:strCache>
                <c:ptCount val="1"/>
                <c:pt idx="0">
                  <c:v>Model 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'2p3t1r'!$A$3:$A$12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'2p3t1r'!$H$3:$H$12</c:f>
              <c:numCache>
                <c:formatCode>General</c:formatCode>
                <c:ptCount val="10"/>
                <c:pt idx="0">
                  <c:v>37.216491539380897</c:v>
                </c:pt>
                <c:pt idx="1">
                  <c:v>585.19614395640895</c:v>
                </c:pt>
                <c:pt idx="2">
                  <c:v>784.11702979850099</c:v>
                </c:pt>
                <c:pt idx="3">
                  <c:v>889.04937143883001</c:v>
                </c:pt>
                <c:pt idx="4">
                  <c:v>946.81724312675101</c:v>
                </c:pt>
                <c:pt idx="5">
                  <c:v>988.31341731980899</c:v>
                </c:pt>
                <c:pt idx="6">
                  <c:v>1017.13917395787</c:v>
                </c:pt>
                <c:pt idx="7">
                  <c:v>1032.6687662236</c:v>
                </c:pt>
                <c:pt idx="8">
                  <c:v>1050.2694864841001</c:v>
                </c:pt>
                <c:pt idx="9">
                  <c:v>1058.13987325225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FC-4746-949A-2A5A4D817A3E}"/>
            </c:ext>
          </c:extLst>
        </c:ser>
        <c:ser>
          <c:idx val="7"/>
          <c:order val="7"/>
          <c:tx>
            <c:strRef>
              <c:f>'2p3t1r'!$I$2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'2p3t1r'!$A$3:$A$12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'2p3t1r'!$I$3:$I$12</c:f>
              <c:numCache>
                <c:formatCode>General</c:formatCode>
                <c:ptCount val="10"/>
                <c:pt idx="0">
                  <c:v>113.60217945724899</c:v>
                </c:pt>
                <c:pt idx="1">
                  <c:v>586.02294938800799</c:v>
                </c:pt>
                <c:pt idx="2">
                  <c:v>784.11702979850099</c:v>
                </c:pt>
                <c:pt idx="3">
                  <c:v>889.04937143883001</c:v>
                </c:pt>
                <c:pt idx="4">
                  <c:v>947.16159078448197</c:v>
                </c:pt>
                <c:pt idx="5">
                  <c:v>984.568324845191</c:v>
                </c:pt>
                <c:pt idx="6">
                  <c:v>1018.24713070896</c:v>
                </c:pt>
                <c:pt idx="7">
                  <c:v>1032.6687662236</c:v>
                </c:pt>
                <c:pt idx="8">
                  <c:v>1050.2694864841001</c:v>
                </c:pt>
                <c:pt idx="9">
                  <c:v>1061.58312893174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3FC-4746-949A-2A5A4D817A3E}"/>
            </c:ext>
          </c:extLst>
        </c:ser>
        <c:ser>
          <c:idx val="8"/>
          <c:order val="8"/>
          <c:tx>
            <c:strRef>
              <c:f>'2p3t1r'!$J$2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'2p3t1r'!$A$3:$A$12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'2p3t1r'!$J$3:$J$12</c:f>
              <c:numCache>
                <c:formatCode>General</c:formatCode>
                <c:ptCount val="10"/>
                <c:pt idx="0">
                  <c:v>113.60217945724899</c:v>
                </c:pt>
                <c:pt idx="1">
                  <c:v>568.64111141989099</c:v>
                </c:pt>
                <c:pt idx="2">
                  <c:v>766.04845897513303</c:v>
                </c:pt>
                <c:pt idx="3">
                  <c:v>861.72624306923899</c:v>
                </c:pt>
                <c:pt idx="4">
                  <c:v>906.145201090966</c:v>
                </c:pt>
                <c:pt idx="5">
                  <c:v>934.83603357646598</c:v>
                </c:pt>
                <c:pt idx="6">
                  <c:v>951.96935834589203</c:v>
                </c:pt>
                <c:pt idx="7">
                  <c:v>968.86241108301499</c:v>
                </c:pt>
                <c:pt idx="8">
                  <c:v>978.52133933927803</c:v>
                </c:pt>
                <c:pt idx="9">
                  <c:v>976.52323979953201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3FC-4746-949A-2A5A4D817A3E}"/>
            </c:ext>
          </c:extLst>
        </c:ser>
        <c:ser>
          <c:idx val="9"/>
          <c:order val="9"/>
          <c:tx>
            <c:strRef>
              <c:f>'2p3t1r'!$K$2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'2p3t1r'!$A$3:$A$12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'2p3t1r'!$K$3:$K$12</c:f>
              <c:numCache>
                <c:formatCode>General</c:formatCode>
                <c:ptCount val="10"/>
                <c:pt idx="0">
                  <c:v>113.60217945724899</c:v>
                </c:pt>
                <c:pt idx="1">
                  <c:v>570.91240445170399</c:v>
                </c:pt>
                <c:pt idx="2">
                  <c:v>760.54159882072202</c:v>
                </c:pt>
                <c:pt idx="3">
                  <c:v>855.64552721440396</c:v>
                </c:pt>
                <c:pt idx="4">
                  <c:v>906.95882139831599</c:v>
                </c:pt>
                <c:pt idx="5">
                  <c:v>934.83603357646598</c:v>
                </c:pt>
                <c:pt idx="6">
                  <c:v>951.96935834589203</c:v>
                </c:pt>
                <c:pt idx="7">
                  <c:v>968.86241108301499</c:v>
                </c:pt>
                <c:pt idx="8">
                  <c:v>978.52133933927803</c:v>
                </c:pt>
                <c:pt idx="9">
                  <c:v>976.52323979953201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3FC-4746-949A-2A5A4D817A3E}"/>
            </c:ext>
          </c:extLst>
        </c:ser>
        <c:ser>
          <c:idx val="10"/>
          <c:order val="10"/>
          <c:tx>
            <c:strRef>
              <c:f>'2p3t1r'!$L$2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'2p3t1r'!$A$3:$A$12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'2p3t1r'!$L$3:$L$12</c:f>
              <c:numCache>
                <c:formatCode>General</c:formatCode>
                <c:ptCount val="10"/>
                <c:pt idx="0">
                  <c:v>112.28187539004099</c:v>
                </c:pt>
                <c:pt idx="1">
                  <c:v>578.39652376532001</c:v>
                </c:pt>
                <c:pt idx="2">
                  <c:v>776.83120082547805</c:v>
                </c:pt>
                <c:pt idx="3">
                  <c:v>881.15165260394099</c:v>
                </c:pt>
                <c:pt idx="4">
                  <c:v>936.81384959028799</c:v>
                </c:pt>
                <c:pt idx="5">
                  <c:v>978.57533470750798</c:v>
                </c:pt>
                <c:pt idx="6">
                  <c:v>995.84562709399597</c:v>
                </c:pt>
                <c:pt idx="7">
                  <c:v>1015.87050468257</c:v>
                </c:pt>
                <c:pt idx="8">
                  <c:v>1020.55732031653</c:v>
                </c:pt>
                <c:pt idx="9">
                  <c:v>1038.6954484698099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3FC-4746-949A-2A5A4D817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84719"/>
        <c:axId val="942985967"/>
      </c:lineChart>
      <c:catAx>
        <c:axId val="9429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Project arrival</a:t>
                </a:r>
                <a:r>
                  <a:rPr lang="tr-TR" baseline="0"/>
                  <a:t> rates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5967"/>
        <c:crosses val="autoZero"/>
        <c:auto val="1"/>
        <c:lblAlgn val="ctr"/>
        <c:lblOffset val="100"/>
        <c:noMultiLvlLbl val="0"/>
      </c:catAx>
      <c:valAx>
        <c:axId val="942985967"/>
        <c:scaling>
          <c:orientation val="minMax"/>
          <c:max val="1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Expected average profit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'3p2t1r'!$B$2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'3p2t1r'!$B$3:$B$12</c:f>
              <c:numCache>
                <c:formatCode>General</c:formatCode>
                <c:ptCount val="10"/>
                <c:pt idx="0">
                  <c:v>187.70657646712499</c:v>
                </c:pt>
                <c:pt idx="1">
                  <c:v>749.92618330286098</c:v>
                </c:pt>
                <c:pt idx="2">
                  <c:v>852.96190391226799</c:v>
                </c:pt>
                <c:pt idx="3">
                  <c:v>914.27508058325202</c:v>
                </c:pt>
                <c:pt idx="4">
                  <c:v>996.87580369136901</c:v>
                </c:pt>
                <c:pt idx="5">
                  <c:v>1072.67201509136</c:v>
                </c:pt>
                <c:pt idx="6">
                  <c:v>1147.74643267038</c:v>
                </c:pt>
                <c:pt idx="7">
                  <c:v>1214.88791899989</c:v>
                </c:pt>
                <c:pt idx="8">
                  <c:v>1284.44340743726</c:v>
                </c:pt>
                <c:pt idx="9">
                  <c:v>1365.01652591119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1-4908-8724-F095EB83AEC2}"/>
            </c:ext>
          </c:extLst>
        </c:ser>
        <c:ser>
          <c:idx val="1"/>
          <c:order val="1"/>
          <c:tx>
            <c:strRef>
              <c:f>'3p2t1r'!$C$2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'3p2t1r'!$C$3:$C$12</c:f>
              <c:numCache>
                <c:formatCode>General</c:formatCode>
                <c:ptCount val="10"/>
                <c:pt idx="0">
                  <c:v>183.48642907703399</c:v>
                </c:pt>
                <c:pt idx="1">
                  <c:v>727.16753648756605</c:v>
                </c:pt>
                <c:pt idx="2">
                  <c:v>837.83463814704601</c:v>
                </c:pt>
                <c:pt idx="3">
                  <c:v>947.36591599067197</c:v>
                </c:pt>
                <c:pt idx="4">
                  <c:v>1044.5425039849399</c:v>
                </c:pt>
                <c:pt idx="5">
                  <c:v>1153.9725876949101</c:v>
                </c:pt>
                <c:pt idx="6">
                  <c:v>1229.8354729437699</c:v>
                </c:pt>
                <c:pt idx="7">
                  <c:v>1286.90159260718</c:v>
                </c:pt>
                <c:pt idx="8">
                  <c:v>1343.8086770443799</c:v>
                </c:pt>
                <c:pt idx="9">
                  <c:v>1373.09454212327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1-4908-8724-F095EB83AEC2}"/>
            </c:ext>
          </c:extLst>
        </c:ser>
        <c:ser>
          <c:idx val="2"/>
          <c:order val="2"/>
          <c:tx>
            <c:strRef>
              <c:f>'3p2t1r'!$D$2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'3p2t1r'!$D$3:$D$12</c:f>
              <c:numCache>
                <c:formatCode>General</c:formatCode>
                <c:ptCount val="10"/>
                <c:pt idx="0">
                  <c:v>122.62251316290801</c:v>
                </c:pt>
                <c:pt idx="1">
                  <c:v>815.02158181250104</c:v>
                </c:pt>
                <c:pt idx="2">
                  <c:v>890.52638323071699</c:v>
                </c:pt>
                <c:pt idx="3">
                  <c:v>894.91040942894995</c:v>
                </c:pt>
                <c:pt idx="4">
                  <c:v>1038.5151087665099</c:v>
                </c:pt>
                <c:pt idx="5">
                  <c:v>1130.1314615260601</c:v>
                </c:pt>
                <c:pt idx="6">
                  <c:v>1208.7179500422601</c:v>
                </c:pt>
                <c:pt idx="7">
                  <c:v>1274.75919441116</c:v>
                </c:pt>
                <c:pt idx="8">
                  <c:v>1337.5022030933801</c:v>
                </c:pt>
                <c:pt idx="9">
                  <c:v>1365.0695180159601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1-4908-8724-F095EB83AEC2}"/>
            </c:ext>
          </c:extLst>
        </c:ser>
        <c:ser>
          <c:idx val="3"/>
          <c:order val="3"/>
          <c:tx>
            <c:strRef>
              <c:f>'3p2t1r'!$E$2</c:f>
              <c:strCache>
                <c:ptCount val="1"/>
                <c:pt idx="0">
                  <c:v>Model 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'3p2t1r'!$E$3:$E$12</c:f>
              <c:numCache>
                <c:formatCode>General</c:formatCode>
                <c:ptCount val="10"/>
                <c:pt idx="0">
                  <c:v>181.419772953088</c:v>
                </c:pt>
                <c:pt idx="1">
                  <c:v>738.41928875984604</c:v>
                </c:pt>
                <c:pt idx="2">
                  <c:v>852.73877425452099</c:v>
                </c:pt>
                <c:pt idx="3">
                  <c:v>932.95319146218003</c:v>
                </c:pt>
                <c:pt idx="4">
                  <c:v>1010.6149862078601</c:v>
                </c:pt>
                <c:pt idx="5">
                  <c:v>1084.1990141200199</c:v>
                </c:pt>
                <c:pt idx="6">
                  <c:v>1166.7449773677899</c:v>
                </c:pt>
                <c:pt idx="7">
                  <c:v>1225.36422053869</c:v>
                </c:pt>
                <c:pt idx="8">
                  <c:v>1343.5722677769199</c:v>
                </c:pt>
                <c:pt idx="9">
                  <c:v>1370.58392217962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21-4908-8724-F095EB83AEC2}"/>
            </c:ext>
          </c:extLst>
        </c:ser>
        <c:ser>
          <c:idx val="4"/>
          <c:order val="4"/>
          <c:tx>
            <c:strRef>
              <c:f>'3p2t1r'!$F$2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'3p2t1r'!$F$3:$F$12</c:f>
              <c:numCache>
                <c:formatCode>General</c:formatCode>
                <c:ptCount val="10"/>
                <c:pt idx="0">
                  <c:v>176.877515074928</c:v>
                </c:pt>
                <c:pt idx="1">
                  <c:v>853.40907955045202</c:v>
                </c:pt>
                <c:pt idx="2">
                  <c:v>956.52588748558696</c:v>
                </c:pt>
                <c:pt idx="3">
                  <c:v>945.52478128306097</c:v>
                </c:pt>
                <c:pt idx="4">
                  <c:v>968.88829131571595</c:v>
                </c:pt>
                <c:pt idx="5">
                  <c:v>983.65680657591599</c:v>
                </c:pt>
                <c:pt idx="6">
                  <c:v>1016.5416083507</c:v>
                </c:pt>
                <c:pt idx="7">
                  <c:v>1051.24791123606</c:v>
                </c:pt>
                <c:pt idx="8">
                  <c:v>1343.7524894749599</c:v>
                </c:pt>
                <c:pt idx="9">
                  <c:v>1304.97607790042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021-4908-8724-F095EB83AEC2}"/>
            </c:ext>
          </c:extLst>
        </c:ser>
        <c:ser>
          <c:idx val="5"/>
          <c:order val="5"/>
          <c:tx>
            <c:strRef>
              <c:f>'3p2t1r'!$G$2</c:f>
              <c:strCache>
                <c:ptCount val="1"/>
                <c:pt idx="0">
                  <c:v>Model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'3p2t1r'!$G$3:$G$12</c:f>
              <c:numCache>
                <c:formatCode>General</c:formatCode>
                <c:ptCount val="10"/>
                <c:pt idx="0">
                  <c:v>149.837288090979</c:v>
                </c:pt>
                <c:pt idx="1">
                  <c:v>769.50521532492803</c:v>
                </c:pt>
                <c:pt idx="2">
                  <c:v>880.38741072929201</c:v>
                </c:pt>
                <c:pt idx="3">
                  <c:v>924.98304575534496</c:v>
                </c:pt>
                <c:pt idx="4">
                  <c:v>1019.97522947862</c:v>
                </c:pt>
                <c:pt idx="5">
                  <c:v>965.95210930102996</c:v>
                </c:pt>
                <c:pt idx="6">
                  <c:v>1019.3467143544</c:v>
                </c:pt>
                <c:pt idx="7">
                  <c:v>1102.26416619426</c:v>
                </c:pt>
                <c:pt idx="8">
                  <c:v>1227.48189640039</c:v>
                </c:pt>
                <c:pt idx="9">
                  <c:v>1314.8081632998999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021-4908-8724-F095EB83AEC2}"/>
            </c:ext>
          </c:extLst>
        </c:ser>
        <c:ser>
          <c:idx val="6"/>
          <c:order val="6"/>
          <c:tx>
            <c:strRef>
              <c:f>'3p2t1r'!$H$2</c:f>
              <c:strCache>
                <c:ptCount val="1"/>
                <c:pt idx="0">
                  <c:v>Model 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'3p2t1r'!$H$3:$H$12</c:f>
              <c:numCache>
                <c:formatCode>General</c:formatCode>
                <c:ptCount val="10"/>
                <c:pt idx="0">
                  <c:v>196.30979550872999</c:v>
                </c:pt>
                <c:pt idx="1">
                  <c:v>862.05983856100295</c:v>
                </c:pt>
                <c:pt idx="2">
                  <c:v>966.91075766107497</c:v>
                </c:pt>
                <c:pt idx="3">
                  <c:v>1003.7754488424</c:v>
                </c:pt>
                <c:pt idx="4">
                  <c:v>943.321026466474</c:v>
                </c:pt>
                <c:pt idx="5">
                  <c:v>983.911649379511</c:v>
                </c:pt>
                <c:pt idx="6">
                  <c:v>1124.43949477398</c:v>
                </c:pt>
                <c:pt idx="7">
                  <c:v>1275.2202123222501</c:v>
                </c:pt>
                <c:pt idx="8">
                  <c:v>1195.52823273937</c:v>
                </c:pt>
                <c:pt idx="9">
                  <c:v>1285.86884070305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021-4908-8724-F095EB83AEC2}"/>
            </c:ext>
          </c:extLst>
        </c:ser>
        <c:ser>
          <c:idx val="7"/>
          <c:order val="7"/>
          <c:tx>
            <c:strRef>
              <c:f>'3p2t1r'!$I$2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'3p2t1r'!$I$3:$I$12</c:f>
              <c:numCache>
                <c:formatCode>General</c:formatCode>
                <c:ptCount val="10"/>
                <c:pt idx="0">
                  <c:v>182.06908574242999</c:v>
                </c:pt>
                <c:pt idx="1">
                  <c:v>700.05471797883195</c:v>
                </c:pt>
                <c:pt idx="2">
                  <c:v>820.26007779763495</c:v>
                </c:pt>
                <c:pt idx="3">
                  <c:v>924.61414175057303</c:v>
                </c:pt>
                <c:pt idx="4">
                  <c:v>1035.3891952814699</c:v>
                </c:pt>
                <c:pt idx="5">
                  <c:v>1127.1916836954499</c:v>
                </c:pt>
                <c:pt idx="6">
                  <c:v>1210.34112051893</c:v>
                </c:pt>
                <c:pt idx="7">
                  <c:v>1273.0110277803401</c:v>
                </c:pt>
                <c:pt idx="8">
                  <c:v>1328.81394294698</c:v>
                </c:pt>
                <c:pt idx="9">
                  <c:v>1366.5593348515099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021-4908-8724-F095EB83AEC2}"/>
            </c:ext>
          </c:extLst>
        </c:ser>
        <c:ser>
          <c:idx val="8"/>
          <c:order val="8"/>
          <c:tx>
            <c:strRef>
              <c:f>'3p2t1r'!$J$2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'3p2t1r'!$J$3:$J$12</c:f>
              <c:numCache>
                <c:formatCode>General</c:formatCode>
                <c:ptCount val="10"/>
                <c:pt idx="0">
                  <c:v>188.484455176609</c:v>
                </c:pt>
                <c:pt idx="1">
                  <c:v>801.20260872978997</c:v>
                </c:pt>
                <c:pt idx="2">
                  <c:v>886.45566097766198</c:v>
                </c:pt>
                <c:pt idx="3">
                  <c:v>901.68695057619504</c:v>
                </c:pt>
                <c:pt idx="4">
                  <c:v>922.26260147726896</c:v>
                </c:pt>
                <c:pt idx="5">
                  <c:v>953.04424523971898</c:v>
                </c:pt>
                <c:pt idx="6">
                  <c:v>1007.82537062638</c:v>
                </c:pt>
                <c:pt idx="7">
                  <c:v>1084.8389555372401</c:v>
                </c:pt>
                <c:pt idx="8">
                  <c:v>1240.41069162126</c:v>
                </c:pt>
                <c:pt idx="9">
                  <c:v>1343.2752808370799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021-4908-8724-F095EB83AEC2}"/>
            </c:ext>
          </c:extLst>
        </c:ser>
        <c:ser>
          <c:idx val="9"/>
          <c:order val="9"/>
          <c:tx>
            <c:strRef>
              <c:f>'3p2t1r'!$K$2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'3p2t1r'!$K$3:$K$12</c:f>
              <c:numCache>
                <c:formatCode>General</c:formatCode>
                <c:ptCount val="10"/>
                <c:pt idx="0">
                  <c:v>153.59967767314799</c:v>
                </c:pt>
                <c:pt idx="1">
                  <c:v>743.36413249735597</c:v>
                </c:pt>
                <c:pt idx="2">
                  <c:v>853.53991192563797</c:v>
                </c:pt>
                <c:pt idx="3">
                  <c:v>904.01309331791299</c:v>
                </c:pt>
                <c:pt idx="4">
                  <c:v>919.29121664272395</c:v>
                </c:pt>
                <c:pt idx="5">
                  <c:v>1016.74562188083</c:v>
                </c:pt>
                <c:pt idx="6">
                  <c:v>1079.08982073025</c:v>
                </c:pt>
                <c:pt idx="7">
                  <c:v>1161.51986823879</c:v>
                </c:pt>
                <c:pt idx="8">
                  <c:v>1284.44340743726</c:v>
                </c:pt>
                <c:pt idx="9">
                  <c:v>1365.01652591119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021-4908-8724-F095EB83AEC2}"/>
            </c:ext>
          </c:extLst>
        </c:ser>
        <c:ser>
          <c:idx val="10"/>
          <c:order val="10"/>
          <c:tx>
            <c:strRef>
              <c:f>'3p2t1r'!$L$2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'3p2t1r'!$A$3:$A$12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'3p2t1r'!$L$3:$L$12</c:f>
              <c:numCache>
                <c:formatCode>General</c:formatCode>
                <c:ptCount val="10"/>
                <c:pt idx="0">
                  <c:v>153.59967767314799</c:v>
                </c:pt>
                <c:pt idx="1">
                  <c:v>743.36413249735597</c:v>
                </c:pt>
                <c:pt idx="2">
                  <c:v>853.53991192563797</c:v>
                </c:pt>
                <c:pt idx="3">
                  <c:v>904.01309331791299</c:v>
                </c:pt>
                <c:pt idx="4">
                  <c:v>919.29121664272395</c:v>
                </c:pt>
                <c:pt idx="5">
                  <c:v>1016.74562188083</c:v>
                </c:pt>
                <c:pt idx="6">
                  <c:v>1079.08982073025</c:v>
                </c:pt>
                <c:pt idx="7">
                  <c:v>1161.51986823879</c:v>
                </c:pt>
                <c:pt idx="8">
                  <c:v>1337.8814246049501</c:v>
                </c:pt>
                <c:pt idx="9">
                  <c:v>1365.3321020856699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021-4908-8724-F095EB83A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84719"/>
        <c:axId val="942985967"/>
      </c:lineChart>
      <c:catAx>
        <c:axId val="9429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Project arrival</a:t>
                </a:r>
                <a:r>
                  <a:rPr lang="tr-TR" baseline="0"/>
                  <a:t> rates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5967"/>
        <c:crosses val="autoZero"/>
        <c:auto val="1"/>
        <c:lblAlgn val="ctr"/>
        <c:lblOffset val="100"/>
        <c:noMultiLvlLbl val="0"/>
      </c:catAx>
      <c:valAx>
        <c:axId val="942985967"/>
        <c:scaling>
          <c:orientation val="minMax"/>
          <c:max val="14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Expected average profit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'2p10t2r'!$B$2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'2p10t2r'!$B$3:$B$12</c:f>
              <c:numCache>
                <c:formatCode>General</c:formatCode>
                <c:ptCount val="10"/>
                <c:pt idx="0">
                  <c:v>278.64623006995799</c:v>
                </c:pt>
                <c:pt idx="1">
                  <c:v>486.58900888206199</c:v>
                </c:pt>
                <c:pt idx="2">
                  <c:v>498.43156525434802</c:v>
                </c:pt>
                <c:pt idx="3">
                  <c:v>513.19710485893404</c:v>
                </c:pt>
                <c:pt idx="4">
                  <c:v>519.692163235213</c:v>
                </c:pt>
                <c:pt idx="5">
                  <c:v>530.97299802971202</c:v>
                </c:pt>
                <c:pt idx="6">
                  <c:v>539.52576744411499</c:v>
                </c:pt>
                <c:pt idx="7">
                  <c:v>543.75448358343101</c:v>
                </c:pt>
                <c:pt idx="8">
                  <c:v>552.29575332351999</c:v>
                </c:pt>
                <c:pt idx="9">
                  <c:v>559.24559566890298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C1-48B3-BA48-122D2AA7D5EB}"/>
            </c:ext>
          </c:extLst>
        </c:ser>
        <c:ser>
          <c:idx val="1"/>
          <c:order val="1"/>
          <c:tx>
            <c:strRef>
              <c:f>'2p10t2r'!$C$2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'2p10t2r'!$C$3:$C$12</c:f>
              <c:numCache>
                <c:formatCode>General</c:formatCode>
                <c:ptCount val="10"/>
                <c:pt idx="0">
                  <c:v>284.36054592319402</c:v>
                </c:pt>
                <c:pt idx="1">
                  <c:v>64.6187919928323</c:v>
                </c:pt>
                <c:pt idx="2">
                  <c:v>496.89465973330601</c:v>
                </c:pt>
                <c:pt idx="3">
                  <c:v>68.498873033916695</c:v>
                </c:pt>
                <c:pt idx="4">
                  <c:v>261.532993558111</c:v>
                </c:pt>
                <c:pt idx="5">
                  <c:v>70.850120720937895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C1-48B3-BA48-122D2AA7D5EB}"/>
            </c:ext>
          </c:extLst>
        </c:ser>
        <c:ser>
          <c:idx val="2"/>
          <c:order val="2"/>
          <c:tx>
            <c:strRef>
              <c:f>'2p10t2r'!$D$2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'2p10t2r'!$D$3:$D$12</c:f>
              <c:numCache>
                <c:formatCode>General</c:formatCode>
                <c:ptCount val="10"/>
                <c:pt idx="0">
                  <c:v>36.487464762816302</c:v>
                </c:pt>
                <c:pt idx="1">
                  <c:v>67.026929879746206</c:v>
                </c:pt>
                <c:pt idx="2">
                  <c:v>278.16080969772599</c:v>
                </c:pt>
                <c:pt idx="3">
                  <c:v>306.962257876595</c:v>
                </c:pt>
                <c:pt idx="4">
                  <c:v>312.464506328656</c:v>
                </c:pt>
                <c:pt idx="5">
                  <c:v>324.11511753405398</c:v>
                </c:pt>
                <c:pt idx="6">
                  <c:v>331.32969790552397</c:v>
                </c:pt>
                <c:pt idx="7">
                  <c:v>341.10093503676302</c:v>
                </c:pt>
                <c:pt idx="8">
                  <c:v>345.119284428024</c:v>
                </c:pt>
                <c:pt idx="9">
                  <c:v>355.660554983314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C1-48B3-BA48-122D2AA7D5EB}"/>
            </c:ext>
          </c:extLst>
        </c:ser>
        <c:ser>
          <c:idx val="3"/>
          <c:order val="3"/>
          <c:tx>
            <c:strRef>
              <c:f>'2p10t2r'!$E$2</c:f>
              <c:strCache>
                <c:ptCount val="1"/>
                <c:pt idx="0">
                  <c:v>Model 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'2p10t2r'!$E$3:$E$12</c:f>
              <c:numCache>
                <c:formatCode>General</c:formatCode>
                <c:ptCount val="10"/>
                <c:pt idx="0">
                  <c:v>280.220264428804</c:v>
                </c:pt>
                <c:pt idx="1">
                  <c:v>428.13097483498399</c:v>
                </c:pt>
                <c:pt idx="2">
                  <c:v>492.222462188897</c:v>
                </c:pt>
                <c:pt idx="3">
                  <c:v>501.74897434717502</c:v>
                </c:pt>
                <c:pt idx="4">
                  <c:v>516.15984019234895</c:v>
                </c:pt>
                <c:pt idx="5">
                  <c:v>752.99989876762095</c:v>
                </c:pt>
                <c:pt idx="6">
                  <c:v>754.23479482838798</c:v>
                </c:pt>
                <c:pt idx="7">
                  <c:v>759.26271745784595</c:v>
                </c:pt>
                <c:pt idx="8">
                  <c:v>756.54248441228401</c:v>
                </c:pt>
                <c:pt idx="9">
                  <c:v>760.060124393357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C1-48B3-BA48-122D2AA7D5EB}"/>
            </c:ext>
          </c:extLst>
        </c:ser>
        <c:ser>
          <c:idx val="4"/>
          <c:order val="4"/>
          <c:tx>
            <c:strRef>
              <c:f>'2p10t2r'!$F$2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'2p10t2r'!$F$3:$F$12</c:f>
              <c:numCache>
                <c:formatCode>General</c:formatCode>
                <c:ptCount val="10"/>
                <c:pt idx="0">
                  <c:v>299.69103610093799</c:v>
                </c:pt>
                <c:pt idx="1">
                  <c:v>486.94202080563099</c:v>
                </c:pt>
                <c:pt idx="2">
                  <c:v>513.330662719879</c:v>
                </c:pt>
                <c:pt idx="3">
                  <c:v>521.27190751602495</c:v>
                </c:pt>
                <c:pt idx="4">
                  <c:v>522.32418214007998</c:v>
                </c:pt>
                <c:pt idx="5">
                  <c:v>532.75152982288296</c:v>
                </c:pt>
                <c:pt idx="6">
                  <c:v>535.89243397654104</c:v>
                </c:pt>
                <c:pt idx="7">
                  <c:v>542.20674003527301</c:v>
                </c:pt>
                <c:pt idx="8">
                  <c:v>537.08272274240596</c:v>
                </c:pt>
                <c:pt idx="9">
                  <c:v>545.23787393699195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C1-48B3-BA48-122D2AA7D5EB}"/>
            </c:ext>
          </c:extLst>
        </c:ser>
        <c:ser>
          <c:idx val="5"/>
          <c:order val="5"/>
          <c:tx>
            <c:strRef>
              <c:f>'2p10t2r'!$G$2</c:f>
              <c:strCache>
                <c:ptCount val="1"/>
                <c:pt idx="0">
                  <c:v>Model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'2p10t2r'!$G$3:$G$12</c:f>
              <c:numCache>
                <c:formatCode>General</c:formatCode>
                <c:ptCount val="10"/>
                <c:pt idx="0">
                  <c:v>298.92876533862301</c:v>
                </c:pt>
                <c:pt idx="1">
                  <c:v>473.96568524383702</c:v>
                </c:pt>
                <c:pt idx="2">
                  <c:v>500.05974928573897</c:v>
                </c:pt>
                <c:pt idx="3">
                  <c:v>510.29864826084997</c:v>
                </c:pt>
                <c:pt idx="4">
                  <c:v>525.98045260702804</c:v>
                </c:pt>
                <c:pt idx="5">
                  <c:v>529.30205544369505</c:v>
                </c:pt>
                <c:pt idx="6">
                  <c:v>531.77382089287198</c:v>
                </c:pt>
                <c:pt idx="7">
                  <c:v>539.85775454222505</c:v>
                </c:pt>
                <c:pt idx="8">
                  <c:v>561.40561463990798</c:v>
                </c:pt>
                <c:pt idx="9">
                  <c:v>548.27917062795404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C1-48B3-BA48-122D2AA7D5EB}"/>
            </c:ext>
          </c:extLst>
        </c:ser>
        <c:ser>
          <c:idx val="6"/>
          <c:order val="6"/>
          <c:tx>
            <c:strRef>
              <c:f>'2p10t2r'!$H$2</c:f>
              <c:strCache>
                <c:ptCount val="1"/>
                <c:pt idx="0">
                  <c:v>Model 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'2p10t2r'!$H$3:$H$12</c:f>
              <c:numCache>
                <c:formatCode>General</c:formatCode>
                <c:ptCount val="10"/>
                <c:pt idx="0">
                  <c:v>36.444293205644897</c:v>
                </c:pt>
                <c:pt idx="1">
                  <c:v>67.376622743121104</c:v>
                </c:pt>
                <c:pt idx="2">
                  <c:v>71.000053442307504</c:v>
                </c:pt>
                <c:pt idx="3">
                  <c:v>268.62214242553301</c:v>
                </c:pt>
                <c:pt idx="4">
                  <c:v>73.733712567605707</c:v>
                </c:pt>
                <c:pt idx="5">
                  <c:v>353.73364135590202</c:v>
                </c:pt>
                <c:pt idx="6">
                  <c:v>319.99856738530701</c:v>
                </c:pt>
                <c:pt idx="7">
                  <c:v>287.29442680866902</c:v>
                </c:pt>
                <c:pt idx="8">
                  <c:v>300.07527510416202</c:v>
                </c:pt>
                <c:pt idx="9">
                  <c:v>75.220634596154596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C1-48B3-BA48-122D2AA7D5EB}"/>
            </c:ext>
          </c:extLst>
        </c:ser>
        <c:ser>
          <c:idx val="7"/>
          <c:order val="7"/>
          <c:tx>
            <c:strRef>
              <c:f>'2p10t2r'!$I$2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'2p10t2r'!$I$3:$I$12</c:f>
              <c:numCache>
                <c:formatCode>General</c:formatCode>
                <c:ptCount val="10"/>
                <c:pt idx="0">
                  <c:v>275.93252160333299</c:v>
                </c:pt>
                <c:pt idx="1">
                  <c:v>377.98400550203797</c:v>
                </c:pt>
                <c:pt idx="2">
                  <c:v>384.79771965091999</c:v>
                </c:pt>
                <c:pt idx="3">
                  <c:v>374.72982738390101</c:v>
                </c:pt>
                <c:pt idx="4">
                  <c:v>375.35517804300599</c:v>
                </c:pt>
                <c:pt idx="5">
                  <c:v>364.993667828593</c:v>
                </c:pt>
                <c:pt idx="6">
                  <c:v>364.71102139598997</c:v>
                </c:pt>
                <c:pt idx="7">
                  <c:v>364.67679986649802</c:v>
                </c:pt>
                <c:pt idx="8">
                  <c:v>361.86257617671299</c:v>
                </c:pt>
                <c:pt idx="9">
                  <c:v>366.64926679557499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C1-48B3-BA48-122D2AA7D5EB}"/>
            </c:ext>
          </c:extLst>
        </c:ser>
        <c:ser>
          <c:idx val="8"/>
          <c:order val="8"/>
          <c:tx>
            <c:strRef>
              <c:f>'2p10t2r'!$J$2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'2p10t2r'!$J$3:$J$12</c:f>
              <c:numCache>
                <c:formatCode>General</c:formatCode>
                <c:ptCount val="10"/>
                <c:pt idx="0">
                  <c:v>295.831286864486</c:v>
                </c:pt>
                <c:pt idx="1">
                  <c:v>468.63300854648998</c:v>
                </c:pt>
                <c:pt idx="2">
                  <c:v>500.29059276858902</c:v>
                </c:pt>
                <c:pt idx="3">
                  <c:v>517.94271792197196</c:v>
                </c:pt>
                <c:pt idx="4">
                  <c:v>516.02136496192998</c:v>
                </c:pt>
                <c:pt idx="5">
                  <c:v>525.79168034170402</c:v>
                </c:pt>
                <c:pt idx="6">
                  <c:v>528.89005882939603</c:v>
                </c:pt>
                <c:pt idx="7">
                  <c:v>540.33124993553599</c:v>
                </c:pt>
                <c:pt idx="8">
                  <c:v>552.07892885126796</c:v>
                </c:pt>
                <c:pt idx="9">
                  <c:v>566.01617292389199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CC1-48B3-BA48-122D2AA7D5EB}"/>
            </c:ext>
          </c:extLst>
        </c:ser>
        <c:ser>
          <c:idx val="9"/>
          <c:order val="9"/>
          <c:tx>
            <c:strRef>
              <c:f>'2p10t2r'!$K$2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'2p10t2r'!$K$3:$K$12</c:f>
              <c:numCache>
                <c:formatCode>General</c:formatCode>
                <c:ptCount val="10"/>
                <c:pt idx="0">
                  <c:v>309.46564171376002</c:v>
                </c:pt>
                <c:pt idx="1">
                  <c:v>465.78641388011198</c:v>
                </c:pt>
                <c:pt idx="2">
                  <c:v>493.59989670713901</c:v>
                </c:pt>
                <c:pt idx="3">
                  <c:v>503.35553302237901</c:v>
                </c:pt>
                <c:pt idx="4">
                  <c:v>516.38835543447999</c:v>
                </c:pt>
                <c:pt idx="5">
                  <c:v>523.47815332463801</c:v>
                </c:pt>
                <c:pt idx="6">
                  <c:v>528.16439071093203</c:v>
                </c:pt>
                <c:pt idx="7">
                  <c:v>537.26861512024402</c:v>
                </c:pt>
                <c:pt idx="8">
                  <c:v>540.91126038223604</c:v>
                </c:pt>
                <c:pt idx="9">
                  <c:v>547.14333561626495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CC1-48B3-BA48-122D2AA7D5EB}"/>
            </c:ext>
          </c:extLst>
        </c:ser>
        <c:ser>
          <c:idx val="10"/>
          <c:order val="10"/>
          <c:tx>
            <c:strRef>
              <c:f>'2p10t2r'!$L$2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'2p10t2r'!$L$3:$L$12</c:f>
              <c:numCache>
                <c:formatCode>General</c:formatCode>
                <c:ptCount val="10"/>
                <c:pt idx="0">
                  <c:v>283.18428519204201</c:v>
                </c:pt>
                <c:pt idx="1">
                  <c:v>441.73382709530398</c:v>
                </c:pt>
                <c:pt idx="2">
                  <c:v>445.99578184153</c:v>
                </c:pt>
                <c:pt idx="3">
                  <c:v>447.68796473078299</c:v>
                </c:pt>
                <c:pt idx="4">
                  <c:v>447.76975618120002</c:v>
                </c:pt>
                <c:pt idx="5">
                  <c:v>449.96447791594801</c:v>
                </c:pt>
                <c:pt idx="6">
                  <c:v>448.30324945347598</c:v>
                </c:pt>
                <c:pt idx="7">
                  <c:v>448.08271078233003</c:v>
                </c:pt>
                <c:pt idx="8">
                  <c:v>447.40397203194902</c:v>
                </c:pt>
                <c:pt idx="9">
                  <c:v>447.24997704027402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CC1-48B3-BA48-122D2AA7D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84719"/>
        <c:axId val="942985967"/>
      </c:lineChart>
      <c:catAx>
        <c:axId val="9429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Project arrival</a:t>
                </a:r>
                <a:r>
                  <a:rPr lang="tr-TR" baseline="0"/>
                  <a:t> rates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5967"/>
        <c:crosses val="autoZero"/>
        <c:auto val="1"/>
        <c:lblAlgn val="ctr"/>
        <c:lblOffset val="100"/>
        <c:noMultiLvlLbl val="0"/>
      </c:catAx>
      <c:valAx>
        <c:axId val="9429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Expected average profit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'5p5tr4'!$B$2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'5p5tr4'!$A$3:$A$12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'5p5tr4'!$B$3:$B$12</c:f>
              <c:numCache>
                <c:formatCode>General</c:formatCode>
                <c:ptCount val="10"/>
                <c:pt idx="0">
                  <c:v>894.52964382133496</c:v>
                </c:pt>
                <c:pt idx="1">
                  <c:v>1437.69775918902</c:v>
                </c:pt>
                <c:pt idx="2">
                  <c:v>1494.60565548919</c:v>
                </c:pt>
                <c:pt idx="3">
                  <c:v>1504.8720373357801</c:v>
                </c:pt>
                <c:pt idx="4">
                  <c:v>1520.2998073353299</c:v>
                </c:pt>
                <c:pt idx="5">
                  <c:v>1487.68938331652</c:v>
                </c:pt>
                <c:pt idx="6">
                  <c:v>1513.09497356781</c:v>
                </c:pt>
                <c:pt idx="7">
                  <c:v>1519.94824391357</c:v>
                </c:pt>
                <c:pt idx="8">
                  <c:v>1497.37131364277</c:v>
                </c:pt>
                <c:pt idx="9">
                  <c:v>1506.37032912887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A9-415A-B7D6-5AFE1898A241}"/>
            </c:ext>
          </c:extLst>
        </c:ser>
        <c:ser>
          <c:idx val="1"/>
          <c:order val="1"/>
          <c:tx>
            <c:strRef>
              <c:f>'5p5tr4'!$C$2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'5p5tr4'!$A$3:$A$12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'5p5tr4'!$C$3:$C$12</c:f>
              <c:numCache>
                <c:formatCode>General</c:formatCode>
                <c:ptCount val="10"/>
                <c:pt idx="0">
                  <c:v>901.81952641219402</c:v>
                </c:pt>
                <c:pt idx="1">
                  <c:v>1307.8341796316399</c:v>
                </c:pt>
                <c:pt idx="2">
                  <c:v>1294.0079415221301</c:v>
                </c:pt>
                <c:pt idx="3">
                  <c:v>1296.0806313784899</c:v>
                </c:pt>
                <c:pt idx="4">
                  <c:v>1302.7927974589199</c:v>
                </c:pt>
                <c:pt idx="5">
                  <c:v>1305.4824642707999</c:v>
                </c:pt>
                <c:pt idx="6">
                  <c:v>1256.57169580491</c:v>
                </c:pt>
                <c:pt idx="7">
                  <c:v>1236.9444536441299</c:v>
                </c:pt>
                <c:pt idx="8">
                  <c:v>1209.2168414134801</c:v>
                </c:pt>
                <c:pt idx="9">
                  <c:v>1185.28492888812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A9-415A-B7D6-5AFE1898A241}"/>
            </c:ext>
          </c:extLst>
        </c:ser>
        <c:ser>
          <c:idx val="2"/>
          <c:order val="2"/>
          <c:tx>
            <c:strRef>
              <c:f>'5p5tr4'!$D$2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'5p5tr4'!$A$3:$A$12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'5p5tr4'!$D$3:$D$12</c:f>
              <c:numCache>
                <c:formatCode>General</c:formatCode>
                <c:ptCount val="10"/>
                <c:pt idx="0">
                  <c:v>537.16249144662004</c:v>
                </c:pt>
                <c:pt idx="1">
                  <c:v>1218.9969357342</c:v>
                </c:pt>
                <c:pt idx="2">
                  <c:v>1317.46856420831</c:v>
                </c:pt>
                <c:pt idx="3">
                  <c:v>1428.7741249677899</c:v>
                </c:pt>
                <c:pt idx="4">
                  <c:v>1437.7465572373801</c:v>
                </c:pt>
                <c:pt idx="5">
                  <c:v>1390.41448729851</c:v>
                </c:pt>
                <c:pt idx="6">
                  <c:v>1445.0019695843901</c:v>
                </c:pt>
                <c:pt idx="7">
                  <c:v>1491.3393689864199</c:v>
                </c:pt>
                <c:pt idx="8">
                  <c:v>1677.9482236573299</c:v>
                </c:pt>
                <c:pt idx="9">
                  <c:v>1753.2117373513599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A9-415A-B7D6-5AFE1898A241}"/>
            </c:ext>
          </c:extLst>
        </c:ser>
        <c:ser>
          <c:idx val="3"/>
          <c:order val="3"/>
          <c:tx>
            <c:strRef>
              <c:f>'5p5tr4'!$E$2</c:f>
              <c:strCache>
                <c:ptCount val="1"/>
                <c:pt idx="0">
                  <c:v>Model 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'5p5tr4'!$A$3:$A$12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'5p5tr4'!$E$3:$E$12</c:f>
              <c:numCache>
                <c:formatCode>General</c:formatCode>
                <c:ptCount val="10"/>
                <c:pt idx="0">
                  <c:v>919.09101968301604</c:v>
                </c:pt>
                <c:pt idx="1">
                  <c:v>1479.84953481255</c:v>
                </c:pt>
                <c:pt idx="2">
                  <c:v>1437.0321308157099</c:v>
                </c:pt>
                <c:pt idx="3">
                  <c:v>1509.92357151492</c:v>
                </c:pt>
                <c:pt idx="4">
                  <c:v>1466.94658521662</c:v>
                </c:pt>
                <c:pt idx="5">
                  <c:v>1497.3914492823201</c:v>
                </c:pt>
                <c:pt idx="6">
                  <c:v>1362.7730872899899</c:v>
                </c:pt>
                <c:pt idx="7">
                  <c:v>1456.04288184865</c:v>
                </c:pt>
                <c:pt idx="8">
                  <c:v>1291.6930926771299</c:v>
                </c:pt>
                <c:pt idx="9">
                  <c:v>1479.0213296029401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A9-415A-B7D6-5AFE1898A241}"/>
            </c:ext>
          </c:extLst>
        </c:ser>
        <c:ser>
          <c:idx val="4"/>
          <c:order val="4"/>
          <c:tx>
            <c:strRef>
              <c:f>'5p5tr4'!$F$2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'5p5tr4'!$A$3:$A$12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'5p5tr4'!$F$3:$F$12</c:f>
              <c:numCache>
                <c:formatCode>General</c:formatCode>
                <c:ptCount val="10"/>
                <c:pt idx="0">
                  <c:v>817.57236864590402</c:v>
                </c:pt>
                <c:pt idx="1">
                  <c:v>983.22323039962896</c:v>
                </c:pt>
                <c:pt idx="2">
                  <c:v>989.70316572013598</c:v>
                </c:pt>
                <c:pt idx="3">
                  <c:v>929.35647841041805</c:v>
                </c:pt>
                <c:pt idx="4">
                  <c:v>974.40858320721895</c:v>
                </c:pt>
                <c:pt idx="5">
                  <c:v>911.42239036805495</c:v>
                </c:pt>
                <c:pt idx="6">
                  <c:v>959.65075246490801</c:v>
                </c:pt>
                <c:pt idx="7">
                  <c:v>907.69340613245197</c:v>
                </c:pt>
                <c:pt idx="8">
                  <c:v>953.11637749456702</c:v>
                </c:pt>
                <c:pt idx="9">
                  <c:v>827.09819058936603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A9-415A-B7D6-5AFE1898A241}"/>
            </c:ext>
          </c:extLst>
        </c:ser>
        <c:ser>
          <c:idx val="5"/>
          <c:order val="5"/>
          <c:tx>
            <c:strRef>
              <c:f>'5p5tr4'!$G$2</c:f>
              <c:strCache>
                <c:ptCount val="1"/>
                <c:pt idx="0">
                  <c:v>Model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'5p5tr4'!$A$3:$A$12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'5p5tr4'!$G$3:$G$12</c:f>
              <c:numCache>
                <c:formatCode>General</c:formatCode>
                <c:ptCount val="10"/>
                <c:pt idx="0">
                  <c:v>884.43397259273797</c:v>
                </c:pt>
                <c:pt idx="1">
                  <c:v>994.17461986697595</c:v>
                </c:pt>
                <c:pt idx="2">
                  <c:v>985.04054204600004</c:v>
                </c:pt>
                <c:pt idx="3">
                  <c:v>990.34721730274896</c:v>
                </c:pt>
                <c:pt idx="4">
                  <c:v>1096.5920301306001</c:v>
                </c:pt>
                <c:pt idx="5">
                  <c:v>1093.0578933709801</c:v>
                </c:pt>
                <c:pt idx="6">
                  <c:v>1128.5076828353499</c:v>
                </c:pt>
                <c:pt idx="7">
                  <c:v>1121.4536187312999</c:v>
                </c:pt>
                <c:pt idx="8">
                  <c:v>1106.9856489102399</c:v>
                </c:pt>
                <c:pt idx="9">
                  <c:v>1137.5350731127901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A9-415A-B7D6-5AFE1898A241}"/>
            </c:ext>
          </c:extLst>
        </c:ser>
        <c:ser>
          <c:idx val="6"/>
          <c:order val="6"/>
          <c:tx>
            <c:strRef>
              <c:f>'5p5tr4'!$H$2</c:f>
              <c:strCache>
                <c:ptCount val="1"/>
                <c:pt idx="0">
                  <c:v>Model 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'5p5tr4'!$A$3:$A$12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'5p5tr4'!$H$3:$H$12</c:f>
              <c:numCache>
                <c:formatCode>General</c:formatCode>
                <c:ptCount val="10"/>
                <c:pt idx="0">
                  <c:v>875.78100538346905</c:v>
                </c:pt>
                <c:pt idx="1">
                  <c:v>604.40592961600805</c:v>
                </c:pt>
                <c:pt idx="2">
                  <c:v>605.04359490188403</c:v>
                </c:pt>
                <c:pt idx="3">
                  <c:v>777.67945967034495</c:v>
                </c:pt>
                <c:pt idx="4">
                  <c:v>596.17629429887097</c:v>
                </c:pt>
                <c:pt idx="5">
                  <c:v>925.35774393116105</c:v>
                </c:pt>
                <c:pt idx="6">
                  <c:v>756.62952841515005</c:v>
                </c:pt>
                <c:pt idx="7">
                  <c:v>508.54152525965998</c:v>
                </c:pt>
                <c:pt idx="8">
                  <c:v>1317.46670313344</c:v>
                </c:pt>
                <c:pt idx="9">
                  <c:v>595.88255763775499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A9-415A-B7D6-5AFE1898A241}"/>
            </c:ext>
          </c:extLst>
        </c:ser>
        <c:ser>
          <c:idx val="7"/>
          <c:order val="7"/>
          <c:tx>
            <c:strRef>
              <c:f>'5p5tr4'!$I$2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'5p5tr4'!$A$3:$A$12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'5p5tr4'!$I$3:$I$12</c:f>
              <c:numCache>
                <c:formatCode>General</c:formatCode>
                <c:ptCount val="10"/>
                <c:pt idx="0">
                  <c:v>900.68588923559696</c:v>
                </c:pt>
                <c:pt idx="1">
                  <c:v>1446.9826719857299</c:v>
                </c:pt>
                <c:pt idx="2">
                  <c:v>1442.7600130218</c:v>
                </c:pt>
                <c:pt idx="3">
                  <c:v>1310.7598325409699</c:v>
                </c:pt>
                <c:pt idx="4">
                  <c:v>1302.7730749008799</c:v>
                </c:pt>
                <c:pt idx="5">
                  <c:v>1406.45685058409</c:v>
                </c:pt>
                <c:pt idx="6">
                  <c:v>1480.5321456014401</c:v>
                </c:pt>
                <c:pt idx="7">
                  <c:v>1360.77741392181</c:v>
                </c:pt>
                <c:pt idx="8">
                  <c:v>1334.34681169031</c:v>
                </c:pt>
                <c:pt idx="9">
                  <c:v>1336.1412751518501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A9-415A-B7D6-5AFE1898A241}"/>
            </c:ext>
          </c:extLst>
        </c:ser>
        <c:ser>
          <c:idx val="8"/>
          <c:order val="8"/>
          <c:tx>
            <c:strRef>
              <c:f>'5p5tr4'!$J$2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'5p5tr4'!$A$3:$A$12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'5p5tr4'!$J$3:$J$12</c:f>
              <c:numCache>
                <c:formatCode>General</c:formatCode>
                <c:ptCount val="10"/>
                <c:pt idx="0">
                  <c:v>825.586166949156</c:v>
                </c:pt>
                <c:pt idx="1">
                  <c:v>996.252361040766</c:v>
                </c:pt>
                <c:pt idx="2">
                  <c:v>989.69685117449296</c:v>
                </c:pt>
                <c:pt idx="3">
                  <c:v>1037.8807257471201</c:v>
                </c:pt>
                <c:pt idx="4">
                  <c:v>1014.21671903437</c:v>
                </c:pt>
                <c:pt idx="5">
                  <c:v>1044.5794245841601</c:v>
                </c:pt>
                <c:pt idx="6">
                  <c:v>1028.53081194335</c:v>
                </c:pt>
                <c:pt idx="7">
                  <c:v>1039.39474385418</c:v>
                </c:pt>
                <c:pt idx="8">
                  <c:v>1057.42238645866</c:v>
                </c:pt>
                <c:pt idx="9">
                  <c:v>1050.6707444860699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A9-415A-B7D6-5AFE1898A241}"/>
            </c:ext>
          </c:extLst>
        </c:ser>
        <c:ser>
          <c:idx val="9"/>
          <c:order val="9"/>
          <c:tx>
            <c:strRef>
              <c:f>'5p5tr4'!$K$2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'5p5tr4'!$A$3:$A$12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'5p5tr4'!$K$3:$K$12</c:f>
              <c:numCache>
                <c:formatCode>General</c:formatCode>
                <c:ptCount val="10"/>
                <c:pt idx="0">
                  <c:v>904.00879832561202</c:v>
                </c:pt>
                <c:pt idx="1">
                  <c:v>967.80938850122504</c:v>
                </c:pt>
                <c:pt idx="2">
                  <c:v>976.73250367794901</c:v>
                </c:pt>
                <c:pt idx="3">
                  <c:v>1081.1182979073001</c:v>
                </c:pt>
                <c:pt idx="4">
                  <c:v>975.63302047712295</c:v>
                </c:pt>
                <c:pt idx="5">
                  <c:v>1100.73474520523</c:v>
                </c:pt>
                <c:pt idx="6">
                  <c:v>1070.95874002561</c:v>
                </c:pt>
                <c:pt idx="7">
                  <c:v>1120.03501586691</c:v>
                </c:pt>
                <c:pt idx="8">
                  <c:v>1108.1643777812701</c:v>
                </c:pt>
                <c:pt idx="9">
                  <c:v>1132.16875732531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A9-415A-B7D6-5AFE1898A241}"/>
            </c:ext>
          </c:extLst>
        </c:ser>
        <c:ser>
          <c:idx val="10"/>
          <c:order val="10"/>
          <c:tx>
            <c:strRef>
              <c:f>'5p5tr4'!$L$2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'5p5tr4'!$A$3:$A$12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'5p5tr4'!$L$3:$L$12</c:f>
              <c:numCache>
                <c:formatCode>General</c:formatCode>
                <c:ptCount val="10"/>
                <c:pt idx="0">
                  <c:v>891.93560721243296</c:v>
                </c:pt>
                <c:pt idx="1">
                  <c:v>1154.2548679895301</c:v>
                </c:pt>
                <c:pt idx="2">
                  <c:v>1157.18315718178</c:v>
                </c:pt>
                <c:pt idx="3">
                  <c:v>1157.23169244314</c:v>
                </c:pt>
                <c:pt idx="4">
                  <c:v>1089.91622235406</c:v>
                </c:pt>
                <c:pt idx="5">
                  <c:v>1153.3275390121701</c:v>
                </c:pt>
                <c:pt idx="6">
                  <c:v>1177.6241332231</c:v>
                </c:pt>
                <c:pt idx="7">
                  <c:v>1109.5675879667799</c:v>
                </c:pt>
                <c:pt idx="8">
                  <c:v>1133.22608976948</c:v>
                </c:pt>
                <c:pt idx="9">
                  <c:v>1165.6931833543699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A9-415A-B7D6-5AFE1898A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84719"/>
        <c:axId val="942985967"/>
      </c:lineChart>
      <c:catAx>
        <c:axId val="9429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Project arrival</a:t>
                </a:r>
                <a:r>
                  <a:rPr lang="tr-TR" baseline="0"/>
                  <a:t> rates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5967"/>
        <c:crosses val="autoZero"/>
        <c:auto val="1"/>
        <c:lblAlgn val="ctr"/>
        <c:lblOffset val="100"/>
        <c:noMultiLvlLbl val="0"/>
      </c:catAx>
      <c:valAx>
        <c:axId val="942985967"/>
        <c:scaling>
          <c:orientation val="minMax"/>
          <c:max val="180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Expected average profit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'5p10t2R'!$B$2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'5p10t2R'!$A$3:$A$12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'5p10t2R'!$B$3:$B$12</c:f>
              <c:numCache>
                <c:formatCode>General</c:formatCode>
                <c:ptCount val="10"/>
                <c:pt idx="0">
                  <c:v>1758.9964659842601</c:v>
                </c:pt>
                <c:pt idx="1">
                  <c:v>2443.9156029996898</c:v>
                </c:pt>
                <c:pt idx="2">
                  <c:v>2465.4069297679598</c:v>
                </c:pt>
                <c:pt idx="3">
                  <c:v>2478.1360618075801</c:v>
                </c:pt>
                <c:pt idx="4">
                  <c:v>2481.3530867108102</c:v>
                </c:pt>
                <c:pt idx="5">
                  <c:v>2493.2528368359799</c:v>
                </c:pt>
                <c:pt idx="6">
                  <c:v>2493.5422821389102</c:v>
                </c:pt>
                <c:pt idx="7">
                  <c:v>2492.6313976470801</c:v>
                </c:pt>
                <c:pt idx="8">
                  <c:v>2480.2909425909602</c:v>
                </c:pt>
                <c:pt idx="9">
                  <c:v>2489.4057881302701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3-4554-89AF-B31264ACA48B}"/>
            </c:ext>
          </c:extLst>
        </c:ser>
        <c:ser>
          <c:idx val="1"/>
          <c:order val="1"/>
          <c:tx>
            <c:strRef>
              <c:f>'5p10t2R'!$C$2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'5p10t2R'!$A$3:$A$12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'5p10t2R'!$C$3:$C$12</c:f>
              <c:numCache>
                <c:formatCode>General</c:formatCode>
                <c:ptCount val="10"/>
                <c:pt idx="0">
                  <c:v>1731.74337167968</c:v>
                </c:pt>
                <c:pt idx="1">
                  <c:v>2184.4768778213502</c:v>
                </c:pt>
                <c:pt idx="2">
                  <c:v>2189.3784507273299</c:v>
                </c:pt>
                <c:pt idx="3">
                  <c:v>2012.7139181721</c:v>
                </c:pt>
                <c:pt idx="4">
                  <c:v>2078.5760174409102</c:v>
                </c:pt>
                <c:pt idx="5">
                  <c:v>2278.0964998422201</c:v>
                </c:pt>
                <c:pt idx="6">
                  <c:v>2199.7920594956399</c:v>
                </c:pt>
                <c:pt idx="7">
                  <c:v>2144.41313570374</c:v>
                </c:pt>
                <c:pt idx="8">
                  <c:v>2283.3723700760402</c:v>
                </c:pt>
                <c:pt idx="9">
                  <c:v>2253.1076515172999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3-4554-89AF-B31264ACA48B}"/>
            </c:ext>
          </c:extLst>
        </c:ser>
        <c:ser>
          <c:idx val="2"/>
          <c:order val="2"/>
          <c:tx>
            <c:strRef>
              <c:f>'5p10t2R'!$D$2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'5p10t2R'!$A$3:$A$12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'5p10t2R'!$D$3:$D$12</c:f>
              <c:numCache>
                <c:formatCode>General</c:formatCode>
                <c:ptCount val="10"/>
                <c:pt idx="0">
                  <c:v>871.08632397438396</c:v>
                </c:pt>
                <c:pt idx="1">
                  <c:v>1681.2999963133</c:v>
                </c:pt>
                <c:pt idx="2">
                  <c:v>2366.6872272051601</c:v>
                </c:pt>
                <c:pt idx="3">
                  <c:v>2439.89492442251</c:v>
                </c:pt>
                <c:pt idx="4">
                  <c:v>2400.0617423212698</c:v>
                </c:pt>
                <c:pt idx="5">
                  <c:v>2304.0615962956199</c:v>
                </c:pt>
                <c:pt idx="6">
                  <c:v>2443.6459469370202</c:v>
                </c:pt>
                <c:pt idx="7">
                  <c:v>2462.2760115575902</c:v>
                </c:pt>
                <c:pt idx="8">
                  <c:v>2426.7355276837998</c:v>
                </c:pt>
                <c:pt idx="9">
                  <c:v>2410.1562084279299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3-4554-89AF-B31264ACA48B}"/>
            </c:ext>
          </c:extLst>
        </c:ser>
        <c:ser>
          <c:idx val="3"/>
          <c:order val="3"/>
          <c:tx>
            <c:strRef>
              <c:f>'5p10t2R'!$E$2</c:f>
              <c:strCache>
                <c:ptCount val="1"/>
                <c:pt idx="0">
                  <c:v>Model 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'5p10t2R'!$A$3:$A$12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'5p10t2R'!$E$3:$E$12</c:f>
              <c:numCache>
                <c:formatCode>General</c:formatCode>
                <c:ptCount val="10"/>
                <c:pt idx="0">
                  <c:v>524.26082226074004</c:v>
                </c:pt>
                <c:pt idx="1">
                  <c:v>2463.29191567302</c:v>
                </c:pt>
                <c:pt idx="2">
                  <c:v>2496.1152092913999</c:v>
                </c:pt>
                <c:pt idx="3">
                  <c:v>2457.76235152147</c:v>
                </c:pt>
                <c:pt idx="4">
                  <c:v>2445.6199159059502</c:v>
                </c:pt>
                <c:pt idx="5">
                  <c:v>2502.0766125650698</c:v>
                </c:pt>
                <c:pt idx="6">
                  <c:v>2430.4433746671398</c:v>
                </c:pt>
                <c:pt idx="7">
                  <c:v>2455.6582123387898</c:v>
                </c:pt>
                <c:pt idx="8">
                  <c:v>2513.61525168873</c:v>
                </c:pt>
                <c:pt idx="9">
                  <c:v>2513.3648970129898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3-4554-89AF-B31264ACA48B}"/>
            </c:ext>
          </c:extLst>
        </c:ser>
        <c:ser>
          <c:idx val="4"/>
          <c:order val="4"/>
          <c:tx>
            <c:strRef>
              <c:f>'5p10t2R'!$F$2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'5p10t2R'!$A$3:$A$12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'5p10t2R'!$F$3:$F$12</c:f>
              <c:numCache>
                <c:formatCode>General</c:formatCode>
                <c:ptCount val="10"/>
                <c:pt idx="0">
                  <c:v>1735.17322981494</c:v>
                </c:pt>
                <c:pt idx="1">
                  <c:v>2324.9486992151401</c:v>
                </c:pt>
                <c:pt idx="2">
                  <c:v>2335.9536263791301</c:v>
                </c:pt>
                <c:pt idx="3">
                  <c:v>2339.6561019476298</c:v>
                </c:pt>
                <c:pt idx="4">
                  <c:v>2369.9183489707698</c:v>
                </c:pt>
                <c:pt idx="5">
                  <c:v>2372.6526852618299</c:v>
                </c:pt>
                <c:pt idx="6">
                  <c:v>2344.8940979301401</c:v>
                </c:pt>
                <c:pt idx="7">
                  <c:v>2368.2331686902098</c:v>
                </c:pt>
                <c:pt idx="8">
                  <c:v>2360.0696793502598</c:v>
                </c:pt>
                <c:pt idx="9">
                  <c:v>2338.0749465562099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23-4554-89AF-B31264ACA48B}"/>
            </c:ext>
          </c:extLst>
        </c:ser>
        <c:ser>
          <c:idx val="5"/>
          <c:order val="5"/>
          <c:tx>
            <c:strRef>
              <c:f>'5p10t2R'!$G$2</c:f>
              <c:strCache>
                <c:ptCount val="1"/>
                <c:pt idx="0">
                  <c:v>Model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'5p10t2R'!$A$3:$A$12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'5p10t2R'!$G$3:$G$12</c:f>
              <c:numCache>
                <c:formatCode>General</c:formatCode>
                <c:ptCount val="10"/>
                <c:pt idx="0">
                  <c:v>1744.4633432404801</c:v>
                </c:pt>
                <c:pt idx="1">
                  <c:v>2376.9992357747701</c:v>
                </c:pt>
                <c:pt idx="2">
                  <c:v>2417.4935072533599</c:v>
                </c:pt>
                <c:pt idx="3">
                  <c:v>2417.70825284904</c:v>
                </c:pt>
                <c:pt idx="4">
                  <c:v>2421.3068007481402</c:v>
                </c:pt>
                <c:pt idx="5">
                  <c:v>2417.8685949529099</c:v>
                </c:pt>
                <c:pt idx="6">
                  <c:v>2381.57052841822</c:v>
                </c:pt>
                <c:pt idx="7">
                  <c:v>2411.02909500635</c:v>
                </c:pt>
                <c:pt idx="8">
                  <c:v>2410.71538148543</c:v>
                </c:pt>
                <c:pt idx="9">
                  <c:v>2407.4210311178899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D23-4554-89AF-B31264ACA48B}"/>
            </c:ext>
          </c:extLst>
        </c:ser>
        <c:ser>
          <c:idx val="6"/>
          <c:order val="6"/>
          <c:tx>
            <c:strRef>
              <c:f>'5p10t2R'!$H$2</c:f>
              <c:strCache>
                <c:ptCount val="1"/>
                <c:pt idx="0">
                  <c:v>Model 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'5p10t2R'!$H$3:$H$12</c:f>
              <c:numCache>
                <c:formatCode>General</c:formatCode>
                <c:ptCount val="10"/>
                <c:pt idx="0">
                  <c:v>1534.57759282899</c:v>
                </c:pt>
                <c:pt idx="1">
                  <c:v>2423.9082309516898</c:v>
                </c:pt>
                <c:pt idx="2">
                  <c:v>2397.0350705641599</c:v>
                </c:pt>
                <c:pt idx="3">
                  <c:v>2459.6127029416698</c:v>
                </c:pt>
                <c:pt idx="4">
                  <c:v>2386.7980897153502</c:v>
                </c:pt>
                <c:pt idx="5">
                  <c:v>2464.3949983646498</c:v>
                </c:pt>
                <c:pt idx="6">
                  <c:v>2401.8960113106</c:v>
                </c:pt>
                <c:pt idx="7">
                  <c:v>2489.63127447752</c:v>
                </c:pt>
                <c:pt idx="8">
                  <c:v>2270.8164803698901</c:v>
                </c:pt>
                <c:pt idx="9">
                  <c:v>2471.2565644379101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23-4554-89AF-B31264ACA48B}"/>
            </c:ext>
          </c:extLst>
        </c:ser>
        <c:ser>
          <c:idx val="7"/>
          <c:order val="7"/>
          <c:tx>
            <c:strRef>
              <c:f>'5p10t2R'!$I$2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'5p10t2R'!$I$3:$I$12</c:f>
              <c:numCache>
                <c:formatCode>General</c:formatCode>
                <c:ptCount val="10"/>
                <c:pt idx="0">
                  <c:v>1710.79853391502</c:v>
                </c:pt>
                <c:pt idx="1">
                  <c:v>2166.5310425770499</c:v>
                </c:pt>
                <c:pt idx="2">
                  <c:v>2173.6701959244201</c:v>
                </c:pt>
                <c:pt idx="3">
                  <c:v>2175.6170905305798</c:v>
                </c:pt>
                <c:pt idx="4">
                  <c:v>2185.0466488673001</c:v>
                </c:pt>
                <c:pt idx="5">
                  <c:v>2243.8096287431599</c:v>
                </c:pt>
                <c:pt idx="6">
                  <c:v>2170.6824701154801</c:v>
                </c:pt>
                <c:pt idx="7">
                  <c:v>2207.9856693202901</c:v>
                </c:pt>
                <c:pt idx="8">
                  <c:v>1965.6377148776801</c:v>
                </c:pt>
                <c:pt idx="9">
                  <c:v>1964.9357055156599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23-4554-89AF-B31264ACA48B}"/>
            </c:ext>
          </c:extLst>
        </c:ser>
        <c:ser>
          <c:idx val="8"/>
          <c:order val="8"/>
          <c:tx>
            <c:strRef>
              <c:f>'5p10t2R'!$J$2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'5p10t2R'!$J$3:$J$12</c:f>
              <c:numCache>
                <c:formatCode>General</c:formatCode>
                <c:ptCount val="10"/>
                <c:pt idx="0">
                  <c:v>1742.29198438258</c:v>
                </c:pt>
                <c:pt idx="1">
                  <c:v>2291.7245191187299</c:v>
                </c:pt>
                <c:pt idx="2">
                  <c:v>2321.57680483172</c:v>
                </c:pt>
                <c:pt idx="3">
                  <c:v>2306.9080518790602</c:v>
                </c:pt>
                <c:pt idx="4">
                  <c:v>2334.7564761174099</c:v>
                </c:pt>
                <c:pt idx="5">
                  <c:v>2319.32187494764</c:v>
                </c:pt>
                <c:pt idx="6">
                  <c:v>2322.8769249032698</c:v>
                </c:pt>
                <c:pt idx="7">
                  <c:v>2306.6023490488601</c:v>
                </c:pt>
                <c:pt idx="8">
                  <c:v>2335.8820045982402</c:v>
                </c:pt>
                <c:pt idx="9">
                  <c:v>2313.7137415926099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D23-4554-89AF-B31264ACA48B}"/>
            </c:ext>
          </c:extLst>
        </c:ser>
        <c:ser>
          <c:idx val="9"/>
          <c:order val="9"/>
          <c:tx>
            <c:strRef>
              <c:f>'5p10t2R'!$K$2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'5p10t2R'!$K$3:$K$12</c:f>
              <c:numCache>
                <c:formatCode>General</c:formatCode>
                <c:ptCount val="10"/>
                <c:pt idx="0">
                  <c:v>1746.1859927934399</c:v>
                </c:pt>
                <c:pt idx="1">
                  <c:v>2394.5073184839398</c:v>
                </c:pt>
                <c:pt idx="2">
                  <c:v>2401.9238978728899</c:v>
                </c:pt>
                <c:pt idx="3">
                  <c:v>2412.33681629599</c:v>
                </c:pt>
                <c:pt idx="4">
                  <c:v>2430.60380793374</c:v>
                </c:pt>
                <c:pt idx="5">
                  <c:v>2432.5914211908098</c:v>
                </c:pt>
                <c:pt idx="6">
                  <c:v>2434.66515702577</c:v>
                </c:pt>
                <c:pt idx="7">
                  <c:v>2435.0411058858999</c:v>
                </c:pt>
                <c:pt idx="8">
                  <c:v>2431.9716732182401</c:v>
                </c:pt>
                <c:pt idx="9">
                  <c:v>2418.0977305360402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D23-4554-89AF-B31264ACA48B}"/>
            </c:ext>
          </c:extLst>
        </c:ser>
        <c:ser>
          <c:idx val="10"/>
          <c:order val="10"/>
          <c:tx>
            <c:strRef>
              <c:f>'5p10t2R'!$L$2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'5p10t2R'!$A$3:$A$12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'5p10t2R'!$L$3:$L$12</c:f>
              <c:numCache>
                <c:formatCode>General</c:formatCode>
                <c:ptCount val="10"/>
                <c:pt idx="0">
                  <c:v>1745.9029502501201</c:v>
                </c:pt>
                <c:pt idx="1">
                  <c:v>2302.3805499054401</c:v>
                </c:pt>
                <c:pt idx="2">
                  <c:v>2294.30356139176</c:v>
                </c:pt>
                <c:pt idx="3">
                  <c:v>2300.78392197828</c:v>
                </c:pt>
                <c:pt idx="4">
                  <c:v>2290.41169629466</c:v>
                </c:pt>
                <c:pt idx="5">
                  <c:v>2301.1864880284302</c:v>
                </c:pt>
                <c:pt idx="6">
                  <c:v>2306.3810302585198</c:v>
                </c:pt>
                <c:pt idx="7">
                  <c:v>2282.1572449555201</c:v>
                </c:pt>
                <c:pt idx="8">
                  <c:v>2279.5916654001699</c:v>
                </c:pt>
                <c:pt idx="9">
                  <c:v>2288.8246693380602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D23-4554-89AF-B31264ACA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84719"/>
        <c:axId val="942985967"/>
      </c:lineChart>
      <c:catAx>
        <c:axId val="9429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Project arrival</a:t>
                </a:r>
                <a:r>
                  <a:rPr lang="tr-TR" baseline="0"/>
                  <a:t> rates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5967"/>
        <c:crosses val="autoZero"/>
        <c:auto val="1"/>
        <c:lblAlgn val="ctr"/>
        <c:lblOffset val="100"/>
        <c:noMultiLvlLbl val="0"/>
      </c:catAx>
      <c:valAx>
        <c:axId val="9429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Expected average profit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'6p5t2r'!$B$2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'6p5t2r'!$A$3:$A$12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'6p5t2r'!$B$3:$B$12</c:f>
              <c:numCache>
                <c:formatCode>General</c:formatCode>
                <c:ptCount val="10"/>
                <c:pt idx="0">
                  <c:v>1063.3715797699599</c:v>
                </c:pt>
                <c:pt idx="1">
                  <c:v>1368.9273290737001</c:v>
                </c:pt>
                <c:pt idx="2">
                  <c:v>1291.8666448896599</c:v>
                </c:pt>
                <c:pt idx="3">
                  <c:v>1309.1068713237</c:v>
                </c:pt>
                <c:pt idx="4">
                  <c:v>1173.6966924419</c:v>
                </c:pt>
                <c:pt idx="5">
                  <c:v>1250.19649794016</c:v>
                </c:pt>
                <c:pt idx="6">
                  <c:v>1559.8215794406899</c:v>
                </c:pt>
                <c:pt idx="7">
                  <c:v>1623.0286440398099</c:v>
                </c:pt>
                <c:pt idx="8">
                  <c:v>1181.92995452584</c:v>
                </c:pt>
                <c:pt idx="9">
                  <c:v>837.07609867042902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1-45E5-BDEF-ABB2FC6057E7}"/>
            </c:ext>
          </c:extLst>
        </c:ser>
        <c:ser>
          <c:idx val="1"/>
          <c:order val="1"/>
          <c:tx>
            <c:strRef>
              <c:f>'6p5t2r'!$C$2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'6p5t2r'!$A$3:$A$12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'6p5t2r'!$C$3:$C$12</c:f>
              <c:numCache>
                <c:formatCode>General</c:formatCode>
                <c:ptCount val="10"/>
                <c:pt idx="0">
                  <c:v>1081.1403894317</c:v>
                </c:pt>
                <c:pt idx="1">
                  <c:v>1080.96488790285</c:v>
                </c:pt>
                <c:pt idx="2">
                  <c:v>1737.9376981442001</c:v>
                </c:pt>
                <c:pt idx="3">
                  <c:v>1192.52195514304</c:v>
                </c:pt>
                <c:pt idx="4">
                  <c:v>1718.6008691218699</c:v>
                </c:pt>
                <c:pt idx="5">
                  <c:v>1235.5725924211599</c:v>
                </c:pt>
                <c:pt idx="6">
                  <c:v>1562.7502968605199</c:v>
                </c:pt>
                <c:pt idx="7">
                  <c:v>1370.2947987254299</c:v>
                </c:pt>
                <c:pt idx="8">
                  <c:v>1123.17191386741</c:v>
                </c:pt>
                <c:pt idx="9">
                  <c:v>1065.9511449450199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1-45E5-BDEF-ABB2FC6057E7}"/>
            </c:ext>
          </c:extLst>
        </c:ser>
        <c:ser>
          <c:idx val="2"/>
          <c:order val="2"/>
          <c:tx>
            <c:strRef>
              <c:f>'6p5t2r'!$D$2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'6p5t2r'!$A$3:$A$12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'6p5t2r'!$D$3:$D$12</c:f>
              <c:numCache>
                <c:formatCode>General</c:formatCode>
                <c:ptCount val="10"/>
                <c:pt idx="0">
                  <c:v>927.53886048140305</c:v>
                </c:pt>
                <c:pt idx="1">
                  <c:v>1819.3599779419201</c:v>
                </c:pt>
                <c:pt idx="2">
                  <c:v>1159.0616673515101</c:v>
                </c:pt>
                <c:pt idx="3">
                  <c:v>2005.1550772458299</c:v>
                </c:pt>
                <c:pt idx="4">
                  <c:v>1909.3169102315001</c:v>
                </c:pt>
                <c:pt idx="5">
                  <c:v>1393.82306958138</c:v>
                </c:pt>
                <c:pt idx="6">
                  <c:v>1967.8378407398</c:v>
                </c:pt>
                <c:pt idx="7">
                  <c:v>966.17527026596895</c:v>
                </c:pt>
                <c:pt idx="8">
                  <c:v>1597.39719294828</c:v>
                </c:pt>
                <c:pt idx="9">
                  <c:v>2004.0291535363799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1-45E5-BDEF-ABB2FC6057E7}"/>
            </c:ext>
          </c:extLst>
        </c:ser>
        <c:ser>
          <c:idx val="3"/>
          <c:order val="3"/>
          <c:tx>
            <c:strRef>
              <c:f>'6p5t2r'!$E$2</c:f>
              <c:strCache>
                <c:ptCount val="1"/>
                <c:pt idx="0">
                  <c:v>Model 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'6p5t2r'!$A$3:$A$12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'6p5t2r'!$E$3:$E$12</c:f>
              <c:numCache>
                <c:formatCode>General</c:formatCode>
                <c:ptCount val="10"/>
                <c:pt idx="0">
                  <c:v>1083.6614951879001</c:v>
                </c:pt>
                <c:pt idx="1">
                  <c:v>1617.64544722251</c:v>
                </c:pt>
                <c:pt idx="2">
                  <c:v>823.522253796423</c:v>
                </c:pt>
                <c:pt idx="3">
                  <c:v>1410.6999270947899</c:v>
                </c:pt>
                <c:pt idx="4">
                  <c:v>1661.88894661629</c:v>
                </c:pt>
                <c:pt idx="5">
                  <c:v>1436.14789262984</c:v>
                </c:pt>
                <c:pt idx="6">
                  <c:v>1747.33964830682</c:v>
                </c:pt>
                <c:pt idx="7">
                  <c:v>1544.5360692111201</c:v>
                </c:pt>
                <c:pt idx="8">
                  <c:v>1312.6653154073199</c:v>
                </c:pt>
                <c:pt idx="9">
                  <c:v>1546.3914425421999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C1-45E5-BDEF-ABB2FC6057E7}"/>
            </c:ext>
          </c:extLst>
        </c:ser>
        <c:ser>
          <c:idx val="4"/>
          <c:order val="4"/>
          <c:tx>
            <c:strRef>
              <c:f>'6p5t2r'!$F$2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'6p5t2r'!$A$3:$A$12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'6p5t2r'!$F$3:$F$12</c:f>
              <c:numCache>
                <c:formatCode>General</c:formatCode>
                <c:ptCount val="10"/>
                <c:pt idx="0">
                  <c:v>1281.83198845484</c:v>
                </c:pt>
                <c:pt idx="1">
                  <c:v>1580.3985697073399</c:v>
                </c:pt>
                <c:pt idx="2">
                  <c:v>800.68648964265401</c:v>
                </c:pt>
                <c:pt idx="3">
                  <c:v>966.36960970399696</c:v>
                </c:pt>
                <c:pt idx="4">
                  <c:v>1300.89164828812</c:v>
                </c:pt>
                <c:pt idx="5">
                  <c:v>1301.87971013417</c:v>
                </c:pt>
                <c:pt idx="6">
                  <c:v>1243.0536424987199</c:v>
                </c:pt>
                <c:pt idx="7">
                  <c:v>1521.9798253684201</c:v>
                </c:pt>
                <c:pt idx="8">
                  <c:v>1258.3781377514299</c:v>
                </c:pt>
                <c:pt idx="9">
                  <c:v>719.57893841014095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EC1-45E5-BDEF-ABB2FC6057E7}"/>
            </c:ext>
          </c:extLst>
        </c:ser>
        <c:ser>
          <c:idx val="5"/>
          <c:order val="5"/>
          <c:tx>
            <c:strRef>
              <c:f>'6p5t2r'!$G$2</c:f>
              <c:strCache>
                <c:ptCount val="1"/>
                <c:pt idx="0">
                  <c:v>Model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'6p5t2r'!$A$3:$A$12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'6p5t2r'!$G$3:$G$12</c:f>
              <c:numCache>
                <c:formatCode>General</c:formatCode>
                <c:ptCount val="10"/>
                <c:pt idx="0">
                  <c:v>1215.54318242928</c:v>
                </c:pt>
                <c:pt idx="1">
                  <c:v>1141.44002298493</c:v>
                </c:pt>
                <c:pt idx="2">
                  <c:v>1546.18830045394</c:v>
                </c:pt>
                <c:pt idx="3">
                  <c:v>1407.1179982681799</c:v>
                </c:pt>
                <c:pt idx="4">
                  <c:v>951.65825006752902</c:v>
                </c:pt>
                <c:pt idx="5">
                  <c:v>1566.0481117155</c:v>
                </c:pt>
                <c:pt idx="6">
                  <c:v>1292.2595414057801</c:v>
                </c:pt>
                <c:pt idx="7">
                  <c:v>1430.7532565768199</c:v>
                </c:pt>
                <c:pt idx="8">
                  <c:v>1362.21449980735</c:v>
                </c:pt>
                <c:pt idx="9">
                  <c:v>1288.42409331708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C1-45E5-BDEF-ABB2FC6057E7}"/>
            </c:ext>
          </c:extLst>
        </c:ser>
        <c:ser>
          <c:idx val="6"/>
          <c:order val="6"/>
          <c:tx>
            <c:strRef>
              <c:f>'6p5t2r'!$H$2</c:f>
              <c:strCache>
                <c:ptCount val="1"/>
                <c:pt idx="0">
                  <c:v>Model 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'6p5t2r'!$A$3:$A$12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'6p5t2r'!$H$3:$H$12</c:f>
              <c:numCache>
                <c:formatCode>General</c:formatCode>
                <c:ptCount val="10"/>
                <c:pt idx="0">
                  <c:v>1288.8249368858901</c:v>
                </c:pt>
                <c:pt idx="1">
                  <c:v>1578.6259703021301</c:v>
                </c:pt>
                <c:pt idx="2">
                  <c:v>1257.47882835972</c:v>
                </c:pt>
                <c:pt idx="3">
                  <c:v>1893.06556171069</c:v>
                </c:pt>
                <c:pt idx="4">
                  <c:v>1368.1257507226501</c:v>
                </c:pt>
                <c:pt idx="5">
                  <c:v>1854.9758178341499</c:v>
                </c:pt>
                <c:pt idx="6">
                  <c:v>1345.22095834483</c:v>
                </c:pt>
                <c:pt idx="7">
                  <c:v>1370.4231369152001</c:v>
                </c:pt>
                <c:pt idx="8">
                  <c:v>1407.13196526415</c:v>
                </c:pt>
                <c:pt idx="9">
                  <c:v>2035.67525411016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EC1-45E5-BDEF-ABB2FC6057E7}"/>
            </c:ext>
          </c:extLst>
        </c:ser>
        <c:ser>
          <c:idx val="7"/>
          <c:order val="7"/>
          <c:tx>
            <c:strRef>
              <c:f>'6p5t2r'!$I$2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'6p5t2r'!$A$3:$A$12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'6p5t2r'!$I$3:$I$12</c:f>
              <c:numCache>
                <c:formatCode>General</c:formatCode>
                <c:ptCount val="10"/>
                <c:pt idx="0">
                  <c:v>1034.8016073337301</c:v>
                </c:pt>
                <c:pt idx="1">
                  <c:v>1590.1212818551401</c:v>
                </c:pt>
                <c:pt idx="2">
                  <c:v>979.13243818646595</c:v>
                </c:pt>
                <c:pt idx="3">
                  <c:v>645.714656222131</c:v>
                </c:pt>
                <c:pt idx="4">
                  <c:v>1009.28652255372</c:v>
                </c:pt>
                <c:pt idx="5">
                  <c:v>1744.40811702112</c:v>
                </c:pt>
                <c:pt idx="6">
                  <c:v>1235.4121977247501</c:v>
                </c:pt>
                <c:pt idx="7">
                  <c:v>1219.10206103114</c:v>
                </c:pt>
                <c:pt idx="8">
                  <c:v>1049.6454596435501</c:v>
                </c:pt>
                <c:pt idx="9">
                  <c:v>1387.5850101245901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EC1-45E5-BDEF-ABB2FC6057E7}"/>
            </c:ext>
          </c:extLst>
        </c:ser>
        <c:ser>
          <c:idx val="8"/>
          <c:order val="8"/>
          <c:tx>
            <c:strRef>
              <c:f>'6p5t2r'!$J$2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'6p5t2r'!$A$3:$A$12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'6p5t2r'!$J$3:$J$12</c:f>
              <c:numCache>
                <c:formatCode>General</c:formatCode>
                <c:ptCount val="10"/>
                <c:pt idx="0">
                  <c:v>1269.3949104954099</c:v>
                </c:pt>
                <c:pt idx="1">
                  <c:v>1292.5391723464199</c:v>
                </c:pt>
                <c:pt idx="2">
                  <c:v>1930.90167638095</c:v>
                </c:pt>
                <c:pt idx="3">
                  <c:v>1297.99084751481</c:v>
                </c:pt>
                <c:pt idx="4">
                  <c:v>1087.91404498815</c:v>
                </c:pt>
                <c:pt idx="5">
                  <c:v>941.55632857891203</c:v>
                </c:pt>
                <c:pt idx="6">
                  <c:v>1282.3923746137</c:v>
                </c:pt>
                <c:pt idx="7">
                  <c:v>1909.40921896279</c:v>
                </c:pt>
                <c:pt idx="8">
                  <c:v>775.50032641472296</c:v>
                </c:pt>
                <c:pt idx="9">
                  <c:v>854.77431160895799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EC1-45E5-BDEF-ABB2FC6057E7}"/>
            </c:ext>
          </c:extLst>
        </c:ser>
        <c:ser>
          <c:idx val="9"/>
          <c:order val="9"/>
          <c:tx>
            <c:strRef>
              <c:f>'6p5t2r'!$K$2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'6p5t2r'!$A$3:$A$12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'6p5t2r'!$K$3:$K$12</c:f>
              <c:numCache>
                <c:formatCode>General</c:formatCode>
                <c:ptCount val="10"/>
                <c:pt idx="0">
                  <c:v>1247.8599587462199</c:v>
                </c:pt>
                <c:pt idx="1">
                  <c:v>1641.50267878608</c:v>
                </c:pt>
                <c:pt idx="2">
                  <c:v>1502.1614784953299</c:v>
                </c:pt>
                <c:pt idx="3">
                  <c:v>1644.66979137214</c:v>
                </c:pt>
                <c:pt idx="4">
                  <c:v>1594.2823668363701</c:v>
                </c:pt>
                <c:pt idx="5">
                  <c:v>1312.8804054561899</c:v>
                </c:pt>
                <c:pt idx="6">
                  <c:v>1382.3251018824001</c:v>
                </c:pt>
                <c:pt idx="7">
                  <c:v>1132.0465293116599</c:v>
                </c:pt>
                <c:pt idx="8">
                  <c:v>1694.8530114658099</c:v>
                </c:pt>
                <c:pt idx="9">
                  <c:v>1752.37133208965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EC1-45E5-BDEF-ABB2FC6057E7}"/>
            </c:ext>
          </c:extLst>
        </c:ser>
        <c:ser>
          <c:idx val="10"/>
          <c:order val="10"/>
          <c:tx>
            <c:strRef>
              <c:f>'6p5t2r'!$L$2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'6p5t2r'!$A$3:$A$12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'6p5t2r'!$L$3:$L$12</c:f>
              <c:numCache>
                <c:formatCode>General</c:formatCode>
                <c:ptCount val="10"/>
                <c:pt idx="0">
                  <c:v>1268.44561324181</c:v>
                </c:pt>
                <c:pt idx="1">
                  <c:v>1196.26853610592</c:v>
                </c:pt>
                <c:pt idx="2">
                  <c:v>1021.36753365979</c:v>
                </c:pt>
                <c:pt idx="3">
                  <c:v>1187.33826602774</c:v>
                </c:pt>
                <c:pt idx="4">
                  <c:v>1170.90586122023</c:v>
                </c:pt>
                <c:pt idx="5">
                  <c:v>1260.2069828527499</c:v>
                </c:pt>
                <c:pt idx="6">
                  <c:v>1091.2842604397699</c:v>
                </c:pt>
                <c:pt idx="7">
                  <c:v>973.74735161544402</c:v>
                </c:pt>
                <c:pt idx="8">
                  <c:v>1207.30689580078</c:v>
                </c:pt>
                <c:pt idx="9">
                  <c:v>1489.2442393833601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EC1-45E5-BDEF-ABB2FC605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84719"/>
        <c:axId val="942985967"/>
      </c:lineChart>
      <c:catAx>
        <c:axId val="9429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Project arrival</a:t>
                </a:r>
                <a:r>
                  <a:rPr lang="tr-TR" baseline="0"/>
                  <a:t> rates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5967"/>
        <c:crosses val="autoZero"/>
        <c:auto val="1"/>
        <c:lblAlgn val="ctr"/>
        <c:lblOffset val="100"/>
        <c:noMultiLvlLbl val="0"/>
      </c:catAx>
      <c:valAx>
        <c:axId val="9429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Expected average profit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Model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'10p10t2r'!$B$2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'10p10t2r'!$A$3:$A$12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'10p10t2r'!$B$3:$B$12</c:f>
              <c:numCache>
                <c:formatCode>General</c:formatCode>
                <c:ptCount val="10"/>
                <c:pt idx="0">
                  <c:v>580.66612912654602</c:v>
                </c:pt>
                <c:pt idx="1">
                  <c:v>676.65240358137896</c:v>
                </c:pt>
                <c:pt idx="2">
                  <c:v>726.51131017108298</c:v>
                </c:pt>
                <c:pt idx="3">
                  <c:v>717.22521559612198</c:v>
                </c:pt>
                <c:pt idx="4">
                  <c:v>761.09196092744696</c:v>
                </c:pt>
                <c:pt idx="5">
                  <c:v>706.07827433586897</c:v>
                </c:pt>
                <c:pt idx="6">
                  <c:v>747.93834188143796</c:v>
                </c:pt>
                <c:pt idx="7">
                  <c:v>699.10651048627005</c:v>
                </c:pt>
                <c:pt idx="8">
                  <c:v>674.01320696260495</c:v>
                </c:pt>
                <c:pt idx="9">
                  <c:v>717.54197864298703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37-448B-8CAB-17FA7C31941D}"/>
            </c:ext>
          </c:extLst>
        </c:ser>
        <c:ser>
          <c:idx val="1"/>
          <c:order val="1"/>
          <c:tx>
            <c:strRef>
              <c:f>'10p10t2r'!$C$2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'10p10t2r'!$A$3:$A$12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'10p10t2r'!$C$3:$C$12</c:f>
              <c:numCache>
                <c:formatCode>General</c:formatCode>
                <c:ptCount val="10"/>
                <c:pt idx="0">
                  <c:v>566.46740232742297</c:v>
                </c:pt>
                <c:pt idx="1">
                  <c:v>583.04342142407995</c:v>
                </c:pt>
                <c:pt idx="2">
                  <c:v>542.67654094792204</c:v>
                </c:pt>
                <c:pt idx="3">
                  <c:v>455.71505159204901</c:v>
                </c:pt>
                <c:pt idx="4">
                  <c:v>457.82327221208101</c:v>
                </c:pt>
                <c:pt idx="5">
                  <c:v>503.77534836861798</c:v>
                </c:pt>
                <c:pt idx="6">
                  <c:v>542.30026820180296</c:v>
                </c:pt>
                <c:pt idx="7">
                  <c:v>565.89119253910599</c:v>
                </c:pt>
                <c:pt idx="8">
                  <c:v>597.79036198717404</c:v>
                </c:pt>
                <c:pt idx="9">
                  <c:v>556.73262580421601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37-448B-8CAB-17FA7C31941D}"/>
            </c:ext>
          </c:extLst>
        </c:ser>
        <c:ser>
          <c:idx val="2"/>
          <c:order val="2"/>
          <c:tx>
            <c:strRef>
              <c:f>'10p10t2r'!$D$2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'10p10t2r'!$A$3:$A$12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'10p10t2r'!$D$3:$D$12</c:f>
              <c:numCache>
                <c:formatCode>General</c:formatCode>
                <c:ptCount val="10"/>
                <c:pt idx="0">
                  <c:v>310.14805024591499</c:v>
                </c:pt>
                <c:pt idx="1">
                  <c:v>1000.40154312842</c:v>
                </c:pt>
                <c:pt idx="2">
                  <c:v>840.81263241380805</c:v>
                </c:pt>
                <c:pt idx="3">
                  <c:v>968.30720610489902</c:v>
                </c:pt>
                <c:pt idx="4">
                  <c:v>900.50328271399201</c:v>
                </c:pt>
                <c:pt idx="5">
                  <c:v>808.30332869224196</c:v>
                </c:pt>
                <c:pt idx="6">
                  <c:v>949.970355074493</c:v>
                </c:pt>
                <c:pt idx="7">
                  <c:v>903.19730358171205</c:v>
                </c:pt>
                <c:pt idx="8">
                  <c:v>969.90280452468699</c:v>
                </c:pt>
                <c:pt idx="9">
                  <c:v>888.76369689646697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37-448B-8CAB-17FA7C31941D}"/>
            </c:ext>
          </c:extLst>
        </c:ser>
        <c:ser>
          <c:idx val="3"/>
          <c:order val="3"/>
          <c:tx>
            <c:strRef>
              <c:f>'10p10t2r'!$E$2</c:f>
              <c:strCache>
                <c:ptCount val="1"/>
                <c:pt idx="0">
                  <c:v>Model 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'10p10t2r'!$A$3:$A$12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'10p10t2r'!$E$3:$E$12</c:f>
              <c:numCache>
                <c:formatCode>General</c:formatCode>
                <c:ptCount val="10"/>
                <c:pt idx="0">
                  <c:v>647.33689171910896</c:v>
                </c:pt>
                <c:pt idx="1">
                  <c:v>599.81105839137103</c:v>
                </c:pt>
                <c:pt idx="2">
                  <c:v>578.58686070322506</c:v>
                </c:pt>
                <c:pt idx="3">
                  <c:v>957.90978014065297</c:v>
                </c:pt>
                <c:pt idx="4">
                  <c:v>931.16422709799099</c:v>
                </c:pt>
                <c:pt idx="5">
                  <c:v>875.66989466252198</c:v>
                </c:pt>
                <c:pt idx="6">
                  <c:v>889.33108465744499</c:v>
                </c:pt>
                <c:pt idx="7">
                  <c:v>896.01026528216505</c:v>
                </c:pt>
                <c:pt idx="8">
                  <c:v>928.60848368135305</c:v>
                </c:pt>
                <c:pt idx="9">
                  <c:v>887.89768597201805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37-448B-8CAB-17FA7C31941D}"/>
            </c:ext>
          </c:extLst>
        </c:ser>
        <c:ser>
          <c:idx val="4"/>
          <c:order val="4"/>
          <c:tx>
            <c:strRef>
              <c:f>'10p10t2r'!$F$2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'10p10t2r'!$A$3:$A$12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'10p10t2r'!$F$3:$F$12</c:f>
              <c:numCache>
                <c:formatCode>General</c:formatCode>
                <c:ptCount val="10"/>
                <c:pt idx="0">
                  <c:v>775.662684331111</c:v>
                </c:pt>
                <c:pt idx="1">
                  <c:v>752.63624471574201</c:v>
                </c:pt>
                <c:pt idx="2">
                  <c:v>639.90132940093099</c:v>
                </c:pt>
                <c:pt idx="3">
                  <c:v>823.203764512622</c:v>
                </c:pt>
                <c:pt idx="4">
                  <c:v>836.24926611487103</c:v>
                </c:pt>
                <c:pt idx="5">
                  <c:v>616.04847581829301</c:v>
                </c:pt>
                <c:pt idx="6">
                  <c:v>771.51562919743697</c:v>
                </c:pt>
                <c:pt idx="7">
                  <c:v>805.42663083997297</c:v>
                </c:pt>
                <c:pt idx="8">
                  <c:v>771.14762977837199</c:v>
                </c:pt>
                <c:pt idx="9">
                  <c:v>880.988300914761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37-448B-8CAB-17FA7C31941D}"/>
            </c:ext>
          </c:extLst>
        </c:ser>
        <c:ser>
          <c:idx val="5"/>
          <c:order val="5"/>
          <c:tx>
            <c:strRef>
              <c:f>'10p10t2r'!$G$2</c:f>
              <c:strCache>
                <c:ptCount val="1"/>
                <c:pt idx="0">
                  <c:v>Model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'10p10t2r'!$A$3:$A$12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'10p10t2r'!$G$3:$G$12</c:f>
              <c:numCache>
                <c:formatCode>General</c:formatCode>
                <c:ptCount val="10"/>
                <c:pt idx="0">
                  <c:v>786.16284874865198</c:v>
                </c:pt>
                <c:pt idx="1">
                  <c:v>718.68763480022801</c:v>
                </c:pt>
                <c:pt idx="2">
                  <c:v>822.33161031493501</c:v>
                </c:pt>
                <c:pt idx="3">
                  <c:v>934.425063612587</c:v>
                </c:pt>
                <c:pt idx="4">
                  <c:v>718.35608073718004</c:v>
                </c:pt>
                <c:pt idx="5">
                  <c:v>770.37471856406705</c:v>
                </c:pt>
                <c:pt idx="6">
                  <c:v>852.79492615292804</c:v>
                </c:pt>
                <c:pt idx="7">
                  <c:v>841.50491239209805</c:v>
                </c:pt>
                <c:pt idx="8">
                  <c:v>485.169269243423</c:v>
                </c:pt>
                <c:pt idx="9">
                  <c:v>798.37076844145395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37-448B-8CAB-17FA7C31941D}"/>
            </c:ext>
          </c:extLst>
        </c:ser>
        <c:ser>
          <c:idx val="6"/>
          <c:order val="6"/>
          <c:tx>
            <c:strRef>
              <c:f>'10p10t2r'!$H$2</c:f>
              <c:strCache>
                <c:ptCount val="1"/>
                <c:pt idx="0">
                  <c:v>Model 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'10p10t2r'!$H$3:$H$12</c:f>
              <c:numCache>
                <c:formatCode>General</c:formatCode>
                <c:ptCount val="10"/>
                <c:pt idx="0">
                  <c:v>641.05515772510205</c:v>
                </c:pt>
                <c:pt idx="1">
                  <c:v>757.40684753771598</c:v>
                </c:pt>
                <c:pt idx="2">
                  <c:v>632.52908957187799</c:v>
                </c:pt>
                <c:pt idx="3">
                  <c:v>936.469875231635</c:v>
                </c:pt>
                <c:pt idx="4">
                  <c:v>712.20754193239395</c:v>
                </c:pt>
                <c:pt idx="5">
                  <c:v>779.91500156078996</c:v>
                </c:pt>
                <c:pt idx="6">
                  <c:v>956.77539779557105</c:v>
                </c:pt>
                <c:pt idx="7">
                  <c:v>878.41595866654598</c:v>
                </c:pt>
                <c:pt idx="8">
                  <c:v>894.35044086695302</c:v>
                </c:pt>
                <c:pt idx="9">
                  <c:v>965.46191479438198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37-448B-8CAB-17FA7C31941D}"/>
            </c:ext>
          </c:extLst>
        </c:ser>
        <c:ser>
          <c:idx val="7"/>
          <c:order val="7"/>
          <c:tx>
            <c:strRef>
              <c:f>'10p10t2r'!$I$2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'10p10t2r'!$I$3:$I$12</c:f>
              <c:numCache>
                <c:formatCode>General</c:formatCode>
                <c:ptCount val="10"/>
                <c:pt idx="0">
                  <c:v>409.979338805655</c:v>
                </c:pt>
                <c:pt idx="1">
                  <c:v>408.49167322782301</c:v>
                </c:pt>
                <c:pt idx="2">
                  <c:v>473.44864155299899</c:v>
                </c:pt>
                <c:pt idx="3">
                  <c:v>442.82168861532199</c:v>
                </c:pt>
                <c:pt idx="4">
                  <c:v>421.319544151971</c:v>
                </c:pt>
                <c:pt idx="5">
                  <c:v>484.94964737242702</c:v>
                </c:pt>
                <c:pt idx="6">
                  <c:v>473.05500803305199</c:v>
                </c:pt>
                <c:pt idx="7">
                  <c:v>479.78453504759</c:v>
                </c:pt>
                <c:pt idx="8">
                  <c:v>489.141722539787</c:v>
                </c:pt>
                <c:pt idx="9">
                  <c:v>480.23218956783899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37-448B-8CAB-17FA7C31941D}"/>
            </c:ext>
          </c:extLst>
        </c:ser>
        <c:ser>
          <c:idx val="8"/>
          <c:order val="8"/>
          <c:tx>
            <c:strRef>
              <c:f>'10p10t2r'!$J$2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'10p10t2r'!$J$3:$J$12</c:f>
              <c:numCache>
                <c:formatCode>General</c:formatCode>
                <c:ptCount val="10"/>
                <c:pt idx="0">
                  <c:v>597.97122707774497</c:v>
                </c:pt>
                <c:pt idx="1">
                  <c:v>796.70531239301499</c:v>
                </c:pt>
                <c:pt idx="2">
                  <c:v>701.86583526180402</c:v>
                </c:pt>
                <c:pt idx="3">
                  <c:v>769.15076369734595</c:v>
                </c:pt>
                <c:pt idx="4">
                  <c:v>708.88373871728095</c:v>
                </c:pt>
                <c:pt idx="5">
                  <c:v>781.09165405614203</c:v>
                </c:pt>
                <c:pt idx="6">
                  <c:v>773.72097132359499</c:v>
                </c:pt>
                <c:pt idx="7">
                  <c:v>805.71613250057896</c:v>
                </c:pt>
                <c:pt idx="8">
                  <c:v>769.04568945335598</c:v>
                </c:pt>
                <c:pt idx="9">
                  <c:v>789.40513194397795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D37-448B-8CAB-17FA7C31941D}"/>
            </c:ext>
          </c:extLst>
        </c:ser>
        <c:ser>
          <c:idx val="9"/>
          <c:order val="9"/>
          <c:tx>
            <c:strRef>
              <c:f>'10p10t2r'!$K$2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'10p10t2r'!$K$3:$K$12</c:f>
              <c:numCache>
                <c:formatCode>General</c:formatCode>
                <c:ptCount val="10"/>
                <c:pt idx="0">
                  <c:v>795.063401856528</c:v>
                </c:pt>
                <c:pt idx="1">
                  <c:v>716.73765787530203</c:v>
                </c:pt>
                <c:pt idx="2">
                  <c:v>975.17510815711</c:v>
                </c:pt>
                <c:pt idx="3">
                  <c:v>876.673621736364</c:v>
                </c:pt>
                <c:pt idx="4">
                  <c:v>927.13676012339999</c:v>
                </c:pt>
                <c:pt idx="5">
                  <c:v>906.61369796093095</c:v>
                </c:pt>
                <c:pt idx="6">
                  <c:v>857.38173840452998</c:v>
                </c:pt>
                <c:pt idx="7">
                  <c:v>904.10606388793894</c:v>
                </c:pt>
                <c:pt idx="8">
                  <c:v>922.24156202909103</c:v>
                </c:pt>
                <c:pt idx="9">
                  <c:v>665.68761661759299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D37-448B-8CAB-17FA7C31941D}"/>
            </c:ext>
          </c:extLst>
        </c:ser>
        <c:ser>
          <c:idx val="10"/>
          <c:order val="10"/>
          <c:tx>
            <c:strRef>
              <c:f>'10p10t2r'!$L$2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'10p10t2r'!$A$3:$A$12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'10p10t2r'!$L$3:$L$12</c:f>
              <c:numCache>
                <c:formatCode>General</c:formatCode>
                <c:ptCount val="10"/>
                <c:pt idx="0">
                  <c:v>643.33999572564596</c:v>
                </c:pt>
                <c:pt idx="1">
                  <c:v>642.72134547060705</c:v>
                </c:pt>
                <c:pt idx="2">
                  <c:v>647.16623436995201</c:v>
                </c:pt>
                <c:pt idx="3">
                  <c:v>659.584563590122</c:v>
                </c:pt>
                <c:pt idx="4">
                  <c:v>634.89861319267698</c:v>
                </c:pt>
                <c:pt idx="5">
                  <c:v>616.67654930278798</c:v>
                </c:pt>
                <c:pt idx="6">
                  <c:v>655.20322059858302</c:v>
                </c:pt>
                <c:pt idx="7">
                  <c:v>641.57216794176702</c:v>
                </c:pt>
                <c:pt idx="8">
                  <c:v>647.22004392531505</c:v>
                </c:pt>
                <c:pt idx="9">
                  <c:v>642.47347122724295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D37-448B-8CAB-17FA7C31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984719"/>
        <c:axId val="942985967"/>
      </c:lineChart>
      <c:catAx>
        <c:axId val="9429847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Project arrival</a:t>
                </a:r>
                <a:r>
                  <a:rPr lang="tr-TR" baseline="0"/>
                  <a:t> rates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5967"/>
        <c:crosses val="autoZero"/>
        <c:auto val="1"/>
        <c:lblAlgn val="ctr"/>
        <c:lblOffset val="100"/>
        <c:noMultiLvlLbl val="0"/>
      </c:catAx>
      <c:valAx>
        <c:axId val="9429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/>
                  <a:t>Expected average profit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84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'2p30t2r'!$B$2</c:f>
              <c:strCache>
                <c:ptCount val="1"/>
                <c:pt idx="0">
                  <c:v>Model 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'2p30t2r'!$A$3:$A$12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'2p30t2r'!$B$3:$B$12</c:f>
              <c:numCache>
                <c:formatCode>General</c:formatCode>
                <c:ptCount val="10"/>
                <c:pt idx="0">
                  <c:v>170.34749227344699</c:v>
                </c:pt>
                <c:pt idx="1">
                  <c:v>223.71975238551099</c:v>
                </c:pt>
                <c:pt idx="2">
                  <c:v>231.41659075068401</c:v>
                </c:pt>
                <c:pt idx="3">
                  <c:v>235.11385725314901</c:v>
                </c:pt>
                <c:pt idx="4">
                  <c:v>235.83026266055199</c:v>
                </c:pt>
                <c:pt idx="5">
                  <c:v>236.01737582029699</c:v>
                </c:pt>
                <c:pt idx="6">
                  <c:v>235.40918549947199</c:v>
                </c:pt>
                <c:pt idx="7">
                  <c:v>236.37827030314199</c:v>
                </c:pt>
                <c:pt idx="8">
                  <c:v>236.32232482863</c:v>
                </c:pt>
                <c:pt idx="9">
                  <c:v>236.99417972419801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69-4036-8137-E5ADF0710695}"/>
            </c:ext>
          </c:extLst>
        </c:ser>
        <c:ser>
          <c:idx val="1"/>
          <c:order val="1"/>
          <c:tx>
            <c:strRef>
              <c:f>'2p30t2r'!$C$2</c:f>
              <c:strCache>
                <c:ptCount val="1"/>
                <c:pt idx="0">
                  <c:v>Model 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'2p30t2r'!$A$3:$A$12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'2p30t2r'!$C$3:$C$12</c:f>
              <c:numCache>
                <c:formatCode>General</c:formatCode>
                <c:ptCount val="10"/>
                <c:pt idx="0">
                  <c:v>158.64530891861199</c:v>
                </c:pt>
                <c:pt idx="1">
                  <c:v>160.81212423335</c:v>
                </c:pt>
                <c:pt idx="2">
                  <c:v>196.96911956904799</c:v>
                </c:pt>
                <c:pt idx="3">
                  <c:v>7.6407456477912001</c:v>
                </c:pt>
                <c:pt idx="4">
                  <c:v>86.601505024229397</c:v>
                </c:pt>
                <c:pt idx="5">
                  <c:v>0</c:v>
                </c:pt>
                <c:pt idx="6">
                  <c:v>9.6449973489392402</c:v>
                </c:pt>
                <c:pt idx="7">
                  <c:v>10.513810825817901</c:v>
                </c:pt>
                <c:pt idx="8">
                  <c:v>13.3425576908105</c:v>
                </c:pt>
                <c:pt idx="9">
                  <c:v>147.548674011706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69-4036-8137-E5ADF0710695}"/>
            </c:ext>
          </c:extLst>
        </c:ser>
        <c:ser>
          <c:idx val="2"/>
          <c:order val="2"/>
          <c:tx>
            <c:strRef>
              <c:f>'2p30t2r'!$D$2</c:f>
              <c:strCache>
                <c:ptCount val="1"/>
                <c:pt idx="0">
                  <c:v>Model 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'2p30t2r'!$A$3:$A$12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'2p30t2r'!$D$3:$D$12</c:f>
              <c:numCache>
                <c:formatCode>General</c:formatCode>
                <c:ptCount val="10"/>
                <c:pt idx="0">
                  <c:v>80.836210297048794</c:v>
                </c:pt>
                <c:pt idx="1">
                  <c:v>181.88677206810601</c:v>
                </c:pt>
                <c:pt idx="2">
                  <c:v>195.61532820027301</c:v>
                </c:pt>
                <c:pt idx="3">
                  <c:v>200.58256610092801</c:v>
                </c:pt>
                <c:pt idx="4">
                  <c:v>198.14151877035701</c:v>
                </c:pt>
                <c:pt idx="5">
                  <c:v>200.82805375346001</c:v>
                </c:pt>
                <c:pt idx="6">
                  <c:v>218.63966461802201</c:v>
                </c:pt>
                <c:pt idx="7">
                  <c:v>203.39916841050601</c:v>
                </c:pt>
                <c:pt idx="8">
                  <c:v>203.090833590291</c:v>
                </c:pt>
                <c:pt idx="9">
                  <c:v>205.56888697835001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69-4036-8137-E5ADF0710695}"/>
            </c:ext>
          </c:extLst>
        </c:ser>
        <c:ser>
          <c:idx val="3"/>
          <c:order val="3"/>
          <c:tx>
            <c:strRef>
              <c:f>'2p30t2r'!$E$2</c:f>
              <c:strCache>
                <c:ptCount val="1"/>
                <c:pt idx="0">
                  <c:v>Model 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'2p30t2r'!$A$3:$A$12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'2p30t2r'!$E$3:$E$12</c:f>
              <c:numCache>
                <c:formatCode>General</c:formatCode>
                <c:ptCount val="10"/>
                <c:pt idx="0">
                  <c:v>171.02855476406199</c:v>
                </c:pt>
                <c:pt idx="1">
                  <c:v>184.80819437597901</c:v>
                </c:pt>
                <c:pt idx="2">
                  <c:v>221.70585024628099</c:v>
                </c:pt>
                <c:pt idx="3">
                  <c:v>206.03533780151099</c:v>
                </c:pt>
                <c:pt idx="4">
                  <c:v>223.753515365754</c:v>
                </c:pt>
                <c:pt idx="5">
                  <c:v>212.55926970844499</c:v>
                </c:pt>
                <c:pt idx="6">
                  <c:v>213.31143603196401</c:v>
                </c:pt>
                <c:pt idx="7">
                  <c:v>213.63778535811699</c:v>
                </c:pt>
                <c:pt idx="8">
                  <c:v>213.84265042454899</c:v>
                </c:pt>
                <c:pt idx="9">
                  <c:v>214.194567099148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69-4036-8137-E5ADF0710695}"/>
            </c:ext>
          </c:extLst>
        </c:ser>
        <c:ser>
          <c:idx val="4"/>
          <c:order val="4"/>
          <c:tx>
            <c:strRef>
              <c:f>'2p30t2r'!$F$2</c:f>
              <c:strCache>
                <c:ptCount val="1"/>
                <c:pt idx="0">
                  <c:v>Model 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'2p30t2r'!$A$3:$A$12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'2p30t2r'!$F$3:$F$12</c:f>
              <c:numCache>
                <c:formatCode>General</c:formatCode>
                <c:ptCount val="10"/>
                <c:pt idx="0">
                  <c:v>174.25730580416399</c:v>
                </c:pt>
                <c:pt idx="1">
                  <c:v>211.14091996530101</c:v>
                </c:pt>
                <c:pt idx="2">
                  <c:v>213.08673038338901</c:v>
                </c:pt>
                <c:pt idx="3">
                  <c:v>213.50979865016799</c:v>
                </c:pt>
                <c:pt idx="4">
                  <c:v>212.33996742563201</c:v>
                </c:pt>
                <c:pt idx="5">
                  <c:v>212.59244504626</c:v>
                </c:pt>
                <c:pt idx="6">
                  <c:v>212.031233385847</c:v>
                </c:pt>
                <c:pt idx="7">
                  <c:v>211.47444133203001</c:v>
                </c:pt>
                <c:pt idx="8">
                  <c:v>213.024458434102</c:v>
                </c:pt>
                <c:pt idx="9">
                  <c:v>215.271616649251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69-4036-8137-E5ADF0710695}"/>
            </c:ext>
          </c:extLst>
        </c:ser>
        <c:ser>
          <c:idx val="5"/>
          <c:order val="5"/>
          <c:tx>
            <c:strRef>
              <c:f>'2p30t2r'!$G$2</c:f>
              <c:strCache>
                <c:ptCount val="1"/>
                <c:pt idx="0">
                  <c:v>Model 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'2p30t2r'!$A$3:$A$12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'2p30t2r'!$G$3:$G$12</c:f>
              <c:numCache>
                <c:formatCode>General</c:formatCode>
                <c:ptCount val="10"/>
                <c:pt idx="0">
                  <c:v>175.76555446861599</c:v>
                </c:pt>
                <c:pt idx="1">
                  <c:v>207.20220394883401</c:v>
                </c:pt>
                <c:pt idx="2">
                  <c:v>205.85215812614399</c:v>
                </c:pt>
                <c:pt idx="3">
                  <c:v>216.61684369204099</c:v>
                </c:pt>
                <c:pt idx="4">
                  <c:v>202.208564079252</c:v>
                </c:pt>
                <c:pt idx="5">
                  <c:v>226.817329206952</c:v>
                </c:pt>
                <c:pt idx="6">
                  <c:v>221.514273489733</c:v>
                </c:pt>
                <c:pt idx="7">
                  <c:v>199.871052089572</c:v>
                </c:pt>
                <c:pt idx="8">
                  <c:v>202.21926512965999</c:v>
                </c:pt>
                <c:pt idx="9">
                  <c:v>205.731099338679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B69-4036-8137-E5ADF0710695}"/>
            </c:ext>
          </c:extLst>
        </c:ser>
        <c:ser>
          <c:idx val="6"/>
          <c:order val="6"/>
          <c:tx>
            <c:strRef>
              <c:f>'2p30t2r'!$H$2</c:f>
              <c:strCache>
                <c:ptCount val="1"/>
                <c:pt idx="0">
                  <c:v>Model 11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'2p30t2r'!$A$3:$A$12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'2p30t2r'!$H$3:$H$12</c:f>
              <c:numCache>
                <c:formatCode>General</c:formatCode>
                <c:ptCount val="10"/>
                <c:pt idx="0">
                  <c:v>80.636053508473296</c:v>
                </c:pt>
                <c:pt idx="1">
                  <c:v>184.62056999398601</c:v>
                </c:pt>
                <c:pt idx="2">
                  <c:v>200.98369223155399</c:v>
                </c:pt>
                <c:pt idx="3">
                  <c:v>206.86824282951699</c:v>
                </c:pt>
                <c:pt idx="4">
                  <c:v>207.77996566169401</c:v>
                </c:pt>
                <c:pt idx="5">
                  <c:v>210.19500611906</c:v>
                </c:pt>
                <c:pt idx="6">
                  <c:v>213.52887055316</c:v>
                </c:pt>
                <c:pt idx="7">
                  <c:v>213.859488287544</c:v>
                </c:pt>
                <c:pt idx="8">
                  <c:v>214.18158948947999</c:v>
                </c:pt>
                <c:pt idx="9">
                  <c:v>214.410429658646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B69-4036-8137-E5ADF0710695}"/>
            </c:ext>
          </c:extLst>
        </c:ser>
        <c:ser>
          <c:idx val="7"/>
          <c:order val="7"/>
          <c:tx>
            <c:strRef>
              <c:f>'2p30t2r'!$I$2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'2p30t2r'!$A$3:$A$12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'2p30t2r'!$I$3:$I$12</c:f>
              <c:numCache>
                <c:formatCode>General</c:formatCode>
                <c:ptCount val="10"/>
                <c:pt idx="0">
                  <c:v>160.533236735565</c:v>
                </c:pt>
                <c:pt idx="1">
                  <c:v>185.55376791460799</c:v>
                </c:pt>
                <c:pt idx="2">
                  <c:v>183.80997195547701</c:v>
                </c:pt>
                <c:pt idx="3">
                  <c:v>183.67679803535501</c:v>
                </c:pt>
                <c:pt idx="4">
                  <c:v>185.22961368289299</c:v>
                </c:pt>
                <c:pt idx="5">
                  <c:v>186.296582043733</c:v>
                </c:pt>
                <c:pt idx="6">
                  <c:v>185.193216470691</c:v>
                </c:pt>
                <c:pt idx="7">
                  <c:v>188.021927298002</c:v>
                </c:pt>
                <c:pt idx="8">
                  <c:v>185.83755410116601</c:v>
                </c:pt>
                <c:pt idx="9">
                  <c:v>187.44517324190599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B69-4036-8137-E5ADF0710695}"/>
            </c:ext>
          </c:extLst>
        </c:ser>
        <c:ser>
          <c:idx val="8"/>
          <c:order val="8"/>
          <c:tx>
            <c:strRef>
              <c:f>'2p30t2r'!$J$2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'2p30t2r'!$A$3:$A$12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'2p30t2r'!$J$3:$J$12</c:f>
              <c:numCache>
                <c:formatCode>General</c:formatCode>
                <c:ptCount val="10"/>
                <c:pt idx="0">
                  <c:v>174.09233433822999</c:v>
                </c:pt>
                <c:pt idx="1">
                  <c:v>212.935787679697</c:v>
                </c:pt>
                <c:pt idx="2">
                  <c:v>212.92088769485699</c:v>
                </c:pt>
                <c:pt idx="3">
                  <c:v>208.623884663577</c:v>
                </c:pt>
                <c:pt idx="4">
                  <c:v>208.18785302854801</c:v>
                </c:pt>
                <c:pt idx="5">
                  <c:v>211.09127860047801</c:v>
                </c:pt>
                <c:pt idx="6">
                  <c:v>208.865252771271</c:v>
                </c:pt>
                <c:pt idx="7">
                  <c:v>209.92309962920999</c:v>
                </c:pt>
                <c:pt idx="8">
                  <c:v>213.80280634654699</c:v>
                </c:pt>
                <c:pt idx="9">
                  <c:v>216.29990495541699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B69-4036-8137-E5ADF0710695}"/>
            </c:ext>
          </c:extLst>
        </c:ser>
        <c:ser>
          <c:idx val="9"/>
          <c:order val="9"/>
          <c:tx>
            <c:strRef>
              <c:f>'2p30t2r'!$K$2</c:f>
              <c:strCache>
                <c:ptCount val="1"/>
                <c:pt idx="0">
                  <c:v>Model 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'2p30t2r'!$A$3:$A$12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'2p30t2r'!$K$3:$K$12</c:f>
              <c:numCache>
                <c:formatCode>General</c:formatCode>
                <c:ptCount val="10"/>
                <c:pt idx="0">
                  <c:v>172.269496607988</c:v>
                </c:pt>
                <c:pt idx="1">
                  <c:v>206.45200586844101</c:v>
                </c:pt>
                <c:pt idx="2">
                  <c:v>208.638123661126</c:v>
                </c:pt>
                <c:pt idx="3">
                  <c:v>207.36824025834201</c:v>
                </c:pt>
                <c:pt idx="4">
                  <c:v>207.41142208688399</c:v>
                </c:pt>
                <c:pt idx="5">
                  <c:v>208.58766707394099</c:v>
                </c:pt>
                <c:pt idx="6">
                  <c:v>207.91532085646</c:v>
                </c:pt>
                <c:pt idx="7">
                  <c:v>205.4935675678</c:v>
                </c:pt>
                <c:pt idx="8">
                  <c:v>207.03564155796499</c:v>
                </c:pt>
                <c:pt idx="9">
                  <c:v>205.19369027226901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B69-4036-8137-E5ADF0710695}"/>
            </c:ext>
          </c:extLst>
        </c:ser>
        <c:ser>
          <c:idx val="10"/>
          <c:order val="10"/>
          <c:tx>
            <c:strRef>
              <c:f>'2p30t2r'!$L$2</c:f>
              <c:strCache>
                <c:ptCount val="1"/>
                <c:pt idx="0">
                  <c:v>Model 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'2p30t2r'!$A$3:$A$12</c:f>
              <c:numCache>
                <c:formatCode>0%</c:formatCode>
                <c:ptCount val="10"/>
                <c:pt idx="0">
                  <c:v>0.01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cat>
          <c:val>
            <c:numRef>
              <c:f>'2p30t2r'!$L$3:$L$12</c:f>
              <c:numCache>
                <c:formatCode>General</c:formatCode>
                <c:ptCount val="10"/>
                <c:pt idx="0">
                  <c:v>158.86580734556199</c:v>
                </c:pt>
                <c:pt idx="1">
                  <c:v>184.196508802441</c:v>
                </c:pt>
                <c:pt idx="2">
                  <c:v>186.313657313514</c:v>
                </c:pt>
                <c:pt idx="3">
                  <c:v>186.23055526773399</c:v>
                </c:pt>
                <c:pt idx="4">
                  <c:v>184.18120263428199</c:v>
                </c:pt>
                <c:pt idx="5">
                  <c:v>185.97788881189899</c:v>
                </c:pt>
                <c:pt idx="6">
                  <c:v>185.74682484639499</c:v>
                </c:pt>
                <c:pt idx="7">
                  <c:v>186.08500247731499</c:v>
                </c:pt>
                <c:pt idx="8">
                  <c:v>188.24594453843699</c:v>
                </c:pt>
                <c:pt idx="9">
                  <c:v>185.531166338952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B69-4036-8137-E5ADF0710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2451199"/>
        <c:axId val="1222451615"/>
      </c:lineChart>
      <c:catAx>
        <c:axId val="122245119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51615"/>
        <c:crosses val="autoZero"/>
        <c:auto val="1"/>
        <c:lblAlgn val="ctr"/>
        <c:lblOffset val="100"/>
        <c:noMultiLvlLbl val="0"/>
      </c:catAx>
      <c:valAx>
        <c:axId val="122245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5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7327</xdr:colOff>
      <xdr:row>12</xdr:row>
      <xdr:rowOff>21980</xdr:rowOff>
    </xdr:from>
    <xdr:to>
      <xdr:col>11</xdr:col>
      <xdr:colOff>600806</xdr:colOff>
      <xdr:row>30</xdr:row>
      <xdr:rowOff>22412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28A79-C99F-FAD8-BE4E-640001CA7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7327</xdr:colOff>
      <xdr:row>12</xdr:row>
      <xdr:rowOff>21981</xdr:rowOff>
    </xdr:from>
    <xdr:to>
      <xdr:col>11</xdr:col>
      <xdr:colOff>600806</xdr:colOff>
      <xdr:row>30</xdr:row>
      <xdr:rowOff>21167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FB7BFD-988E-42DB-9CCE-82DE71B582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7327</xdr:colOff>
      <xdr:row>12</xdr:row>
      <xdr:rowOff>21981</xdr:rowOff>
    </xdr:from>
    <xdr:to>
      <xdr:col>11</xdr:col>
      <xdr:colOff>600806</xdr:colOff>
      <xdr:row>30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D5744C-642D-4C42-B0FA-E62267924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7327</xdr:colOff>
      <xdr:row>12</xdr:row>
      <xdr:rowOff>21980</xdr:rowOff>
    </xdr:from>
    <xdr:to>
      <xdr:col>11</xdr:col>
      <xdr:colOff>600806</xdr:colOff>
      <xdr:row>30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A9544-3FA2-4671-A859-22A302F51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7327</xdr:colOff>
      <xdr:row>12</xdr:row>
      <xdr:rowOff>21980</xdr:rowOff>
    </xdr:from>
    <xdr:to>
      <xdr:col>11</xdr:col>
      <xdr:colOff>600806</xdr:colOff>
      <xdr:row>30</xdr:row>
      <xdr:rowOff>33617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D414D0-2E2F-4C48-BE81-C9ABC2786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7327</xdr:colOff>
      <xdr:row>12</xdr:row>
      <xdr:rowOff>21981</xdr:rowOff>
    </xdr:from>
    <xdr:to>
      <xdr:col>11</xdr:col>
      <xdr:colOff>600806</xdr:colOff>
      <xdr:row>30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858B6-557D-4C9C-A743-FE5D50C99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7327</xdr:colOff>
      <xdr:row>12</xdr:row>
      <xdr:rowOff>21980</xdr:rowOff>
    </xdr:from>
    <xdr:to>
      <xdr:col>11</xdr:col>
      <xdr:colOff>600806</xdr:colOff>
      <xdr:row>30</xdr:row>
      <xdr:rowOff>11205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418471-9EAB-4351-A71E-AF2B930CD4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7327</xdr:colOff>
      <xdr:row>12</xdr:row>
      <xdr:rowOff>21980</xdr:rowOff>
    </xdr:from>
    <xdr:to>
      <xdr:col>11</xdr:col>
      <xdr:colOff>600806</xdr:colOff>
      <xdr:row>30</xdr:row>
      <xdr:rowOff>22411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79221F-E806-4312-9D6D-AE1E66C59D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7327</xdr:colOff>
      <xdr:row>12</xdr:row>
      <xdr:rowOff>21981</xdr:rowOff>
    </xdr:from>
    <xdr:to>
      <xdr:col>11</xdr:col>
      <xdr:colOff>600806</xdr:colOff>
      <xdr:row>30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4A3AA-7B80-4E4C-97CE-653304C0D7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581024</xdr:colOff>
      <xdr:row>13</xdr:row>
      <xdr:rowOff>4762</xdr:rowOff>
    </xdr:from>
    <xdr:to>
      <xdr:col>11</xdr:col>
      <xdr:colOff>609599</xdr:colOff>
      <xdr:row>29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2044E4-625E-A1DC-80F8-9DD7C2F371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BBB9F-5ACB-4A82-B472-CCEC2877A093}">
  <dimension ref="A1:P33"/>
  <sheetViews>
    <sheetView tabSelected="1" zoomScale="70" zoomScaleNormal="70" workbookViewId="0">
      <selection activeCell="G32" sqref="G32"/>
    </sheetView>
  </sheetViews>
  <sheetFormatPr defaultRowHeight="15" x14ac:dyDescent="0.25"/>
  <sheetData>
    <row r="1" spans="1:16" x14ac:dyDescent="0.25">
      <c r="A1" t="s">
        <v>21</v>
      </c>
      <c r="B1" t="s">
        <v>22</v>
      </c>
      <c r="C1" t="s">
        <v>23</v>
      </c>
      <c r="D1" t="s">
        <v>24</v>
      </c>
      <c r="F1" s="10" t="s">
        <v>50</v>
      </c>
      <c r="G1" s="10"/>
      <c r="H1" s="10"/>
      <c r="I1" s="10"/>
      <c r="J1" s="10"/>
      <c r="K1" s="10"/>
      <c r="L1" s="10"/>
      <c r="M1" s="10"/>
      <c r="N1" s="10"/>
      <c r="O1" s="10"/>
    </row>
    <row r="2" spans="1:16" x14ac:dyDescent="0.25">
      <c r="A2" t="s">
        <v>4</v>
      </c>
      <c r="B2" t="s">
        <v>33</v>
      </c>
      <c r="C2" t="s">
        <v>34</v>
      </c>
      <c r="F2" s="8" t="s">
        <v>44</v>
      </c>
      <c r="G2" s="8" t="s">
        <v>0</v>
      </c>
      <c r="H2" s="8" t="s">
        <v>1</v>
      </c>
      <c r="I2" s="8" t="s">
        <v>3</v>
      </c>
      <c r="J2" s="8" t="s">
        <v>4</v>
      </c>
      <c r="K2" s="8" t="s">
        <v>5</v>
      </c>
      <c r="L2" s="8" t="s">
        <v>6</v>
      </c>
      <c r="M2" s="8" t="s">
        <v>7</v>
      </c>
      <c r="N2" s="8" t="s">
        <v>8</v>
      </c>
      <c r="O2" s="8" t="s">
        <v>9</v>
      </c>
      <c r="P2" s="8" t="s">
        <v>10</v>
      </c>
    </row>
    <row r="3" spans="1:16" x14ac:dyDescent="0.25">
      <c r="A3" t="s">
        <v>6</v>
      </c>
      <c r="B3" t="s">
        <v>33</v>
      </c>
      <c r="C3" t="s">
        <v>35</v>
      </c>
      <c r="F3" t="s">
        <v>25</v>
      </c>
      <c r="G3">
        <f>'2p2t1r'!I33</f>
        <v>1</v>
      </c>
      <c r="H3">
        <f>'2p2t1r'!J33</f>
        <v>2</v>
      </c>
      <c r="I3">
        <f>'2p2t1r'!L33</f>
        <v>2</v>
      </c>
      <c r="J3">
        <f>'2p2t1r'!K33</f>
        <v>2</v>
      </c>
      <c r="K3">
        <f>'2p2t1r'!D33</f>
        <v>0</v>
      </c>
      <c r="L3">
        <f>'2p2t1r'!C33</f>
        <v>2</v>
      </c>
      <c r="M3">
        <f>'2p2t1r'!F33</f>
        <v>2</v>
      </c>
      <c r="N3">
        <f>'2p2t1r'!E33</f>
        <v>2</v>
      </c>
      <c r="O3">
        <f>'2p2t1r'!G33</f>
        <v>2</v>
      </c>
      <c r="P3">
        <f>'2p2t1r'!H33</f>
        <v>2</v>
      </c>
    </row>
    <row r="4" spans="1:16" x14ac:dyDescent="0.25">
      <c r="A4" t="s">
        <v>5</v>
      </c>
      <c r="B4" t="s">
        <v>33</v>
      </c>
      <c r="C4" t="s">
        <v>36</v>
      </c>
      <c r="F4" t="s">
        <v>26</v>
      </c>
      <c r="G4">
        <f>'2p3t1r'!I33</f>
        <v>0</v>
      </c>
      <c r="H4">
        <f>'2p3t1r'!J33</f>
        <v>0</v>
      </c>
      <c r="I4">
        <f>'2p3t1r'!L33</f>
        <v>0</v>
      </c>
      <c r="J4">
        <f>'2p3t1r'!K33</f>
        <v>0</v>
      </c>
      <c r="K4">
        <f>'2p3t1r'!D33</f>
        <v>0</v>
      </c>
      <c r="L4">
        <f>'2p3t1r'!C33</f>
        <v>0</v>
      </c>
      <c r="M4">
        <f>'2p3t1r'!F33</f>
        <v>0</v>
      </c>
      <c r="N4">
        <f>'2p3t1r'!E33</f>
        <v>0</v>
      </c>
      <c r="O4">
        <f>'2p3t1r'!G33</f>
        <v>0</v>
      </c>
      <c r="P4">
        <f>'2p3t1r'!H33</f>
        <v>0</v>
      </c>
    </row>
    <row r="5" spans="1:16" x14ac:dyDescent="0.25">
      <c r="A5" t="s">
        <v>8</v>
      </c>
      <c r="B5" t="s">
        <v>36</v>
      </c>
      <c r="C5" t="s">
        <v>37</v>
      </c>
      <c r="F5" t="s">
        <v>28</v>
      </c>
      <c r="G5">
        <f>'3p2t1r'!I33</f>
        <v>6</v>
      </c>
      <c r="H5">
        <f>'3p2t1r'!J33</f>
        <v>2</v>
      </c>
      <c r="I5">
        <f>'3p2t1r'!L33</f>
        <v>1</v>
      </c>
      <c r="J5">
        <f>'3p2t1r'!K33</f>
        <v>0</v>
      </c>
      <c r="K5">
        <f>'3p2t1r'!D33</f>
        <v>7</v>
      </c>
      <c r="L5">
        <f>'3p2t1r'!C33</f>
        <v>7</v>
      </c>
      <c r="M5">
        <f>'3p2t1r'!F33</f>
        <v>4</v>
      </c>
      <c r="N5">
        <f>'3p2t1r'!E33</f>
        <v>7</v>
      </c>
      <c r="O5">
        <f>'3p2t1r'!G33</f>
        <v>3</v>
      </c>
      <c r="P5">
        <f>'3p2t1r'!H33</f>
        <v>4</v>
      </c>
    </row>
    <row r="6" spans="1:16" x14ac:dyDescent="0.25">
      <c r="A6" t="s">
        <v>7</v>
      </c>
      <c r="B6" t="s">
        <v>34</v>
      </c>
      <c r="C6" t="s">
        <v>37</v>
      </c>
      <c r="F6" t="s">
        <v>27</v>
      </c>
      <c r="G6">
        <f>'2p10t2r'!I33</f>
        <v>0</v>
      </c>
      <c r="H6">
        <f>'2p10t2r'!J33</f>
        <v>1</v>
      </c>
      <c r="I6">
        <f>'2p10t2r'!L33</f>
        <v>0</v>
      </c>
      <c r="J6">
        <f>'2p10t2r'!K33</f>
        <v>1</v>
      </c>
      <c r="K6">
        <f>'2p10t2r'!D33</f>
        <v>0</v>
      </c>
      <c r="L6">
        <f>'2p10t2r'!C33</f>
        <v>0</v>
      </c>
      <c r="M6">
        <f>'2p10t2r'!F33</f>
        <v>3</v>
      </c>
      <c r="N6">
        <f>'2p10t2r'!E33</f>
        <v>5</v>
      </c>
      <c r="O6">
        <f>'2p10t2r'!G33</f>
        <v>2</v>
      </c>
      <c r="P6">
        <f>'2p10t2r'!H33</f>
        <v>0</v>
      </c>
    </row>
    <row r="7" spans="1:16" x14ac:dyDescent="0.25">
      <c r="A7" t="s">
        <v>9</v>
      </c>
      <c r="B7" t="s">
        <v>33</v>
      </c>
      <c r="C7" t="s">
        <v>34</v>
      </c>
      <c r="D7" t="s">
        <v>37</v>
      </c>
      <c r="F7" t="s">
        <v>29</v>
      </c>
      <c r="G7">
        <f>'5p5tr4'!I33</f>
        <v>0</v>
      </c>
      <c r="H7">
        <f>'5p5tr4'!J33</f>
        <v>0</v>
      </c>
      <c r="I7">
        <f>'5p5tr4'!L33</f>
        <v>0</v>
      </c>
      <c r="J7">
        <f>'5p5tr4'!K33</f>
        <v>0</v>
      </c>
      <c r="K7">
        <f>'5p5tr4'!D33</f>
        <v>2</v>
      </c>
      <c r="L7">
        <f>'5p5tr4'!C33</f>
        <v>0</v>
      </c>
      <c r="M7">
        <f>'5p5tr4'!F33</f>
        <v>0</v>
      </c>
      <c r="N7">
        <f>'5p5tr4'!E33</f>
        <v>1</v>
      </c>
      <c r="O7">
        <f>'5p5tr4'!G33</f>
        <v>0</v>
      </c>
      <c r="P7">
        <f>'5p5tr4'!H33</f>
        <v>0</v>
      </c>
    </row>
    <row r="8" spans="1:16" x14ac:dyDescent="0.25">
      <c r="A8" t="s">
        <v>10</v>
      </c>
      <c r="B8" t="s">
        <v>33</v>
      </c>
      <c r="C8" t="s">
        <v>36</v>
      </c>
      <c r="D8" t="s">
        <v>37</v>
      </c>
      <c r="F8" t="s">
        <v>30</v>
      </c>
      <c r="G8">
        <f>'5p10t2R'!I33</f>
        <v>0</v>
      </c>
      <c r="H8">
        <f>'5p10t2R'!J33</f>
        <v>0</v>
      </c>
      <c r="I8">
        <f>'5p10t2R'!L33</f>
        <v>0</v>
      </c>
      <c r="J8">
        <f>'5p10t2R'!K33</f>
        <v>0</v>
      </c>
      <c r="K8">
        <f>'5p10t2R'!D33</f>
        <v>0</v>
      </c>
      <c r="L8">
        <f>'5p10t2R'!C33</f>
        <v>0</v>
      </c>
      <c r="M8">
        <f>'5p10t2R'!F33</f>
        <v>0</v>
      </c>
      <c r="N8">
        <f>'5p10t2R'!E33</f>
        <v>4</v>
      </c>
      <c r="O8">
        <f>'5p10t2R'!G33</f>
        <v>0</v>
      </c>
      <c r="P8">
        <f>'5p10t2R'!H33</f>
        <v>0</v>
      </c>
    </row>
    <row r="9" spans="1:16" x14ac:dyDescent="0.25">
      <c r="A9" t="s">
        <v>0</v>
      </c>
      <c r="B9" t="s">
        <v>33</v>
      </c>
      <c r="F9" t="s">
        <v>31</v>
      </c>
      <c r="G9">
        <f>'6p5t2r'!I33</f>
        <v>3</v>
      </c>
      <c r="H9">
        <f>'6p5t2r'!J33</f>
        <v>4</v>
      </c>
      <c r="I9">
        <f>'6p5t2r'!L33</f>
        <v>3</v>
      </c>
      <c r="J9">
        <f>'6p5t2r'!K33</f>
        <v>8</v>
      </c>
      <c r="K9">
        <f>'6p5t2r'!D33</f>
        <v>7</v>
      </c>
      <c r="L9">
        <f>'6p5t2r'!C33</f>
        <v>3</v>
      </c>
      <c r="M9">
        <f>'6p5t2r'!F33</f>
        <v>5</v>
      </c>
      <c r="N9">
        <f>'6p5t2r'!E33</f>
        <v>7</v>
      </c>
      <c r="O9">
        <f>'6p5t2r'!G33</f>
        <v>6</v>
      </c>
      <c r="P9">
        <f>'6p5t2r'!H33</f>
        <v>7</v>
      </c>
    </row>
    <row r="10" spans="1:16" x14ac:dyDescent="0.25">
      <c r="A10" t="s">
        <v>1</v>
      </c>
      <c r="B10" t="s">
        <v>34</v>
      </c>
      <c r="F10" t="s">
        <v>32</v>
      </c>
      <c r="G10">
        <f>'10p10t2r'!I33</f>
        <v>0</v>
      </c>
      <c r="H10">
        <f>'10p10t2r'!J33</f>
        <v>8</v>
      </c>
      <c r="I10">
        <f>'10p10t2r'!L33</f>
        <v>1</v>
      </c>
      <c r="J10">
        <f>'10p10t2r'!K33</f>
        <v>9</v>
      </c>
      <c r="K10">
        <f>'10p10t2r'!D33</f>
        <v>9</v>
      </c>
      <c r="L10">
        <f>'10p10t2r'!C33</f>
        <v>0</v>
      </c>
      <c r="M10">
        <f>'10p10t2r'!F33</f>
        <v>8</v>
      </c>
      <c r="N10">
        <f>'10p10t2r'!E33</f>
        <v>8</v>
      </c>
      <c r="O10">
        <f>'10p10t2r'!G33</f>
        <v>8</v>
      </c>
      <c r="P10">
        <f>'10p10t2r'!H33</f>
        <v>8</v>
      </c>
    </row>
    <row r="11" spans="1:16" x14ac:dyDescent="0.25">
      <c r="A11" t="s">
        <v>2</v>
      </c>
      <c r="B11" t="s">
        <v>36</v>
      </c>
      <c r="F11" t="s">
        <v>42</v>
      </c>
      <c r="G11">
        <f>'5p30t4r'!I33</f>
        <v>2</v>
      </c>
      <c r="H11">
        <f>'5p30t4r'!J33</f>
        <v>0</v>
      </c>
      <c r="I11">
        <f>'5p30t4r'!L33</f>
        <v>2</v>
      </c>
      <c r="J11">
        <f>'5p30t4r'!K33</f>
        <v>0</v>
      </c>
      <c r="K11">
        <f>'5p30t4r'!D33</f>
        <v>0</v>
      </c>
      <c r="L11">
        <f>'5p30t4r'!C33</f>
        <v>1</v>
      </c>
      <c r="M11">
        <f>'5p30t4r'!F33</f>
        <v>2</v>
      </c>
      <c r="N11">
        <f>'5p30t4r'!E33</f>
        <v>0</v>
      </c>
      <c r="O11">
        <f>'5p30t4r'!G33</f>
        <v>0</v>
      </c>
      <c r="P11">
        <f>'5p30t4r'!H33</f>
        <v>0</v>
      </c>
    </row>
    <row r="12" spans="1:16" x14ac:dyDescent="0.25">
      <c r="A12" t="s">
        <v>3</v>
      </c>
      <c r="B12" t="s">
        <v>37</v>
      </c>
      <c r="F12" t="s">
        <v>47</v>
      </c>
      <c r="G12">
        <f>'2p30t2r'!I33</f>
        <v>0</v>
      </c>
      <c r="H12">
        <f>'2p30t2r'!J33</f>
        <v>0</v>
      </c>
      <c r="I12">
        <f>'2p30t2r'!L33</f>
        <v>0</v>
      </c>
      <c r="J12">
        <f>'2p30t2r'!K33</f>
        <v>0</v>
      </c>
      <c r="K12">
        <f>'2p30t2r'!D33</f>
        <v>0</v>
      </c>
      <c r="L12">
        <f>'2p30t2r'!C33</f>
        <v>0</v>
      </c>
      <c r="M12">
        <f>'2p30t2r'!F33</f>
        <v>0</v>
      </c>
      <c r="N12">
        <f>'2p30t2r'!E33</f>
        <v>0</v>
      </c>
      <c r="O12">
        <f>'2p30t2r'!G33</f>
        <v>0</v>
      </c>
      <c r="P12">
        <f>'2p30t2r'!H33</f>
        <v>0</v>
      </c>
    </row>
    <row r="13" spans="1:16" x14ac:dyDescent="0.25">
      <c r="F13" s="9" t="s">
        <v>48</v>
      </c>
      <c r="G13" s="9">
        <f t="shared" ref="G13:P13" si="0">SUM(G3:G12)</f>
        <v>12</v>
      </c>
      <c r="H13" s="9">
        <f t="shared" si="0"/>
        <v>17</v>
      </c>
      <c r="I13" s="9">
        <f t="shared" si="0"/>
        <v>9</v>
      </c>
      <c r="J13" s="9">
        <f t="shared" si="0"/>
        <v>20</v>
      </c>
      <c r="K13" s="9">
        <f t="shared" si="0"/>
        <v>25</v>
      </c>
      <c r="L13" s="9">
        <f t="shared" si="0"/>
        <v>13</v>
      </c>
      <c r="M13" s="9">
        <f t="shared" si="0"/>
        <v>24</v>
      </c>
      <c r="N13" s="9">
        <f t="shared" si="0"/>
        <v>34</v>
      </c>
      <c r="O13" s="9">
        <f t="shared" si="0"/>
        <v>21</v>
      </c>
      <c r="P13" s="9">
        <f t="shared" si="0"/>
        <v>21</v>
      </c>
    </row>
    <row r="14" spans="1:16" x14ac:dyDescent="0.25">
      <c r="A14" t="s">
        <v>34</v>
      </c>
      <c r="B14" t="s">
        <v>38</v>
      </c>
    </row>
    <row r="15" spans="1:16" x14ac:dyDescent="0.25">
      <c r="A15" t="s">
        <v>33</v>
      </c>
      <c r="B15" t="s">
        <v>39</v>
      </c>
      <c r="F15" s="10" t="s">
        <v>51</v>
      </c>
      <c r="G15" s="10"/>
      <c r="H15" s="10"/>
      <c r="I15" s="10"/>
      <c r="J15" s="10"/>
      <c r="K15" s="10"/>
      <c r="L15" s="10"/>
      <c r="M15" s="10"/>
      <c r="N15" s="10"/>
      <c r="O15" s="10"/>
    </row>
    <row r="16" spans="1:16" x14ac:dyDescent="0.25">
      <c r="A16" t="s">
        <v>36</v>
      </c>
      <c r="B16" t="s">
        <v>40</v>
      </c>
      <c r="F16" s="8" t="s">
        <v>45</v>
      </c>
      <c r="G16" s="8" t="s">
        <v>0</v>
      </c>
      <c r="H16" s="8" t="s">
        <v>1</v>
      </c>
      <c r="I16" s="8" t="s">
        <v>3</v>
      </c>
      <c r="J16" s="8" t="s">
        <v>4</v>
      </c>
      <c r="K16" s="8" t="s">
        <v>5</v>
      </c>
      <c r="L16" s="8" t="s">
        <v>6</v>
      </c>
      <c r="M16" s="8" t="s">
        <v>7</v>
      </c>
      <c r="N16" s="8" t="s">
        <v>8</v>
      </c>
      <c r="O16" s="8" t="s">
        <v>9</v>
      </c>
      <c r="P16" s="8" t="s">
        <v>10</v>
      </c>
    </row>
    <row r="17" spans="1:16" x14ac:dyDescent="0.25">
      <c r="A17" t="s">
        <v>37</v>
      </c>
      <c r="B17" t="s">
        <v>41</v>
      </c>
      <c r="F17" t="s">
        <v>25</v>
      </c>
      <c r="G17">
        <f>'2p2t1r'!I34</f>
        <v>0</v>
      </c>
      <c r="H17">
        <f>'2p2t1r'!J34</f>
        <v>0</v>
      </c>
      <c r="I17">
        <f>'2p2t1r'!L34</f>
        <v>6</v>
      </c>
      <c r="J17">
        <f>'2p2t1r'!K34</f>
        <v>0</v>
      </c>
      <c r="K17">
        <f>'2p2t1r'!D34</f>
        <v>10</v>
      </c>
      <c r="L17">
        <f>'2p2t1r'!C34</f>
        <v>1</v>
      </c>
      <c r="M17">
        <f>'2p2t1r'!F34</f>
        <v>0</v>
      </c>
      <c r="N17">
        <f>'2p2t1r'!E34</f>
        <v>0</v>
      </c>
      <c r="O17">
        <f>'2p2t1r'!G34</f>
        <v>1</v>
      </c>
      <c r="P17">
        <f>'2p2t1r'!H34</f>
        <v>3</v>
      </c>
    </row>
    <row r="18" spans="1:16" x14ac:dyDescent="0.25">
      <c r="F18" t="s">
        <v>26</v>
      </c>
      <c r="G18">
        <f>'2p3t1r'!I34</f>
        <v>0</v>
      </c>
      <c r="H18">
        <f>'2p3t1r'!J34</f>
        <v>9</v>
      </c>
      <c r="I18">
        <f>'2p3t1r'!L34</f>
        <v>7</v>
      </c>
      <c r="J18">
        <f>'2p3t1r'!K34</f>
        <v>9</v>
      </c>
      <c r="K18">
        <f>'2p3t1r'!D34</f>
        <v>1</v>
      </c>
      <c r="L18">
        <f>'2p3t1r'!C34</f>
        <v>1</v>
      </c>
      <c r="M18">
        <f>'2p3t1r'!F34</f>
        <v>9</v>
      </c>
      <c r="N18">
        <f>'2p3t1r'!E34</f>
        <v>1</v>
      </c>
      <c r="O18">
        <f>'2p3t1r'!G34</f>
        <v>9</v>
      </c>
      <c r="P18">
        <f>'2p3t1r'!H34</f>
        <v>1</v>
      </c>
    </row>
    <row r="19" spans="1:16" x14ac:dyDescent="0.25">
      <c r="F19" t="s">
        <v>28</v>
      </c>
      <c r="G19">
        <f>'2p10t2r'!I34</f>
        <v>9</v>
      </c>
      <c r="H19">
        <f>'2p10t2r'!J34</f>
        <v>2</v>
      </c>
      <c r="I19">
        <f>'2p10t2r'!L34</f>
        <v>9</v>
      </c>
      <c r="J19">
        <f>'2p10t2r'!K34</f>
        <v>6</v>
      </c>
      <c r="K19">
        <f>'2p10t2r'!D34</f>
        <v>10</v>
      </c>
      <c r="L19">
        <f>'2p10t2r'!C34</f>
        <v>8</v>
      </c>
      <c r="M19">
        <f>'2p10t2r'!F34</f>
        <v>2</v>
      </c>
      <c r="N19">
        <f>'2p10t2r'!E34</f>
        <v>2</v>
      </c>
      <c r="O19">
        <f>'2p10t2r'!G34</f>
        <v>3</v>
      </c>
      <c r="P19">
        <f>'2p10t2r'!H34</f>
        <v>10</v>
      </c>
    </row>
    <row r="20" spans="1:16" x14ac:dyDescent="0.25">
      <c r="F20" t="s">
        <v>27</v>
      </c>
      <c r="G20">
        <f>'3p2t1r'!I34</f>
        <v>2</v>
      </c>
      <c r="H20">
        <f>'3p2t1r'!J34</f>
        <v>7</v>
      </c>
      <c r="I20">
        <f>'3p2t1r'!L34</f>
        <v>6</v>
      </c>
      <c r="J20">
        <f>'3p2t1r'!K34</f>
        <v>6</v>
      </c>
      <c r="K20">
        <f>'3p2t1r'!D34</f>
        <v>2</v>
      </c>
      <c r="L20">
        <f>'3p2t1r'!C34</f>
        <v>2</v>
      </c>
      <c r="M20">
        <f>'3p2t1r'!F34</f>
        <v>6</v>
      </c>
      <c r="N20">
        <f>'3p2t1r'!E34</f>
        <v>0</v>
      </c>
      <c r="O20">
        <f>'3p2t1r'!G34</f>
        <v>6</v>
      </c>
      <c r="P20">
        <f>'3p2t1r'!H34</f>
        <v>5</v>
      </c>
    </row>
    <row r="21" spans="1:16" x14ac:dyDescent="0.25">
      <c r="F21" t="s">
        <v>29</v>
      </c>
      <c r="G21">
        <f>'5p5tr4'!I34</f>
        <v>8</v>
      </c>
      <c r="H21">
        <f>'5p5tr4'!J34</f>
        <v>10</v>
      </c>
      <c r="I21">
        <f>'5p5tr4'!L34</f>
        <v>9</v>
      </c>
      <c r="J21">
        <f>'5p5tr4'!K34</f>
        <v>9</v>
      </c>
      <c r="K21">
        <f>'5p5tr4'!D34</f>
        <v>8</v>
      </c>
      <c r="L21">
        <f>'5p5tr4'!C34</f>
        <v>9</v>
      </c>
      <c r="M21">
        <f>'5p5tr4'!F34</f>
        <v>10</v>
      </c>
      <c r="N21">
        <f>'5p5tr4'!E34</f>
        <v>6</v>
      </c>
      <c r="O21">
        <f>'5p5tr4'!G34</f>
        <v>9</v>
      </c>
      <c r="P21">
        <f>'5p5tr4'!H34</f>
        <v>9</v>
      </c>
    </row>
    <row r="22" spans="1:16" x14ac:dyDescent="0.25">
      <c r="F22" t="s">
        <v>30</v>
      </c>
      <c r="G22">
        <f>'5p10t2R'!I34</f>
        <v>10</v>
      </c>
      <c r="H22">
        <f>'5p10t2R'!J34</f>
        <v>9</v>
      </c>
      <c r="I22">
        <f>'5p10t2R'!L34</f>
        <v>9</v>
      </c>
      <c r="J22">
        <f>'5p10t2R'!K34</f>
        <v>9</v>
      </c>
      <c r="K22">
        <f>'5p10t2R'!D34</f>
        <v>10</v>
      </c>
      <c r="L22">
        <f>'5p10t2R'!C34</f>
        <v>9</v>
      </c>
      <c r="M22">
        <f>'5p10t2R'!F34</f>
        <v>9</v>
      </c>
      <c r="N22">
        <f>'5p10t2R'!E34</f>
        <v>5</v>
      </c>
      <c r="O22">
        <f>'5p10t2R'!G34</f>
        <v>9</v>
      </c>
      <c r="P22">
        <f>'5p10t2R'!H34</f>
        <v>9</v>
      </c>
    </row>
    <row r="23" spans="1:16" x14ac:dyDescent="0.25">
      <c r="F23" t="s">
        <v>31</v>
      </c>
      <c r="G23">
        <f>'6p5t2r'!I34</f>
        <v>7</v>
      </c>
      <c r="H23">
        <f>'6p5t2r'!J34</f>
        <v>6</v>
      </c>
      <c r="I23">
        <f>'6p5t2r'!L34</f>
        <v>5</v>
      </c>
      <c r="J23">
        <f>'6p5t2r'!K34</f>
        <v>2</v>
      </c>
      <c r="K23">
        <f>'6p5t2r'!D34</f>
        <v>3</v>
      </c>
      <c r="L23">
        <f>'6p5t2r'!C34</f>
        <v>5</v>
      </c>
      <c r="M23">
        <f>'6p5t2r'!F34</f>
        <v>5</v>
      </c>
      <c r="N23">
        <f>'6p5t2r'!E34</f>
        <v>2</v>
      </c>
      <c r="O23">
        <f>'6p5t2r'!G34</f>
        <v>4</v>
      </c>
      <c r="P23">
        <f>'6p5t2r'!H34</f>
        <v>3</v>
      </c>
    </row>
    <row r="24" spans="1:16" x14ac:dyDescent="0.25">
      <c r="F24" t="s">
        <v>32</v>
      </c>
      <c r="G24">
        <f>'10p10t2r'!I34</f>
        <v>10</v>
      </c>
      <c r="H24">
        <f>'10p10t2r'!J34</f>
        <v>2</v>
      </c>
      <c r="I24">
        <f>'10p10t2r'!L34</f>
        <v>9</v>
      </c>
      <c r="J24">
        <f>'10p10t2r'!K34</f>
        <v>1</v>
      </c>
      <c r="K24">
        <f>'10p10t2r'!D34</f>
        <v>1</v>
      </c>
      <c r="L24">
        <f>'10p10t2r'!C34</f>
        <v>10</v>
      </c>
      <c r="M24">
        <f>'10p10t2r'!F34</f>
        <v>2</v>
      </c>
      <c r="N24">
        <f>'10p10t2r'!E34</f>
        <v>2</v>
      </c>
      <c r="O24">
        <f>'10p10t2r'!G34</f>
        <v>2</v>
      </c>
      <c r="P24">
        <f>'10p10t2r'!H34</f>
        <v>2</v>
      </c>
    </row>
    <row r="25" spans="1:16" x14ac:dyDescent="0.25">
      <c r="F25" t="s">
        <v>42</v>
      </c>
      <c r="G25">
        <f>'5p30t4r'!I34</f>
        <v>3</v>
      </c>
      <c r="H25">
        <f>'5p30t4r'!J34</f>
        <v>8</v>
      </c>
      <c r="I25">
        <f>'5p30t4r'!L34</f>
        <v>4</v>
      </c>
      <c r="J25">
        <f>'5p30t4r'!K34</f>
        <v>9</v>
      </c>
      <c r="K25">
        <f>'5p30t4r'!D34</f>
        <v>10</v>
      </c>
      <c r="L25">
        <f>'5p30t4r'!C34</f>
        <v>7</v>
      </c>
      <c r="M25">
        <f>'5p30t4r'!F34</f>
        <v>7</v>
      </c>
      <c r="N25">
        <f>'5p30t4r'!E34</f>
        <v>9</v>
      </c>
      <c r="O25">
        <f>'5p30t4r'!G34</f>
        <v>8</v>
      </c>
      <c r="P25">
        <f>'5p30t4r'!H34</f>
        <v>10</v>
      </c>
    </row>
    <row r="26" spans="1:16" x14ac:dyDescent="0.25">
      <c r="F26" t="s">
        <v>47</v>
      </c>
      <c r="G26">
        <f>'2p30t2r'!I34</f>
        <v>10</v>
      </c>
      <c r="H26">
        <f>'2p30t2r'!J34</f>
        <v>9</v>
      </c>
      <c r="I26">
        <f>'2p30t2r'!L34</f>
        <v>10</v>
      </c>
      <c r="J26">
        <f>'2p30t2r'!K34</f>
        <v>9</v>
      </c>
      <c r="K26">
        <f>'2p30t2r'!D34</f>
        <v>10</v>
      </c>
      <c r="L26">
        <f>'2p30t2r'!C34</f>
        <v>10</v>
      </c>
      <c r="M26">
        <f>'2p30t2r'!F34</f>
        <v>9</v>
      </c>
      <c r="N26">
        <f>'2p30t2r'!E34</f>
        <v>9</v>
      </c>
      <c r="O26">
        <f>'2p30t2r'!G34</f>
        <v>9</v>
      </c>
      <c r="P26">
        <f>'2p30t2r'!H34</f>
        <v>10</v>
      </c>
    </row>
    <row r="27" spans="1:16" x14ac:dyDescent="0.25">
      <c r="F27" s="9" t="s">
        <v>48</v>
      </c>
      <c r="G27" s="9">
        <f t="shared" ref="G27:P27" si="1">SUM(G17:G26)</f>
        <v>59</v>
      </c>
      <c r="H27" s="9">
        <f t="shared" si="1"/>
        <v>62</v>
      </c>
      <c r="I27" s="9">
        <f t="shared" si="1"/>
        <v>74</v>
      </c>
      <c r="J27" s="9">
        <f t="shared" si="1"/>
        <v>60</v>
      </c>
      <c r="K27" s="9">
        <f t="shared" si="1"/>
        <v>65</v>
      </c>
      <c r="L27" s="9">
        <f t="shared" si="1"/>
        <v>62</v>
      </c>
      <c r="M27" s="9">
        <f t="shared" si="1"/>
        <v>59</v>
      </c>
      <c r="N27" s="9">
        <f t="shared" si="1"/>
        <v>36</v>
      </c>
      <c r="O27" s="9">
        <f t="shared" si="1"/>
        <v>60</v>
      </c>
      <c r="P27" s="9">
        <f t="shared" si="1"/>
        <v>62</v>
      </c>
    </row>
    <row r="29" spans="1:16" x14ac:dyDescent="0.25">
      <c r="G29" t="s">
        <v>0</v>
      </c>
      <c r="H29" t="s">
        <v>1</v>
      </c>
      <c r="I29" t="s">
        <v>3</v>
      </c>
      <c r="J29" t="s">
        <v>4</v>
      </c>
      <c r="K29" t="s">
        <v>5</v>
      </c>
      <c r="L29" t="s">
        <v>6</v>
      </c>
      <c r="M29" t="s">
        <v>7</v>
      </c>
      <c r="N29" t="s">
        <v>8</v>
      </c>
      <c r="O29" t="s">
        <v>9</v>
      </c>
      <c r="P29" t="s">
        <v>10</v>
      </c>
    </row>
    <row r="30" spans="1:16" x14ac:dyDescent="0.25">
      <c r="F30" t="s">
        <v>44</v>
      </c>
      <c r="G30">
        <f t="shared" ref="G30:P30" si="2">G13</f>
        <v>12</v>
      </c>
      <c r="H30">
        <f t="shared" si="2"/>
        <v>17</v>
      </c>
      <c r="I30">
        <f t="shared" si="2"/>
        <v>9</v>
      </c>
      <c r="J30">
        <f t="shared" si="2"/>
        <v>20</v>
      </c>
      <c r="K30">
        <f t="shared" si="2"/>
        <v>25</v>
      </c>
      <c r="L30">
        <f t="shared" si="2"/>
        <v>13</v>
      </c>
      <c r="M30">
        <f t="shared" si="2"/>
        <v>24</v>
      </c>
      <c r="N30">
        <f t="shared" si="2"/>
        <v>34</v>
      </c>
      <c r="O30">
        <f t="shared" si="2"/>
        <v>21</v>
      </c>
      <c r="P30">
        <f t="shared" si="2"/>
        <v>21</v>
      </c>
    </row>
    <row r="31" spans="1:16" x14ac:dyDescent="0.25">
      <c r="F31" t="s">
        <v>45</v>
      </c>
      <c r="G31">
        <f t="shared" ref="G31:P31" si="3">G27</f>
        <v>59</v>
      </c>
      <c r="H31">
        <f t="shared" si="3"/>
        <v>62</v>
      </c>
      <c r="I31">
        <f t="shared" si="3"/>
        <v>74</v>
      </c>
      <c r="J31">
        <f t="shared" si="3"/>
        <v>60</v>
      </c>
      <c r="K31">
        <f t="shared" si="3"/>
        <v>65</v>
      </c>
      <c r="L31">
        <f t="shared" si="3"/>
        <v>62</v>
      </c>
      <c r="M31">
        <f t="shared" si="3"/>
        <v>59</v>
      </c>
      <c r="N31">
        <f t="shared" si="3"/>
        <v>36</v>
      </c>
      <c r="O31">
        <f t="shared" si="3"/>
        <v>60</v>
      </c>
      <c r="P31">
        <f t="shared" si="3"/>
        <v>62</v>
      </c>
    </row>
    <row r="32" spans="1:16" x14ac:dyDescent="0.25">
      <c r="F32" t="s">
        <v>46</v>
      </c>
      <c r="G32">
        <f t="shared" ref="G32:P32" si="4">100-G31-G30</f>
        <v>29</v>
      </c>
      <c r="H32">
        <f t="shared" si="4"/>
        <v>21</v>
      </c>
      <c r="I32">
        <f t="shared" si="4"/>
        <v>17</v>
      </c>
      <c r="J32">
        <f t="shared" si="4"/>
        <v>20</v>
      </c>
      <c r="K32">
        <f t="shared" si="4"/>
        <v>10</v>
      </c>
      <c r="L32">
        <f t="shared" si="4"/>
        <v>25</v>
      </c>
      <c r="M32">
        <f t="shared" si="4"/>
        <v>17</v>
      </c>
      <c r="N32">
        <f t="shared" si="4"/>
        <v>30</v>
      </c>
      <c r="O32">
        <f t="shared" si="4"/>
        <v>19</v>
      </c>
      <c r="P32">
        <f t="shared" si="4"/>
        <v>17</v>
      </c>
    </row>
    <row r="33" spans="6:16" x14ac:dyDescent="0.25">
      <c r="F33" t="s">
        <v>49</v>
      </c>
      <c r="G33">
        <f t="shared" ref="G33:P33" si="5">G32+2*G30-2*G31</f>
        <v>-65</v>
      </c>
      <c r="H33">
        <f t="shared" si="5"/>
        <v>-69</v>
      </c>
      <c r="I33">
        <f t="shared" si="5"/>
        <v>-113</v>
      </c>
      <c r="J33">
        <f t="shared" si="5"/>
        <v>-60</v>
      </c>
      <c r="K33">
        <f t="shared" si="5"/>
        <v>-70</v>
      </c>
      <c r="L33">
        <f t="shared" si="5"/>
        <v>-73</v>
      </c>
      <c r="M33">
        <f t="shared" si="5"/>
        <v>-53</v>
      </c>
      <c r="N33">
        <f t="shared" si="5"/>
        <v>26</v>
      </c>
      <c r="O33">
        <f t="shared" si="5"/>
        <v>-59</v>
      </c>
      <c r="P33">
        <f t="shared" si="5"/>
        <v>-65</v>
      </c>
    </row>
  </sheetData>
  <mergeCells count="2">
    <mergeCell ref="F15:O15"/>
    <mergeCell ref="F1:O1"/>
  </mergeCells>
  <phoneticPr fontId="1" type="noConversion"/>
  <conditionalFormatting sqref="Y29:Z29 W29 F30:F33">
    <cfRule type="cellIs" dxfId="63" priority="5" operator="equal">
      <formula>"bad"</formula>
    </cfRule>
    <cfRule type="cellIs" dxfId="62" priority="6" operator="equal">
      <formula>"good"</formula>
    </cfRule>
  </conditionalFormatting>
  <conditionalFormatting sqref="Y20:Z28 Y30:Z31">
    <cfRule type="cellIs" dxfId="61" priority="1" operator="equal">
      <formula>"bad"</formula>
    </cfRule>
    <cfRule type="cellIs" dxfId="60" priority="2" operator="equal">
      <formula>"good"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AAB83-4E90-4977-8298-44743F97E56D}">
  <dimension ref="A1:AJ49"/>
  <sheetViews>
    <sheetView zoomScale="70" zoomScaleNormal="70" workbookViewId="0">
      <selection activeCell="AK39" sqref="A39:AK51"/>
    </sheetView>
  </sheetViews>
  <sheetFormatPr defaultRowHeight="15" x14ac:dyDescent="0.25"/>
  <sheetData>
    <row r="1" spans="1:36" x14ac:dyDescent="0.25">
      <c r="A1" s="11" t="s">
        <v>13</v>
      </c>
      <c r="B1" s="10" t="s">
        <v>11</v>
      </c>
      <c r="C1" s="10"/>
      <c r="D1" s="10"/>
      <c r="E1" s="10"/>
      <c r="F1" s="10"/>
      <c r="G1" s="10"/>
      <c r="H1" s="10"/>
      <c r="I1" s="10"/>
      <c r="J1" s="10"/>
      <c r="K1" s="10"/>
      <c r="L1" s="10"/>
      <c r="N1" s="10" t="s">
        <v>12</v>
      </c>
      <c r="O1" s="10"/>
      <c r="P1" s="10"/>
      <c r="Q1" s="10"/>
      <c r="R1" s="10"/>
      <c r="S1" s="10"/>
      <c r="T1" s="10"/>
      <c r="U1" s="10"/>
      <c r="V1" s="10"/>
      <c r="W1" s="10"/>
      <c r="X1" s="10"/>
      <c r="Z1" s="10" t="s">
        <v>43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25">
      <c r="A2" s="11"/>
      <c r="B2" t="s">
        <v>2</v>
      </c>
      <c r="C2" t="s">
        <v>6</v>
      </c>
      <c r="D2" t="s">
        <v>5</v>
      </c>
      <c r="E2" t="s">
        <v>8</v>
      </c>
      <c r="F2" t="s">
        <v>7</v>
      </c>
      <c r="G2" t="s">
        <v>9</v>
      </c>
      <c r="H2" t="s">
        <v>10</v>
      </c>
      <c r="I2" t="s">
        <v>0</v>
      </c>
      <c r="J2" t="s">
        <v>1</v>
      </c>
      <c r="K2" t="s">
        <v>4</v>
      </c>
      <c r="L2" t="s">
        <v>3</v>
      </c>
      <c r="N2" t="s">
        <v>2</v>
      </c>
      <c r="O2" t="s">
        <v>6</v>
      </c>
      <c r="P2" t="s">
        <v>5</v>
      </c>
      <c r="Q2" t="s">
        <v>8</v>
      </c>
      <c r="R2" t="s">
        <v>7</v>
      </c>
      <c r="S2" t="s">
        <v>9</v>
      </c>
      <c r="T2" t="s">
        <v>10</v>
      </c>
      <c r="U2" t="s">
        <v>0</v>
      </c>
      <c r="V2" t="s">
        <v>1</v>
      </c>
      <c r="W2" t="s">
        <v>4</v>
      </c>
      <c r="X2" t="s">
        <v>3</v>
      </c>
      <c r="Z2" t="s">
        <v>2</v>
      </c>
      <c r="AA2" t="s">
        <v>6</v>
      </c>
      <c r="AB2" t="s">
        <v>5</v>
      </c>
      <c r="AC2" t="s">
        <v>8</v>
      </c>
      <c r="AD2" t="s">
        <v>7</v>
      </c>
      <c r="AE2" t="s">
        <v>9</v>
      </c>
      <c r="AF2" t="s">
        <v>10</v>
      </c>
      <c r="AG2" t="s">
        <v>0</v>
      </c>
      <c r="AH2" t="s">
        <v>1</v>
      </c>
      <c r="AI2" t="s">
        <v>4</v>
      </c>
      <c r="AJ2" t="s">
        <v>3</v>
      </c>
    </row>
    <row r="3" spans="1:36" x14ac:dyDescent="0.25">
      <c r="A3" s="1">
        <v>0.01</v>
      </c>
      <c r="B3">
        <v>170.34749227344699</v>
      </c>
      <c r="C3">
        <v>158.64530891861199</v>
      </c>
      <c r="D3">
        <v>80.836210297048794</v>
      </c>
      <c r="E3">
        <v>171.02855476406199</v>
      </c>
      <c r="F3">
        <v>174.25730580416399</v>
      </c>
      <c r="G3">
        <v>175.76555446861599</v>
      </c>
      <c r="H3">
        <v>80.636053508473296</v>
      </c>
      <c r="I3">
        <v>160.533236735565</v>
      </c>
      <c r="J3">
        <v>174.09233433822999</v>
      </c>
      <c r="K3">
        <v>172.269496607988</v>
      </c>
      <c r="L3">
        <v>158.86580734556199</v>
      </c>
      <c r="N3">
        <v>23.5663785506114</v>
      </c>
      <c r="O3">
        <v>23.057615444683101</v>
      </c>
      <c r="P3">
        <v>17.473193825794201</v>
      </c>
      <c r="Q3">
        <v>22.1548158359378</v>
      </c>
      <c r="R3">
        <v>24.077445052402499</v>
      </c>
      <c r="S3">
        <v>23.369688940730999</v>
      </c>
      <c r="T3">
        <v>17.547393691450399</v>
      </c>
      <c r="U3">
        <v>20.761265987034701</v>
      </c>
      <c r="V3">
        <v>23.706152112688098</v>
      </c>
      <c r="W3">
        <v>22.682844890166301</v>
      </c>
      <c r="X3">
        <v>22.597709799374801</v>
      </c>
      <c r="Z3">
        <f>(B3-$B3)/SQRT(POWER(N3,2)/100+POWER($N3,2)/100)</f>
        <v>0</v>
      </c>
      <c r="AA3">
        <f t="shared" ref="AA3:AJ12" si="0">(C3-$B3)/SQRT(POWER(O3,2)/100+POWER($N3,2)/100)</f>
        <v>-3.549331532861792</v>
      </c>
      <c r="AB3">
        <f>(D3-$B3)/SQRT(POWER(P3,2)/100+POWER($N3,2)/100)</f>
        <v>-30.510914930378668</v>
      </c>
      <c r="AC3">
        <f t="shared" si="0"/>
        <v>0.21056079701226132</v>
      </c>
      <c r="AD3">
        <f t="shared" si="0"/>
        <v>1.1604847841552852</v>
      </c>
      <c r="AE3">
        <f t="shared" si="0"/>
        <v>1.6324822614631995</v>
      </c>
      <c r="AF3">
        <f t="shared" si="0"/>
        <v>-30.533083695845875</v>
      </c>
      <c r="AG3">
        <f t="shared" si="0"/>
        <v>-3.1248549956875276</v>
      </c>
      <c r="AH3">
        <f t="shared" si="0"/>
        <v>1.1203088163061725</v>
      </c>
      <c r="AI3">
        <f t="shared" si="0"/>
        <v>0.58760526903989119</v>
      </c>
      <c r="AJ3">
        <f t="shared" si="0"/>
        <v>-3.5165821878212862</v>
      </c>
    </row>
    <row r="4" spans="1:36" x14ac:dyDescent="0.25">
      <c r="A4" s="1">
        <v>0.1</v>
      </c>
      <c r="B4">
        <v>223.71975238551099</v>
      </c>
      <c r="C4">
        <v>160.81212423335</v>
      </c>
      <c r="D4">
        <v>181.88677206810601</v>
      </c>
      <c r="E4">
        <v>184.80819437597901</v>
      </c>
      <c r="F4">
        <v>211.14091996530101</v>
      </c>
      <c r="G4">
        <v>207.20220394883401</v>
      </c>
      <c r="H4">
        <v>184.62056999398601</v>
      </c>
      <c r="I4">
        <v>185.55376791460799</v>
      </c>
      <c r="J4">
        <v>212.935787679697</v>
      </c>
      <c r="K4">
        <v>206.45200586844101</v>
      </c>
      <c r="L4">
        <v>184.196508802441</v>
      </c>
      <c r="N4">
        <v>6.4208597007927501</v>
      </c>
      <c r="O4">
        <v>7.9963698506355199</v>
      </c>
      <c r="P4">
        <v>7.2322358375642803</v>
      </c>
      <c r="Q4">
        <v>7.9299178864941497</v>
      </c>
      <c r="R4">
        <v>15.6662953364514</v>
      </c>
      <c r="S4">
        <v>14.596028834084199</v>
      </c>
      <c r="T4">
        <v>7.2740804174818301</v>
      </c>
      <c r="U4">
        <v>14.1594228633763</v>
      </c>
      <c r="V4">
        <v>17.8495050612797</v>
      </c>
      <c r="W4">
        <v>12.9471447236772</v>
      </c>
      <c r="X4">
        <v>13.2952657716113</v>
      </c>
      <c r="Z4">
        <f t="shared" ref="Z4:Z11" si="1">(B4-$B4)/SQRT(POWER(N4,2)/100+POWER($N4,2)/100)</f>
        <v>0</v>
      </c>
      <c r="AA4">
        <f t="shared" si="0"/>
        <v>-61.342104944470009</v>
      </c>
      <c r="AB4">
        <f t="shared" si="0"/>
        <v>-43.255081016346139</v>
      </c>
      <c r="AC4">
        <f t="shared" si="0"/>
        <v>-38.13556930214488</v>
      </c>
      <c r="AD4">
        <f t="shared" si="0"/>
        <v>-7.4294488074624114</v>
      </c>
      <c r="AE4">
        <f t="shared" si="0"/>
        <v>-10.35849710596449</v>
      </c>
      <c r="AF4">
        <f t="shared" si="0"/>
        <v>-40.297797020977022</v>
      </c>
      <c r="AG4">
        <f t="shared" si="0"/>
        <v>-24.548397410311324</v>
      </c>
      <c r="AH4">
        <f t="shared" si="0"/>
        <v>-5.6849729605132975</v>
      </c>
      <c r="AI4">
        <f t="shared" si="0"/>
        <v>-11.94846707210473</v>
      </c>
      <c r="AJ4">
        <f t="shared" si="0"/>
        <v>-26.769038230058001</v>
      </c>
    </row>
    <row r="5" spans="1:36" x14ac:dyDescent="0.25">
      <c r="A5" s="1">
        <v>0.2</v>
      </c>
      <c r="B5">
        <v>231.41659075068401</v>
      </c>
      <c r="C5">
        <v>196.96911956904799</v>
      </c>
      <c r="D5">
        <v>195.61532820027301</v>
      </c>
      <c r="E5">
        <v>221.70585024628099</v>
      </c>
      <c r="F5">
        <v>213.08673038338901</v>
      </c>
      <c r="G5">
        <v>205.85215812614399</v>
      </c>
      <c r="H5">
        <v>200.98369223155399</v>
      </c>
      <c r="I5">
        <v>183.80997195547701</v>
      </c>
      <c r="J5">
        <v>212.92088769485699</v>
      </c>
      <c r="K5">
        <v>208.638123661126</v>
      </c>
      <c r="L5">
        <v>186.313657313514</v>
      </c>
      <c r="N5">
        <v>5.7979897497445103</v>
      </c>
      <c r="O5">
        <v>5.1684858139264103</v>
      </c>
      <c r="P5">
        <v>4.6089475845399903</v>
      </c>
      <c r="Q5">
        <v>3.4890903791815999</v>
      </c>
      <c r="R5">
        <v>18.118376747334</v>
      </c>
      <c r="S5">
        <v>12.741503368580499</v>
      </c>
      <c r="T5">
        <v>3.9522431824589499</v>
      </c>
      <c r="U5">
        <v>13.691866262607199</v>
      </c>
      <c r="V5">
        <v>17.703350017460799</v>
      </c>
      <c r="W5">
        <v>12.6291569259241</v>
      </c>
      <c r="X5">
        <v>15.8797444844711</v>
      </c>
      <c r="Z5">
        <f t="shared" si="1"/>
        <v>0</v>
      </c>
      <c r="AA5">
        <f t="shared" si="0"/>
        <v>-44.349725086842881</v>
      </c>
      <c r="AB5">
        <f t="shared" si="0"/>
        <v>-48.336374271193463</v>
      </c>
      <c r="AC5">
        <f t="shared" si="0"/>
        <v>-14.350431355680744</v>
      </c>
      <c r="AD5">
        <f t="shared" si="0"/>
        <v>-9.6353946780349418</v>
      </c>
      <c r="AE5">
        <f t="shared" si="0"/>
        <v>-18.262051764907611</v>
      </c>
      <c r="AF5">
        <f>(H5-$B5)/SQRT(POWER(T5,2)/100+POWER($N5,2)/100)</f>
        <v>-43.370848346440994</v>
      </c>
      <c r="AG5">
        <f t="shared" si="0"/>
        <v>-32.017601254590161</v>
      </c>
      <c r="AH5">
        <f t="shared" si="0"/>
        <v>-9.9286518713469736</v>
      </c>
      <c r="AI5">
        <f t="shared" si="0"/>
        <v>-16.391531683963326</v>
      </c>
      <c r="AJ5">
        <f t="shared" si="0"/>
        <v>-26.680048582768016</v>
      </c>
    </row>
    <row r="6" spans="1:36" x14ac:dyDescent="0.25">
      <c r="A6" s="1">
        <v>0.3</v>
      </c>
      <c r="B6">
        <v>235.11385725314901</v>
      </c>
      <c r="C6">
        <v>7.6407456477912001</v>
      </c>
      <c r="D6">
        <v>200.58256610092801</v>
      </c>
      <c r="E6">
        <v>206.03533780151099</v>
      </c>
      <c r="F6">
        <v>213.50979865016799</v>
      </c>
      <c r="G6">
        <v>216.61684369204099</v>
      </c>
      <c r="H6">
        <v>206.86824282951699</v>
      </c>
      <c r="I6">
        <v>183.67679803535501</v>
      </c>
      <c r="J6">
        <v>208.623884663577</v>
      </c>
      <c r="K6">
        <v>207.36824025834201</v>
      </c>
      <c r="L6">
        <v>186.23055526773399</v>
      </c>
      <c r="N6">
        <v>6.1617426333194496</v>
      </c>
      <c r="O6">
        <v>15.9786115453467</v>
      </c>
      <c r="P6">
        <v>2.33715501537087</v>
      </c>
      <c r="Q6">
        <v>4.00994624064103</v>
      </c>
      <c r="R6">
        <v>16.309753447074801</v>
      </c>
      <c r="S6">
        <v>14.054506721533199</v>
      </c>
      <c r="T6">
        <v>4.4369838281999199</v>
      </c>
      <c r="U6">
        <v>15.3345564110931</v>
      </c>
      <c r="V6">
        <v>17.4951909274426</v>
      </c>
      <c r="W6">
        <v>12.245373574531399</v>
      </c>
      <c r="X6">
        <v>14.4818176319686</v>
      </c>
      <c r="Z6">
        <f t="shared" si="1"/>
        <v>0</v>
      </c>
      <c r="AA6">
        <f t="shared" si="0"/>
        <v>-132.82705689310782</v>
      </c>
      <c r="AB6">
        <f>(D6-$B6)/SQRT(POWER(P6,2)/100+POWER($N6,2)/100)</f>
        <v>-52.398767682913387</v>
      </c>
      <c r="AC6">
        <f t="shared" si="0"/>
        <v>-39.553738160367537</v>
      </c>
      <c r="AD6">
        <f t="shared" si="0"/>
        <v>-12.391284272832344</v>
      </c>
      <c r="AE6">
        <f t="shared" si="0"/>
        <v>-12.053401802897364</v>
      </c>
      <c r="AF6">
        <f>(H6-$B6)/SQRT(POWER(T6,2)/100+POWER($N6,2)/100)</f>
        <v>-37.199464618758924</v>
      </c>
      <c r="AG6">
        <f t="shared" si="0"/>
        <v>-31.124530122135717</v>
      </c>
      <c r="AH6">
        <f t="shared" si="0"/>
        <v>-14.281423542715986</v>
      </c>
      <c r="AI6">
        <f t="shared" si="0"/>
        <v>-20.240079901348054</v>
      </c>
      <c r="AJ6">
        <f t="shared" si="0"/>
        <v>-31.060339427920976</v>
      </c>
    </row>
    <row r="7" spans="1:36" x14ac:dyDescent="0.25">
      <c r="A7" s="1">
        <v>0.4</v>
      </c>
      <c r="B7">
        <v>235.83026266055199</v>
      </c>
      <c r="C7">
        <v>86.601505024229397</v>
      </c>
      <c r="D7">
        <v>198.14151877035701</v>
      </c>
      <c r="E7">
        <v>223.753515365754</v>
      </c>
      <c r="F7">
        <v>212.33996742563201</v>
      </c>
      <c r="G7">
        <v>202.208564079252</v>
      </c>
      <c r="H7">
        <v>207.77996566169401</v>
      </c>
      <c r="I7">
        <v>185.22961368289299</v>
      </c>
      <c r="J7">
        <v>208.18785302854801</v>
      </c>
      <c r="K7">
        <v>207.41142208688399</v>
      </c>
      <c r="L7">
        <v>184.18120263428199</v>
      </c>
      <c r="N7">
        <v>5.72177073846506</v>
      </c>
      <c r="O7">
        <v>46.186070208367497</v>
      </c>
      <c r="P7">
        <v>4.4257477756663901</v>
      </c>
      <c r="Q7">
        <v>5.6154845425189199</v>
      </c>
      <c r="R7">
        <v>16.571338064967101</v>
      </c>
      <c r="S7">
        <v>14.254348481027099</v>
      </c>
      <c r="T7">
        <v>4.2053874728243796</v>
      </c>
      <c r="U7">
        <v>15.0205211807965</v>
      </c>
      <c r="V7">
        <v>15.961773868928599</v>
      </c>
      <c r="W7">
        <v>13.326085993488</v>
      </c>
      <c r="X7">
        <v>15.107906063606199</v>
      </c>
      <c r="Z7">
        <f t="shared" si="1"/>
        <v>0</v>
      </c>
      <c r="AA7">
        <f t="shared" si="0"/>
        <v>-32.065214591408861</v>
      </c>
      <c r="AB7">
        <f>(D7-$B7)/SQRT(POWER(P7,2)/100+POWER($N7,2)/100)</f>
        <v>-52.101867998992375</v>
      </c>
      <c r="AC7">
        <f t="shared" si="0"/>
        <v>-15.063918824757829</v>
      </c>
      <c r="AD7">
        <f t="shared" si="0"/>
        <v>-13.399029588575102</v>
      </c>
      <c r="AE7">
        <f t="shared" si="0"/>
        <v>-21.889334924106493</v>
      </c>
      <c r="AF7">
        <f t="shared" si="0"/>
        <v>-39.501997509966216</v>
      </c>
      <c r="AG7">
        <f t="shared" si="0"/>
        <v>-31.480954332943096</v>
      </c>
      <c r="AH7">
        <f t="shared" si="0"/>
        <v>-16.302125075404565</v>
      </c>
      <c r="AI7">
        <f t="shared" si="0"/>
        <v>-19.59578816942129</v>
      </c>
      <c r="AJ7">
        <f t="shared" si="0"/>
        <v>-31.970732009021958</v>
      </c>
    </row>
    <row r="8" spans="1:36" x14ac:dyDescent="0.25">
      <c r="A8" s="1">
        <v>0.5</v>
      </c>
      <c r="B8">
        <v>236.01737582029699</v>
      </c>
      <c r="C8">
        <v>0</v>
      </c>
      <c r="D8">
        <v>200.82805375346001</v>
      </c>
      <c r="E8">
        <v>212.55926970844499</v>
      </c>
      <c r="F8">
        <v>212.59244504626</v>
      </c>
      <c r="G8">
        <v>226.817329206952</v>
      </c>
      <c r="H8">
        <v>210.19500611906</v>
      </c>
      <c r="I8">
        <v>186.296582043733</v>
      </c>
      <c r="J8">
        <v>211.09127860047801</v>
      </c>
      <c r="K8">
        <v>208.58766707394099</v>
      </c>
      <c r="L8">
        <v>185.97788881189899</v>
      </c>
      <c r="N8">
        <v>5.7615517561168099</v>
      </c>
      <c r="O8">
        <v>0</v>
      </c>
      <c r="P8">
        <v>4.4808181418602304</v>
      </c>
      <c r="Q8">
        <v>1.76349865872897</v>
      </c>
      <c r="R8">
        <v>16.748749486227599</v>
      </c>
      <c r="S8">
        <v>18.258217621959702</v>
      </c>
      <c r="T8">
        <v>3.1550412806102299</v>
      </c>
      <c r="U8">
        <v>15.381049358893</v>
      </c>
      <c r="V8">
        <v>19.4154073312273</v>
      </c>
      <c r="W8">
        <v>14.781485604485701</v>
      </c>
      <c r="X8">
        <v>13.651990592072201</v>
      </c>
      <c r="Z8">
        <f t="shared" si="1"/>
        <v>0</v>
      </c>
      <c r="AA8">
        <f t="shared" si="0"/>
        <v>-409.64203015225326</v>
      </c>
      <c r="AB8">
        <f t="shared" si="0"/>
        <v>-48.212146502866034</v>
      </c>
      <c r="AC8">
        <f t="shared" si="0"/>
        <v>-38.932052166097712</v>
      </c>
      <c r="AD8">
        <f t="shared" si="0"/>
        <v>-13.225433640218867</v>
      </c>
      <c r="AE8">
        <f t="shared" si="0"/>
        <v>-4.8052798249386584</v>
      </c>
      <c r="AF8">
        <f t="shared" si="0"/>
        <v>-39.310347383887709</v>
      </c>
      <c r="AG8">
        <f t="shared" si="0"/>
        <v>-30.271886776708012</v>
      </c>
      <c r="AH8">
        <f t="shared" si="0"/>
        <v>-12.307817921342386</v>
      </c>
      <c r="AI8">
        <f>(K8-$B8)/SQRT(POWER(W8,2)/100+POWER($N8,2)/100)</f>
        <v>-17.289805906126148</v>
      </c>
      <c r="AJ8">
        <f t="shared" si="0"/>
        <v>-33.769454693856083</v>
      </c>
    </row>
    <row r="9" spans="1:36" x14ac:dyDescent="0.25">
      <c r="A9" s="1">
        <v>0.6</v>
      </c>
      <c r="B9">
        <v>235.40918549947199</v>
      </c>
      <c r="C9">
        <v>9.6449973489392402</v>
      </c>
      <c r="D9">
        <v>218.63966461802201</v>
      </c>
      <c r="E9">
        <v>213.31143603196401</v>
      </c>
      <c r="F9">
        <v>212.031233385847</v>
      </c>
      <c r="G9">
        <v>221.514273489733</v>
      </c>
      <c r="H9">
        <v>213.52887055316</v>
      </c>
      <c r="I9">
        <v>185.193216470691</v>
      </c>
      <c r="J9">
        <v>208.865252771271</v>
      </c>
      <c r="K9">
        <v>207.91532085646</v>
      </c>
      <c r="L9">
        <v>185.74682484639499</v>
      </c>
      <c r="N9">
        <v>5.8143123219913404</v>
      </c>
      <c r="O9">
        <v>13.250814057849199</v>
      </c>
      <c r="P9">
        <v>7.6742645199541304</v>
      </c>
      <c r="Q9">
        <v>1.49221123422701</v>
      </c>
      <c r="R9">
        <v>16.630182370413799</v>
      </c>
      <c r="S9">
        <v>10.4560069651113</v>
      </c>
      <c r="T9">
        <v>1.7814266352566299</v>
      </c>
      <c r="U9">
        <v>13.6475071045653</v>
      </c>
      <c r="V9">
        <v>16.9069574477709</v>
      </c>
      <c r="W9">
        <v>12.8413716547311</v>
      </c>
      <c r="X9">
        <v>15.2987909762986</v>
      </c>
      <c r="Z9">
        <f t="shared" si="1"/>
        <v>0</v>
      </c>
      <c r="AA9">
        <f t="shared" si="0"/>
        <v>-156.01874225201237</v>
      </c>
      <c r="AB9">
        <f t="shared" si="0"/>
        <v>-17.417245249861487</v>
      </c>
      <c r="AC9">
        <f t="shared" si="0"/>
        <v>-36.812753586658779</v>
      </c>
      <c r="AD9">
        <f t="shared" si="0"/>
        <v>-13.269885052321413</v>
      </c>
      <c r="AE9">
        <f t="shared" si="0"/>
        <v>-11.614056311497103</v>
      </c>
      <c r="AF9">
        <f t="shared" si="0"/>
        <v>-35.980883777341177</v>
      </c>
      <c r="AG9">
        <f t="shared" si="0"/>
        <v>-33.850931541264323</v>
      </c>
      <c r="AH9">
        <f t="shared" si="0"/>
        <v>-14.846597572199544</v>
      </c>
      <c r="AI9">
        <f>(K9-$B9)/SQRT(POWER(W9,2)/100+POWER($N9,2)/100)</f>
        <v>-19.504245204407148</v>
      </c>
      <c r="AJ9">
        <f t="shared" si="0"/>
        <v>-30.344085187672889</v>
      </c>
    </row>
    <row r="10" spans="1:36" x14ac:dyDescent="0.25">
      <c r="A10" s="1">
        <v>0.7</v>
      </c>
      <c r="B10">
        <v>236.37827030314199</v>
      </c>
      <c r="C10">
        <v>10.513810825817901</v>
      </c>
      <c r="D10">
        <v>203.39916841050601</v>
      </c>
      <c r="E10">
        <v>213.63778535811699</v>
      </c>
      <c r="F10">
        <v>211.47444133203001</v>
      </c>
      <c r="G10">
        <v>199.871052089572</v>
      </c>
      <c r="H10">
        <v>213.859488287544</v>
      </c>
      <c r="I10">
        <v>188.021927298002</v>
      </c>
      <c r="J10">
        <v>209.92309962920999</v>
      </c>
      <c r="K10">
        <v>205.4935675678</v>
      </c>
      <c r="L10">
        <v>186.08500247731499</v>
      </c>
      <c r="N10">
        <v>5.4041465153438102</v>
      </c>
      <c r="O10">
        <v>15.8125586904402</v>
      </c>
      <c r="P10">
        <v>5.7196731911555601</v>
      </c>
      <c r="Q10">
        <v>2.3310470103073402</v>
      </c>
      <c r="R10">
        <v>18.295961132344299</v>
      </c>
      <c r="S10">
        <v>14.6053491789836</v>
      </c>
      <c r="T10">
        <v>1.69912408190308</v>
      </c>
      <c r="U10">
        <v>17.156288186108402</v>
      </c>
      <c r="V10">
        <v>17.1070827098773</v>
      </c>
      <c r="W10">
        <v>12.6983793707738</v>
      </c>
      <c r="X10">
        <v>15.847353815704</v>
      </c>
      <c r="Z10">
        <f t="shared" si="1"/>
        <v>0</v>
      </c>
      <c r="AA10">
        <f t="shared" si="0"/>
        <v>-135.16295406241804</v>
      </c>
      <c r="AB10">
        <f t="shared" si="0"/>
        <v>-41.910731500418095</v>
      </c>
      <c r="AC10">
        <f t="shared" si="0"/>
        <v>-38.638448885619205</v>
      </c>
      <c r="AD10">
        <f t="shared" si="0"/>
        <v>-13.054103665271032</v>
      </c>
      <c r="AE10">
        <f t="shared" si="0"/>
        <v>-23.442506489367329</v>
      </c>
      <c r="AF10">
        <f t="shared" si="0"/>
        <v>-39.75096793551085</v>
      </c>
      <c r="AG10">
        <f t="shared" si="0"/>
        <v>-26.883600277707444</v>
      </c>
      <c r="AH10">
        <f t="shared" si="0"/>
        <v>-14.746163175489757</v>
      </c>
      <c r="AI10">
        <f t="shared" si="0"/>
        <v>-22.379418046007729</v>
      </c>
      <c r="AJ10">
        <f t="shared" si="0"/>
        <v>-30.037561256412857</v>
      </c>
    </row>
    <row r="11" spans="1:36" x14ac:dyDescent="0.25">
      <c r="A11" s="1">
        <v>0.8</v>
      </c>
      <c r="B11">
        <v>236.32232482863</v>
      </c>
      <c r="C11">
        <v>13.3425576908105</v>
      </c>
      <c r="D11">
        <v>203.090833590291</v>
      </c>
      <c r="E11">
        <v>213.84265042454899</v>
      </c>
      <c r="F11">
        <v>213.024458434102</v>
      </c>
      <c r="G11">
        <v>202.21926512965999</v>
      </c>
      <c r="H11">
        <v>214.18158948947999</v>
      </c>
      <c r="I11">
        <v>185.83755410116601</v>
      </c>
      <c r="J11">
        <v>213.80280634654699</v>
      </c>
      <c r="K11">
        <v>207.03564155796499</v>
      </c>
      <c r="L11">
        <v>188.24594453843699</v>
      </c>
      <c r="N11">
        <v>7.33696779057746</v>
      </c>
      <c r="O11">
        <v>18.9663189555278</v>
      </c>
      <c r="P11">
        <v>5.5496517147578803</v>
      </c>
      <c r="Q11">
        <v>1.8604995660958199</v>
      </c>
      <c r="R11">
        <v>17.7953903006959</v>
      </c>
      <c r="S11">
        <v>14.473072443642</v>
      </c>
      <c r="T11">
        <v>2.1881808678263299</v>
      </c>
      <c r="U11">
        <v>14.988198559100001</v>
      </c>
      <c r="V11">
        <v>19.762689731653602</v>
      </c>
      <c r="W11">
        <v>12.741858291713701</v>
      </c>
      <c r="X11">
        <v>15.691735904549599</v>
      </c>
      <c r="Z11">
        <f t="shared" si="1"/>
        <v>0</v>
      </c>
      <c r="AA11">
        <f t="shared" si="0"/>
        <v>-109.64787275885401</v>
      </c>
      <c r="AB11">
        <f t="shared" si="0"/>
        <v>-36.123377644076903</v>
      </c>
      <c r="AC11">
        <f t="shared" si="0"/>
        <v>-29.69893811919172</v>
      </c>
      <c r="AD11">
        <f t="shared" si="0"/>
        <v>-12.10369396931166</v>
      </c>
      <c r="AE11">
        <f t="shared" si="0"/>
        <v>-21.016827277694151</v>
      </c>
      <c r="AF11">
        <f t="shared" si="0"/>
        <v>-28.918248072411128</v>
      </c>
      <c r="AG11">
        <f t="shared" si="0"/>
        <v>-30.252799729598852</v>
      </c>
      <c r="AH11">
        <f t="shared" si="0"/>
        <v>-10.682539743338705</v>
      </c>
      <c r="AI11">
        <f t="shared" si="0"/>
        <v>-19.918487532040487</v>
      </c>
      <c r="AJ11">
        <f t="shared" si="0"/>
        <v>-27.754058498955956</v>
      </c>
    </row>
    <row r="12" spans="1:36" x14ac:dyDescent="0.25">
      <c r="A12" s="1">
        <v>0.9</v>
      </c>
      <c r="B12">
        <v>236.99417972419801</v>
      </c>
      <c r="C12">
        <v>147.548674011706</v>
      </c>
      <c r="D12">
        <v>205.56888697835001</v>
      </c>
      <c r="E12">
        <v>214.194567099148</v>
      </c>
      <c r="F12">
        <v>215.271616649251</v>
      </c>
      <c r="G12">
        <v>205.731099338679</v>
      </c>
      <c r="H12">
        <v>214.410429658646</v>
      </c>
      <c r="I12">
        <v>187.44517324190599</v>
      </c>
      <c r="J12">
        <v>216.29990495541699</v>
      </c>
      <c r="K12">
        <v>205.19369027226901</v>
      </c>
      <c r="L12">
        <v>185.531166338952</v>
      </c>
      <c r="N12">
        <v>5.7049905942647499</v>
      </c>
      <c r="O12">
        <v>86.626223789231403</v>
      </c>
      <c r="P12">
        <v>4.8165954931456101</v>
      </c>
      <c r="Q12">
        <v>1.6854373993932401</v>
      </c>
      <c r="R12">
        <v>17.3197860036327</v>
      </c>
      <c r="S12">
        <v>15.2942040810488</v>
      </c>
      <c r="T12">
        <v>2.04814290684403</v>
      </c>
      <c r="U12">
        <v>16.494970221323101</v>
      </c>
      <c r="V12">
        <v>16.699986805054099</v>
      </c>
      <c r="W12">
        <v>14.983207600780601</v>
      </c>
      <c r="X12">
        <v>17.5222850920883</v>
      </c>
      <c r="Z12">
        <f>(B12-$B12)/SQRT(POWER(N12,2)/100+POWER($N12,2)/100)</f>
        <v>0</v>
      </c>
      <c r="AA12">
        <f t="shared" si="0"/>
        <v>-10.303134345519419</v>
      </c>
      <c r="AB12">
        <f t="shared" si="0"/>
        <v>-42.089182543081421</v>
      </c>
      <c r="AC12">
        <f t="shared" si="0"/>
        <v>-38.326733742695637</v>
      </c>
      <c r="AD12">
        <f t="shared" si="0"/>
        <v>-11.912445783464769</v>
      </c>
      <c r="AE12">
        <f t="shared" si="0"/>
        <v>-19.152086062667401</v>
      </c>
      <c r="AF12">
        <f t="shared" si="0"/>
        <v>-37.257679525733131</v>
      </c>
      <c r="AG12">
        <f t="shared" si="0"/>
        <v>-28.388858557905856</v>
      </c>
      <c r="AH12">
        <f t="shared" si="0"/>
        <v>-11.726420732489617</v>
      </c>
      <c r="AI12">
        <f t="shared" si="0"/>
        <v>-19.834924533697137</v>
      </c>
      <c r="AJ12">
        <f t="shared" si="0"/>
        <v>-27.927099210198833</v>
      </c>
    </row>
    <row r="14" spans="1:36" x14ac:dyDescent="0.25">
      <c r="A14" s="10" t="s">
        <v>18</v>
      </c>
      <c r="B14" s="10"/>
      <c r="N14" s="10" t="s">
        <v>20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Z14" s="10" t="s">
        <v>14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x14ac:dyDescent="0.25">
      <c r="A15" s="2">
        <f>0.05</f>
        <v>0.05</v>
      </c>
      <c r="B15" t="s">
        <v>15</v>
      </c>
      <c r="N15" t="s">
        <v>2</v>
      </c>
      <c r="O15" t="s">
        <v>6</v>
      </c>
      <c r="P15" t="s">
        <v>5</v>
      </c>
      <c r="Q15" t="s">
        <v>8</v>
      </c>
      <c r="R15" t="s">
        <v>7</v>
      </c>
      <c r="S15" t="s">
        <v>9</v>
      </c>
      <c r="T15" t="s">
        <v>10</v>
      </c>
      <c r="U15" t="s">
        <v>0</v>
      </c>
      <c r="V15" t="s">
        <v>1</v>
      </c>
      <c r="W15" t="s">
        <v>4</v>
      </c>
      <c r="X15" t="s">
        <v>3</v>
      </c>
      <c r="Z15" t="s">
        <v>2</v>
      </c>
      <c r="AA15" t="s">
        <v>6</v>
      </c>
      <c r="AB15" t="s">
        <v>5</v>
      </c>
      <c r="AC15" t="s">
        <v>8</v>
      </c>
      <c r="AD15" t="s">
        <v>7</v>
      </c>
      <c r="AE15" t="s">
        <v>9</v>
      </c>
      <c r="AF15" t="s">
        <v>10</v>
      </c>
      <c r="AG15" t="s">
        <v>0</v>
      </c>
      <c r="AH15" t="s">
        <v>1</v>
      </c>
      <c r="AI15" t="s">
        <v>4</v>
      </c>
      <c r="AJ15" t="s">
        <v>3</v>
      </c>
    </row>
    <row r="16" spans="1:36" x14ac:dyDescent="0.25">
      <c r="A16" s="4">
        <f>0.01</f>
        <v>0.01</v>
      </c>
      <c r="B16" t="s">
        <v>16</v>
      </c>
      <c r="N16">
        <f>_xlfn.T.DIST.2T(ABS(Z3),Z16)</f>
        <v>1</v>
      </c>
      <c r="O16">
        <f t="shared" ref="O16:X25" si="2">_xlfn.T.DIST.2T(ABS(AA3),AA16)</f>
        <v>4.829043849770815E-4</v>
      </c>
      <c r="P16">
        <f t="shared" si="2"/>
        <v>9.1099509492052096E-76</v>
      </c>
      <c r="Q16">
        <f t="shared" si="2"/>
        <v>0.83344763539251154</v>
      </c>
      <c r="R16">
        <f t="shared" si="2"/>
        <v>0.24725586988767839</v>
      </c>
      <c r="S16">
        <f t="shared" si="2"/>
        <v>0.10417529181780241</v>
      </c>
      <c r="T16">
        <f t="shared" si="2"/>
        <v>8.1101928105792599E-76</v>
      </c>
      <c r="U16">
        <f t="shared" si="2"/>
        <v>2.0476041120142852E-3</v>
      </c>
      <c r="V16">
        <f t="shared" si="2"/>
        <v>0.2639461099681511</v>
      </c>
      <c r="W16">
        <f t="shared" si="2"/>
        <v>0.55747019270420639</v>
      </c>
      <c r="X16">
        <f t="shared" si="2"/>
        <v>5.4253482525249417E-4</v>
      </c>
      <c r="Z16">
        <f>POWER(N3/100+$N3/100,2)/(POWER(N3/100,2)/99+POWER($N3/100,2)/99)</f>
        <v>197.99999999999997</v>
      </c>
      <c r="AA16">
        <f t="shared" ref="AA16:AJ25" si="3">POWER(O3/100+$N3/100,2)/(POWER(O3/100,2)/99+POWER($N3/100,2)/99)</f>
        <v>197.97642640856316</v>
      </c>
      <c r="AB16">
        <f>POWER(P3/100+$N3/100,2)/(POWER(P3/100,2)/99+POWER($N3/100,2)/99)</f>
        <v>193.72949935557241</v>
      </c>
      <c r="AC16">
        <f t="shared" si="3"/>
        <v>197.81145428869581</v>
      </c>
      <c r="AD16">
        <f t="shared" si="3"/>
        <v>197.97721983650808</v>
      </c>
      <c r="AE16">
        <f t="shared" si="3"/>
        <v>197.99652298149408</v>
      </c>
      <c r="AF16">
        <f t="shared" si="3"/>
        <v>193.84541748460157</v>
      </c>
      <c r="AG16">
        <f t="shared" si="3"/>
        <v>197.21026607153908</v>
      </c>
      <c r="AH16">
        <f t="shared" si="3"/>
        <v>197.99826901320301</v>
      </c>
      <c r="AI16">
        <f t="shared" si="3"/>
        <v>197.92776560638697</v>
      </c>
      <c r="AJ16">
        <f t="shared" si="3"/>
        <v>197.91286029847168</v>
      </c>
    </row>
    <row r="17" spans="1:36" x14ac:dyDescent="0.25">
      <c r="A17" s="3">
        <f>0.001</f>
        <v>1E-3</v>
      </c>
      <c r="B17" t="s">
        <v>17</v>
      </c>
      <c r="N17">
        <f t="shared" ref="N17:N25" si="4">_xlfn.T.DIST.2T(ABS(Z4),Z17)</f>
        <v>1</v>
      </c>
      <c r="O17">
        <f t="shared" si="2"/>
        <v>1.9645893883555259E-129</v>
      </c>
      <c r="P17">
        <f t="shared" si="2"/>
        <v>1.5805864249297817E-102</v>
      </c>
      <c r="Q17">
        <f t="shared" si="2"/>
        <v>2.3686202982240981E-92</v>
      </c>
      <c r="R17">
        <f t="shared" si="2"/>
        <v>5.2574261038276469E-12</v>
      </c>
      <c r="S17">
        <f t="shared" si="2"/>
        <v>8.0047087786141701E-20</v>
      </c>
      <c r="T17">
        <f t="shared" si="2"/>
        <v>4.4177909376191189E-97</v>
      </c>
      <c r="U17">
        <f t="shared" si="2"/>
        <v>2.968567720273739E-58</v>
      </c>
      <c r="V17">
        <f t="shared" si="2"/>
        <v>5.9516786601777761E-8</v>
      </c>
      <c r="W17">
        <f t="shared" si="2"/>
        <v>1.6499801389897608E-24</v>
      </c>
      <c r="X17">
        <f t="shared" si="2"/>
        <v>5.9397193504313847E-64</v>
      </c>
      <c r="Z17">
        <f t="shared" ref="Z17:Z25" si="5">POWER(N4/100+$N4/100,2)/(POWER(N4/100,2)/99+POWER($N4/100,2)/99)</f>
        <v>198</v>
      </c>
      <c r="AA17">
        <f t="shared" si="3"/>
        <v>195.66337869292249</v>
      </c>
      <c r="AB17">
        <f t="shared" si="3"/>
        <v>197.30318690617852</v>
      </c>
      <c r="AC17">
        <f t="shared" si="3"/>
        <v>195.8345388663214</v>
      </c>
      <c r="AD17">
        <f t="shared" si="3"/>
        <v>168.47958353943974</v>
      </c>
      <c r="AE17">
        <f t="shared" si="3"/>
        <v>171.97857910576585</v>
      </c>
      <c r="AF17">
        <f t="shared" si="3"/>
        <v>197.23442941857056</v>
      </c>
      <c r="AG17">
        <f t="shared" si="3"/>
        <v>173.47273009282083</v>
      </c>
      <c r="AH17">
        <f t="shared" si="3"/>
        <v>162.064424976281</v>
      </c>
      <c r="AI17">
        <f t="shared" si="3"/>
        <v>177.81074372425638</v>
      </c>
      <c r="AJ17">
        <f t="shared" si="3"/>
        <v>176.53821018955207</v>
      </c>
    </row>
    <row r="18" spans="1:36" x14ac:dyDescent="0.25">
      <c r="N18">
        <f t="shared" si="4"/>
        <v>1</v>
      </c>
      <c r="O18">
        <f t="shared" si="2"/>
        <v>1.8145235187341875E-104</v>
      </c>
      <c r="P18">
        <f t="shared" si="2"/>
        <v>1.6757257964752218E-110</v>
      </c>
      <c r="Q18">
        <f t="shared" si="2"/>
        <v>6.3108710597442151E-32</v>
      </c>
      <c r="R18">
        <f t="shared" si="2"/>
        <v>1.5707252856610679E-17</v>
      </c>
      <c r="S18">
        <f t="shared" si="2"/>
        <v>3.2842040388115241E-42</v>
      </c>
      <c r="T18">
        <f t="shared" si="2"/>
        <v>8.025682957363212E-101</v>
      </c>
      <c r="U18">
        <f t="shared" si="2"/>
        <v>6.7134734423756026E-74</v>
      </c>
      <c r="V18">
        <f t="shared" si="2"/>
        <v>2.4742069146474771E-18</v>
      </c>
      <c r="W18">
        <f t="shared" si="2"/>
        <v>4.0332039174680469E-37</v>
      </c>
      <c r="X18">
        <f t="shared" si="2"/>
        <v>3.5956060804725052E-61</v>
      </c>
      <c r="Z18">
        <f t="shared" si="5"/>
        <v>198</v>
      </c>
      <c r="AA18">
        <f t="shared" si="3"/>
        <v>197.34972169153613</v>
      </c>
      <c r="AB18">
        <f t="shared" si="3"/>
        <v>195.44858466088246</v>
      </c>
      <c r="AC18">
        <f t="shared" si="3"/>
        <v>186.47421752713834</v>
      </c>
      <c r="AD18">
        <f t="shared" si="3"/>
        <v>156.47548218982021</v>
      </c>
      <c r="AE18">
        <f t="shared" si="3"/>
        <v>173.6431792544887</v>
      </c>
      <c r="AF18">
        <f>POWER(T5/100+$N5/100,2)/(POWER(T5/100,2)/99+POWER($N5/100,2)/99)</f>
        <v>191.15003216711395</v>
      </c>
      <c r="AG18">
        <f t="shared" si="3"/>
        <v>170.09649495321963</v>
      </c>
      <c r="AH18">
        <f t="shared" si="3"/>
        <v>157.56484085218264</v>
      </c>
      <c r="AI18">
        <f t="shared" si="3"/>
        <v>174.0770292831148</v>
      </c>
      <c r="AJ18">
        <f t="shared" si="3"/>
        <v>162.789588149628</v>
      </c>
    </row>
    <row r="19" spans="1:36" x14ac:dyDescent="0.25">
      <c r="A19" s="10" t="s">
        <v>19</v>
      </c>
      <c r="B19" s="10"/>
      <c r="N19">
        <f t="shared" si="4"/>
        <v>1</v>
      </c>
      <c r="O19">
        <f t="shared" si="2"/>
        <v>1.1512203781938387E-169</v>
      </c>
      <c r="P19">
        <f t="shared" si="2"/>
        <v>2.4478574501757191E-104</v>
      </c>
      <c r="Q19">
        <f t="shared" si="2"/>
        <v>2.313198212825291E-93</v>
      </c>
      <c r="R19">
        <f t="shared" si="2"/>
        <v>2.6192287379284071E-25</v>
      </c>
      <c r="S19">
        <f t="shared" si="2"/>
        <v>1.3041768489554687E-24</v>
      </c>
      <c r="T19">
        <f t="shared" si="2"/>
        <v>1.0578791728834433E-89</v>
      </c>
      <c r="U19">
        <f t="shared" si="2"/>
        <v>2.0191885567991102E-71</v>
      </c>
      <c r="V19">
        <f t="shared" si="2"/>
        <v>2.0462270203172687E-30</v>
      </c>
      <c r="W19">
        <f t="shared" si="2"/>
        <v>4.881224174234456E-48</v>
      </c>
      <c r="X19">
        <f t="shared" si="2"/>
        <v>5.5295647072862653E-72</v>
      </c>
      <c r="Z19">
        <f t="shared" si="5"/>
        <v>198</v>
      </c>
      <c r="AA19">
        <f t="shared" si="3"/>
        <v>165.46924512697797</v>
      </c>
      <c r="AB19">
        <f>POWER(P6/100+$N6/100,2)/(POWER(P6/100,2)/99+POWER($N6/100,2)/99)</f>
        <v>164.65575133072645</v>
      </c>
      <c r="AC19">
        <f t="shared" si="3"/>
        <v>189.51859049709461</v>
      </c>
      <c r="AD19">
        <f t="shared" si="3"/>
        <v>164.46031459418975</v>
      </c>
      <c r="AE19">
        <f t="shared" si="3"/>
        <v>171.81156916225652</v>
      </c>
      <c r="AF19">
        <f>POWER(T6/100+$N6/100,2)/(POWER(T6/100,2)/99+POWER($N6/100,2)/99)</f>
        <v>192.89185446198633</v>
      </c>
      <c r="AG19">
        <f t="shared" si="3"/>
        <v>167.50043160046647</v>
      </c>
      <c r="AH19">
        <f t="shared" si="3"/>
        <v>161.03937467192853</v>
      </c>
      <c r="AI19">
        <f t="shared" si="3"/>
        <v>178.50170727438709</v>
      </c>
      <c r="AJ19">
        <f t="shared" si="3"/>
        <v>170.33179381287974</v>
      </c>
    </row>
    <row r="20" spans="1:36" x14ac:dyDescent="0.25">
      <c r="A20" s="5">
        <f>0.05</f>
        <v>0.05</v>
      </c>
      <c r="B20" t="s">
        <v>15</v>
      </c>
      <c r="N20">
        <f t="shared" si="4"/>
        <v>1</v>
      </c>
      <c r="O20">
        <f t="shared" si="2"/>
        <v>1.4097084070467476E-61</v>
      </c>
      <c r="P20">
        <f t="shared" si="2"/>
        <v>5.1482884916494822E-116</v>
      </c>
      <c r="Q20">
        <f t="shared" si="2"/>
        <v>1.274318467703597E-34</v>
      </c>
      <c r="R20">
        <f t="shared" si="2"/>
        <v>6.2251501186766598E-28</v>
      </c>
      <c r="S20">
        <f t="shared" si="2"/>
        <v>6.1426644657389886E-51</v>
      </c>
      <c r="T20">
        <f t="shared" si="2"/>
        <v>2.0194040540787941E-94</v>
      </c>
      <c r="U20">
        <f t="shared" si="2"/>
        <v>2.0445280025822154E-71</v>
      </c>
      <c r="V20">
        <f t="shared" si="2"/>
        <v>6.589521895386316E-36</v>
      </c>
      <c r="W20">
        <f t="shared" si="2"/>
        <v>1.7977258942255346E-45</v>
      </c>
      <c r="X20">
        <f t="shared" si="2"/>
        <v>2.3129545709069048E-72</v>
      </c>
      <c r="Z20">
        <f t="shared" si="5"/>
        <v>198</v>
      </c>
      <c r="AA20">
        <f t="shared" si="3"/>
        <v>123.1584968406663</v>
      </c>
      <c r="AB20">
        <f>POWER(P7/100+$N7/100,2)/(POWER(P7/100,2)/99+POWER($N7/100,2)/99)</f>
        <v>194.82207349420858</v>
      </c>
      <c r="AC20">
        <f t="shared" si="3"/>
        <v>197.98259937299477</v>
      </c>
      <c r="AD20">
        <f t="shared" si="3"/>
        <v>160.08336613998927</v>
      </c>
      <c r="AE20">
        <f t="shared" si="3"/>
        <v>167.44927405252321</v>
      </c>
      <c r="AF20">
        <f t="shared" si="3"/>
        <v>193.48543045720649</v>
      </c>
      <c r="AG20">
        <f t="shared" si="3"/>
        <v>164.86644888496957</v>
      </c>
      <c r="AH20">
        <f t="shared" si="3"/>
        <v>161.89461185319857</v>
      </c>
      <c r="AI20">
        <f t="shared" si="3"/>
        <v>170.78124967061271</v>
      </c>
      <c r="AJ20">
        <f t="shared" si="3"/>
        <v>164.58133218885433</v>
      </c>
    </row>
    <row r="21" spans="1:36" x14ac:dyDescent="0.25">
      <c r="A21" s="7">
        <f>0.01</f>
        <v>0.01</v>
      </c>
      <c r="B21" t="s">
        <v>16</v>
      </c>
      <c r="N21">
        <f t="shared" si="4"/>
        <v>1</v>
      </c>
      <c r="O21">
        <f t="shared" si="2"/>
        <v>2.8012693882404778E-160</v>
      </c>
      <c r="P21">
        <f t="shared" si="2"/>
        <v>6.056020418016281E-110</v>
      </c>
      <c r="Q21">
        <f t="shared" si="2"/>
        <v>1.3305954658167943E-81</v>
      </c>
      <c r="R21">
        <f t="shared" si="2"/>
        <v>2.0934440623407355E-27</v>
      </c>
      <c r="S21">
        <f t="shared" si="2"/>
        <v>3.6203921930948106E-6</v>
      </c>
      <c r="T21">
        <f t="shared" si="2"/>
        <v>7.2637117990865948E-91</v>
      </c>
      <c r="U21">
        <f t="shared" si="2"/>
        <v>4.9297392453097769E-69</v>
      </c>
      <c r="V21">
        <f t="shared" si="2"/>
        <v>1.2419021491371464E-24</v>
      </c>
      <c r="W21">
        <f t="shared" si="2"/>
        <v>7.0158913519716226E-39</v>
      </c>
      <c r="X21">
        <f t="shared" si="2"/>
        <v>4.8025468200763171E-77</v>
      </c>
      <c r="Z21">
        <f t="shared" si="5"/>
        <v>197.99999999999997</v>
      </c>
      <c r="AA21">
        <f t="shared" si="3"/>
        <v>98.999999999999986</v>
      </c>
      <c r="AB21">
        <f t="shared" si="3"/>
        <v>194.95179658015198</v>
      </c>
      <c r="AC21">
        <f t="shared" si="3"/>
        <v>154.41259537194719</v>
      </c>
      <c r="AD21">
        <f t="shared" si="3"/>
        <v>159.90462223778508</v>
      </c>
      <c r="AE21">
        <f t="shared" si="3"/>
        <v>155.82250130438263</v>
      </c>
      <c r="AF21">
        <f t="shared" si="3"/>
        <v>182.41252686454615</v>
      </c>
      <c r="AG21">
        <f t="shared" si="3"/>
        <v>164.04194166618652</v>
      </c>
      <c r="AH21">
        <f t="shared" si="3"/>
        <v>153.00136287232812</v>
      </c>
      <c r="AI21">
        <f t="shared" si="3"/>
        <v>165.99780678194404</v>
      </c>
      <c r="AJ21">
        <f t="shared" si="3"/>
        <v>169.92886919645889</v>
      </c>
    </row>
    <row r="22" spans="1:36" x14ac:dyDescent="0.25">
      <c r="A22" s="6">
        <f>0.001</f>
        <v>1E-3</v>
      </c>
      <c r="B22" t="s">
        <v>17</v>
      </c>
      <c r="N22">
        <f t="shared" si="4"/>
        <v>1</v>
      </c>
      <c r="O22">
        <f t="shared" si="2"/>
        <v>2.5960291703481118E-186</v>
      </c>
      <c r="P22">
        <f t="shared" si="2"/>
        <v>1.5962035058094152E-41</v>
      </c>
      <c r="Q22">
        <f t="shared" si="2"/>
        <v>9.101508566908577E-76</v>
      </c>
      <c r="R22">
        <f t="shared" si="2"/>
        <v>1.4135978316583171E-27</v>
      </c>
      <c r="S22">
        <f t="shared" si="2"/>
        <v>1.0222272772787902E-23</v>
      </c>
      <c r="T22">
        <f t="shared" si="2"/>
        <v>7.5345732724932061E-77</v>
      </c>
      <c r="U22">
        <f t="shared" si="2"/>
        <v>1.863628799302084E-77</v>
      </c>
      <c r="V22">
        <f t="shared" si="2"/>
        <v>7.7170084929980362E-32</v>
      </c>
      <c r="W22">
        <f t="shared" si="2"/>
        <v>1.5121952939148593E-45</v>
      </c>
      <c r="X22">
        <f t="shared" si="2"/>
        <v>3.5375693104587391E-69</v>
      </c>
      <c r="Z22">
        <f t="shared" si="5"/>
        <v>198</v>
      </c>
      <c r="AA22">
        <f t="shared" si="3"/>
        <v>171.85335317240424</v>
      </c>
      <c r="AB22">
        <f t="shared" si="3"/>
        <v>194.30549392557393</v>
      </c>
      <c r="AC22">
        <f t="shared" si="3"/>
        <v>146.67540256603456</v>
      </c>
      <c r="AD22">
        <f t="shared" si="3"/>
        <v>160.6853383328309</v>
      </c>
      <c r="AE22">
        <f t="shared" si="3"/>
        <v>183.09799924770317</v>
      </c>
      <c r="AF22">
        <f t="shared" si="3"/>
        <v>154.45848524170987</v>
      </c>
      <c r="AG22">
        <f t="shared" si="3"/>
        <v>170.39609017681659</v>
      </c>
      <c r="AH22">
        <f t="shared" si="3"/>
        <v>159.89089311754807</v>
      </c>
      <c r="AI22">
        <f t="shared" si="3"/>
        <v>173.39807152590885</v>
      </c>
      <c r="AJ22">
        <f t="shared" si="3"/>
        <v>164.75276750582537</v>
      </c>
    </row>
    <row r="23" spans="1:36" x14ac:dyDescent="0.25">
      <c r="N23">
        <f t="shared" si="4"/>
        <v>1</v>
      </c>
      <c r="O23">
        <f t="shared" si="2"/>
        <v>5.1041783217392516E-166</v>
      </c>
      <c r="P23">
        <f t="shared" si="2"/>
        <v>4.33101393476277E-100</v>
      </c>
      <c r="Q23">
        <f t="shared" si="2"/>
        <v>2.0998790624011471E-86</v>
      </c>
      <c r="R23">
        <f t="shared" si="2"/>
        <v>1.3408661867861202E-26</v>
      </c>
      <c r="S23">
        <f t="shared" si="2"/>
        <v>4.3610482908841717E-54</v>
      </c>
      <c r="T23">
        <f t="shared" si="2"/>
        <v>3.376090751158539E-83</v>
      </c>
      <c r="U23">
        <f t="shared" si="2"/>
        <v>3.0760023146636142E-60</v>
      </c>
      <c r="V23">
        <f t="shared" si="2"/>
        <v>2.5940423393271926E-31</v>
      </c>
      <c r="W23">
        <f t="shared" si="2"/>
        <v>1.4939029820020122E-52</v>
      </c>
      <c r="X23">
        <f t="shared" si="2"/>
        <v>1.9666554774074561E-67</v>
      </c>
      <c r="Z23">
        <f t="shared" si="5"/>
        <v>198</v>
      </c>
      <c r="AA23">
        <f t="shared" si="3"/>
        <v>159.59182149776501</v>
      </c>
      <c r="AB23">
        <f t="shared" si="3"/>
        <v>197.84082304534203</v>
      </c>
      <c r="AC23">
        <f t="shared" si="3"/>
        <v>171.00841652056491</v>
      </c>
      <c r="AD23">
        <f t="shared" si="3"/>
        <v>152.79097277903415</v>
      </c>
      <c r="AE23">
        <f t="shared" si="3"/>
        <v>163.43989972436108</v>
      </c>
      <c r="AF23">
        <f t="shared" si="3"/>
        <v>155.65301442478903</v>
      </c>
      <c r="AG23">
        <f t="shared" si="3"/>
        <v>155.73925091328741</v>
      </c>
      <c r="AH23">
        <f t="shared" si="3"/>
        <v>155.87287665356672</v>
      </c>
      <c r="AI23">
        <f t="shared" si="3"/>
        <v>170.34299375080005</v>
      </c>
      <c r="AJ23">
        <f t="shared" si="3"/>
        <v>159.4865324961788</v>
      </c>
    </row>
    <row r="24" spans="1:36" x14ac:dyDescent="0.25">
      <c r="N24">
        <f t="shared" si="4"/>
        <v>1</v>
      </c>
      <c r="O24">
        <f t="shared" si="2"/>
        <v>4.4614310691085778E-156</v>
      </c>
      <c r="P24">
        <f t="shared" si="2"/>
        <v>4.5093393866945204E-88</v>
      </c>
      <c r="Q24">
        <f t="shared" si="2"/>
        <v>9.4021601113069292E-64</v>
      </c>
      <c r="R24">
        <f t="shared" si="2"/>
        <v>1.1955356306113984E-24</v>
      </c>
      <c r="S24">
        <f t="shared" si="2"/>
        <v>4.2802370360547504E-50</v>
      </c>
      <c r="T24">
        <f t="shared" si="2"/>
        <v>6.7972417238537604E-64</v>
      </c>
      <c r="U24">
        <f t="shared" si="2"/>
        <v>7.4136738404087126E-72</v>
      </c>
      <c r="V24">
        <f t="shared" si="2"/>
        <v>1.5864995489850691E-20</v>
      </c>
      <c r="W24">
        <f t="shared" si="2"/>
        <v>8.4547039261639407E-48</v>
      </c>
      <c r="X24">
        <f t="shared" si="2"/>
        <v>8.2873677980819124E-66</v>
      </c>
      <c r="Z24">
        <f t="shared" si="5"/>
        <v>198</v>
      </c>
      <c r="AA24">
        <f t="shared" si="3"/>
        <v>165.62456069177253</v>
      </c>
      <c r="AB24">
        <f t="shared" si="3"/>
        <v>194.26307002505396</v>
      </c>
      <c r="AC24">
        <f t="shared" si="3"/>
        <v>146.17513868251072</v>
      </c>
      <c r="AD24">
        <f t="shared" si="3"/>
        <v>168.77388233225687</v>
      </c>
      <c r="AE24">
        <f t="shared" si="3"/>
        <v>178.85280169955581</v>
      </c>
      <c r="AF24">
        <f t="shared" si="3"/>
        <v>153.22816340172002</v>
      </c>
      <c r="AG24">
        <f t="shared" si="3"/>
        <v>177.18827087794151</v>
      </c>
      <c r="AH24">
        <f t="shared" si="3"/>
        <v>163.60389304924075</v>
      </c>
      <c r="AI24">
        <f t="shared" si="3"/>
        <v>184.62230378035918</v>
      </c>
      <c r="AJ24">
        <f t="shared" si="3"/>
        <v>174.97002477461294</v>
      </c>
    </row>
    <row r="25" spans="1:36" x14ac:dyDescent="0.25">
      <c r="N25">
        <f t="shared" si="4"/>
        <v>1</v>
      </c>
      <c r="O25">
        <f t="shared" si="2"/>
        <v>7.1536975569290928E-18</v>
      </c>
      <c r="P25">
        <f t="shared" si="2"/>
        <v>4.1235221171782665E-100</v>
      </c>
      <c r="Q25">
        <f t="shared" si="2"/>
        <v>5.1197591929263075E-80</v>
      </c>
      <c r="R25">
        <f t="shared" si="2"/>
        <v>1.0249578173708679E-23</v>
      </c>
      <c r="S25">
        <f t="shared" si="2"/>
        <v>1.4186138401224302E-43</v>
      </c>
      <c r="T25">
        <f t="shared" si="2"/>
        <v>4.6631275303910479E-81</v>
      </c>
      <c r="U25">
        <f t="shared" si="2"/>
        <v>2.3552600144256052E-64</v>
      </c>
      <c r="V25">
        <f t="shared" si="2"/>
        <v>2.8081021478913007E-23</v>
      </c>
      <c r="W25">
        <f t="shared" si="2"/>
        <v>1.9878834926244947E-45</v>
      </c>
      <c r="X25">
        <f t="shared" si="2"/>
        <v>8.748788213976751E-63</v>
      </c>
      <c r="Z25">
        <f t="shared" si="5"/>
        <v>198</v>
      </c>
      <c r="AA25">
        <f t="shared" si="3"/>
        <v>111.98348210971591</v>
      </c>
      <c r="AB25">
        <f t="shared" si="3"/>
        <v>196.59838149583709</v>
      </c>
      <c r="AC25">
        <f t="shared" si="3"/>
        <v>152.79989554211357</v>
      </c>
      <c r="AD25">
        <f t="shared" si="3"/>
        <v>157.83589781228861</v>
      </c>
      <c r="AE25">
        <f t="shared" si="3"/>
        <v>163.8359141662304</v>
      </c>
      <c r="AF25">
        <f t="shared" si="3"/>
        <v>161.96799525459542</v>
      </c>
      <c r="AG25">
        <f t="shared" si="3"/>
        <v>160.16424501247627</v>
      </c>
      <c r="AH25">
        <f t="shared" si="3"/>
        <v>159.5712830356124</v>
      </c>
      <c r="AI25">
        <f t="shared" si="3"/>
        <v>164.84433503003211</v>
      </c>
      <c r="AJ25">
        <f t="shared" si="3"/>
        <v>157.28705273158818</v>
      </c>
    </row>
    <row r="27" spans="1:36" x14ac:dyDescent="0.25">
      <c r="N27" t="s">
        <v>44</v>
      </c>
      <c r="O27" t="s">
        <v>6</v>
      </c>
      <c r="P27" t="s">
        <v>5</v>
      </c>
      <c r="Q27" t="s">
        <v>8</v>
      </c>
      <c r="R27" t="s">
        <v>7</v>
      </c>
      <c r="S27" t="s">
        <v>9</v>
      </c>
      <c r="T27" t="s">
        <v>10</v>
      </c>
      <c r="U27" t="s">
        <v>0</v>
      </c>
      <c r="V27" t="s">
        <v>1</v>
      </c>
      <c r="W27" t="s">
        <v>4</v>
      </c>
      <c r="X27" t="s">
        <v>3</v>
      </c>
      <c r="Z27" t="s">
        <v>45</v>
      </c>
      <c r="AA27" t="s">
        <v>6</v>
      </c>
      <c r="AB27" t="s">
        <v>5</v>
      </c>
      <c r="AC27" t="s">
        <v>8</v>
      </c>
      <c r="AD27" t="s">
        <v>7</v>
      </c>
      <c r="AE27" t="s">
        <v>9</v>
      </c>
      <c r="AF27" t="s">
        <v>10</v>
      </c>
      <c r="AG27" t="s">
        <v>0</v>
      </c>
      <c r="AH27" t="s">
        <v>1</v>
      </c>
      <c r="AI27" t="s">
        <v>4</v>
      </c>
      <c r="AJ27" t="s">
        <v>3</v>
      </c>
    </row>
    <row r="28" spans="1:36" x14ac:dyDescent="0.25">
      <c r="N28" s="1">
        <v>0.01</v>
      </c>
      <c r="O28">
        <f>IF(AND(C3&gt;$B3,O16&lt;0.05),1,0)</f>
        <v>0</v>
      </c>
      <c r="P28">
        <f t="shared" ref="P28:X37" si="6">IF(AND(D3&gt;$B3,P16&lt;0.05),1,0)</f>
        <v>0</v>
      </c>
      <c r="Q28">
        <f t="shared" si="6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Z28" s="1">
        <v>0.01</v>
      </c>
      <c r="AA28">
        <f>IF(AND(C3&lt;$B3,O16&lt;0.05),1,0)</f>
        <v>1</v>
      </c>
      <c r="AB28">
        <f t="shared" ref="AB28:AJ37" si="7">IF(AND(D3&lt;$B3,P16&lt;0.05),1,0)</f>
        <v>1</v>
      </c>
      <c r="AC28">
        <f t="shared" si="7"/>
        <v>0</v>
      </c>
      <c r="AD28">
        <f t="shared" si="7"/>
        <v>0</v>
      </c>
      <c r="AE28">
        <f t="shared" si="7"/>
        <v>0</v>
      </c>
      <c r="AF28">
        <f t="shared" si="7"/>
        <v>1</v>
      </c>
      <c r="AG28">
        <f t="shared" si="7"/>
        <v>1</v>
      </c>
      <c r="AH28">
        <f t="shared" si="7"/>
        <v>0</v>
      </c>
      <c r="AI28">
        <f t="shared" si="7"/>
        <v>0</v>
      </c>
      <c r="AJ28">
        <f t="shared" si="7"/>
        <v>1</v>
      </c>
    </row>
    <row r="29" spans="1:36" x14ac:dyDescent="0.25">
      <c r="N29" s="1">
        <v>0.1</v>
      </c>
      <c r="O29">
        <f t="shared" ref="O29:O37" si="8">IF(AND(C4&gt;$B4,O17&lt;0.05),1,0)</f>
        <v>0</v>
      </c>
      <c r="P29">
        <f t="shared" si="6"/>
        <v>0</v>
      </c>
      <c r="Q29">
        <f t="shared" si="6"/>
        <v>0</v>
      </c>
      <c r="R29">
        <f t="shared" si="6"/>
        <v>0</v>
      </c>
      <c r="S29">
        <f t="shared" si="6"/>
        <v>0</v>
      </c>
      <c r="T29">
        <f t="shared" si="6"/>
        <v>0</v>
      </c>
      <c r="U29">
        <f t="shared" si="6"/>
        <v>0</v>
      </c>
      <c r="V29">
        <f t="shared" si="6"/>
        <v>0</v>
      </c>
      <c r="W29">
        <f t="shared" si="6"/>
        <v>0</v>
      </c>
      <c r="X29">
        <f t="shared" si="6"/>
        <v>0</v>
      </c>
      <c r="Z29" s="1">
        <v>0.1</v>
      </c>
      <c r="AA29">
        <f t="shared" ref="AA29:AA37" si="9">IF(AND(C4&lt;$B4,O17&lt;0.05),1,0)</f>
        <v>1</v>
      </c>
      <c r="AB29">
        <f t="shared" si="7"/>
        <v>1</v>
      </c>
      <c r="AC29">
        <f t="shared" si="7"/>
        <v>1</v>
      </c>
      <c r="AD29">
        <f t="shared" si="7"/>
        <v>1</v>
      </c>
      <c r="AE29">
        <f t="shared" si="7"/>
        <v>1</v>
      </c>
      <c r="AF29">
        <f t="shared" si="7"/>
        <v>1</v>
      </c>
      <c r="AG29">
        <f t="shared" si="7"/>
        <v>1</v>
      </c>
      <c r="AH29">
        <f t="shared" si="7"/>
        <v>1</v>
      </c>
      <c r="AI29">
        <f t="shared" si="7"/>
        <v>1</v>
      </c>
      <c r="AJ29">
        <f t="shared" si="7"/>
        <v>1</v>
      </c>
    </row>
    <row r="30" spans="1:36" x14ac:dyDescent="0.25">
      <c r="N30" s="1">
        <v>0.2</v>
      </c>
      <c r="O30">
        <f t="shared" si="8"/>
        <v>0</v>
      </c>
      <c r="P30">
        <f t="shared" si="6"/>
        <v>0</v>
      </c>
      <c r="Q30">
        <f t="shared" si="6"/>
        <v>0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Z30" s="1">
        <v>0.2</v>
      </c>
      <c r="AA30">
        <f t="shared" si="9"/>
        <v>1</v>
      </c>
      <c r="AB30">
        <f t="shared" si="7"/>
        <v>1</v>
      </c>
      <c r="AC30">
        <f t="shared" si="7"/>
        <v>1</v>
      </c>
      <c r="AD30">
        <f t="shared" si="7"/>
        <v>1</v>
      </c>
      <c r="AE30">
        <f t="shared" si="7"/>
        <v>1</v>
      </c>
      <c r="AF30">
        <f t="shared" si="7"/>
        <v>1</v>
      </c>
      <c r="AG30">
        <f t="shared" si="7"/>
        <v>1</v>
      </c>
      <c r="AH30">
        <f t="shared" si="7"/>
        <v>1</v>
      </c>
      <c r="AI30">
        <f t="shared" si="7"/>
        <v>1</v>
      </c>
      <c r="AJ30">
        <f t="shared" si="7"/>
        <v>1</v>
      </c>
    </row>
    <row r="31" spans="1:36" x14ac:dyDescent="0.25">
      <c r="N31" s="1">
        <v>0.3</v>
      </c>
      <c r="O31">
        <f t="shared" si="8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Z31" s="1">
        <v>0.3</v>
      </c>
      <c r="AA31">
        <f t="shared" si="9"/>
        <v>1</v>
      </c>
      <c r="AB31">
        <f t="shared" si="7"/>
        <v>1</v>
      </c>
      <c r="AC31">
        <f t="shared" si="7"/>
        <v>1</v>
      </c>
      <c r="AD31">
        <f t="shared" si="7"/>
        <v>1</v>
      </c>
      <c r="AE31">
        <f t="shared" si="7"/>
        <v>1</v>
      </c>
      <c r="AF31">
        <f t="shared" si="7"/>
        <v>1</v>
      </c>
      <c r="AG31">
        <f t="shared" si="7"/>
        <v>1</v>
      </c>
      <c r="AH31">
        <f t="shared" si="7"/>
        <v>1</v>
      </c>
      <c r="AI31">
        <f t="shared" si="7"/>
        <v>1</v>
      </c>
      <c r="AJ31">
        <f t="shared" si="7"/>
        <v>1</v>
      </c>
    </row>
    <row r="32" spans="1:36" x14ac:dyDescent="0.25"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</v>
      </c>
      <c r="L32">
        <v>11</v>
      </c>
      <c r="N32" s="1">
        <v>0.4</v>
      </c>
      <c r="O32">
        <f t="shared" si="8"/>
        <v>0</v>
      </c>
      <c r="P32">
        <f t="shared" si="6"/>
        <v>0</v>
      </c>
      <c r="Q32">
        <f t="shared" si="6"/>
        <v>0</v>
      </c>
      <c r="R32">
        <f t="shared" si="6"/>
        <v>0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Z32" s="1">
        <v>0.4</v>
      </c>
      <c r="AA32">
        <f t="shared" si="9"/>
        <v>1</v>
      </c>
      <c r="AB32">
        <f t="shared" si="7"/>
        <v>1</v>
      </c>
      <c r="AC32">
        <f t="shared" si="7"/>
        <v>1</v>
      </c>
      <c r="AD32">
        <f t="shared" si="7"/>
        <v>1</v>
      </c>
      <c r="AE32">
        <f t="shared" si="7"/>
        <v>1</v>
      </c>
      <c r="AF32">
        <f t="shared" si="7"/>
        <v>1</v>
      </c>
      <c r="AG32">
        <f t="shared" si="7"/>
        <v>1</v>
      </c>
      <c r="AH32">
        <f t="shared" si="7"/>
        <v>1</v>
      </c>
      <c r="AI32">
        <f t="shared" si="7"/>
        <v>1</v>
      </c>
      <c r="AJ32">
        <f t="shared" si="7"/>
        <v>1</v>
      </c>
    </row>
    <row r="33" spans="2:36" x14ac:dyDescent="0.25">
      <c r="B33" t="s">
        <v>44</v>
      </c>
      <c r="C33">
        <f>SUM(O28:O37)</f>
        <v>0</v>
      </c>
      <c r="D33">
        <f t="shared" ref="D33:L33" si="10">SUM(P28:P37)</f>
        <v>0</v>
      </c>
      <c r="E33">
        <f t="shared" si="10"/>
        <v>0</v>
      </c>
      <c r="F33">
        <f t="shared" si="10"/>
        <v>0</v>
      </c>
      <c r="G33">
        <f t="shared" si="10"/>
        <v>0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N33" s="1">
        <v>0.5</v>
      </c>
      <c r="O33">
        <f t="shared" si="8"/>
        <v>0</v>
      </c>
      <c r="P33">
        <f t="shared" si="6"/>
        <v>0</v>
      </c>
      <c r="Q33">
        <f t="shared" si="6"/>
        <v>0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Z33" s="1">
        <v>0.5</v>
      </c>
      <c r="AA33">
        <f t="shared" si="9"/>
        <v>1</v>
      </c>
      <c r="AB33">
        <f t="shared" si="7"/>
        <v>1</v>
      </c>
      <c r="AC33">
        <f t="shared" si="7"/>
        <v>1</v>
      </c>
      <c r="AD33">
        <f t="shared" si="7"/>
        <v>1</v>
      </c>
      <c r="AE33">
        <f t="shared" si="7"/>
        <v>1</v>
      </c>
      <c r="AF33">
        <f t="shared" si="7"/>
        <v>1</v>
      </c>
      <c r="AG33">
        <f t="shared" si="7"/>
        <v>1</v>
      </c>
      <c r="AH33">
        <f t="shared" si="7"/>
        <v>1</v>
      </c>
      <c r="AI33">
        <f t="shared" si="7"/>
        <v>1</v>
      </c>
      <c r="AJ33">
        <f t="shared" si="7"/>
        <v>1</v>
      </c>
    </row>
    <row r="34" spans="2:36" x14ac:dyDescent="0.25">
      <c r="B34" t="s">
        <v>45</v>
      </c>
      <c r="C34">
        <f>SUM(AA28:AA37)</f>
        <v>10</v>
      </c>
      <c r="D34">
        <f t="shared" ref="D34:L34" si="11">SUM(AB28:AB37)</f>
        <v>10</v>
      </c>
      <c r="E34">
        <f t="shared" si="11"/>
        <v>9</v>
      </c>
      <c r="F34">
        <f t="shared" si="11"/>
        <v>9</v>
      </c>
      <c r="G34">
        <f t="shared" si="11"/>
        <v>9</v>
      </c>
      <c r="H34">
        <f t="shared" si="11"/>
        <v>10</v>
      </c>
      <c r="I34">
        <f t="shared" si="11"/>
        <v>10</v>
      </c>
      <c r="J34">
        <f t="shared" si="11"/>
        <v>9</v>
      </c>
      <c r="K34">
        <f t="shared" si="11"/>
        <v>9</v>
      </c>
      <c r="L34">
        <f t="shared" si="11"/>
        <v>10</v>
      </c>
      <c r="N34" s="1">
        <v>0.6</v>
      </c>
      <c r="O34">
        <f t="shared" si="8"/>
        <v>0</v>
      </c>
      <c r="P34">
        <f t="shared" si="6"/>
        <v>0</v>
      </c>
      <c r="Q34">
        <f t="shared" si="6"/>
        <v>0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Z34" s="1">
        <v>0.6</v>
      </c>
      <c r="AA34">
        <f t="shared" si="9"/>
        <v>1</v>
      </c>
      <c r="AB34">
        <f t="shared" si="7"/>
        <v>1</v>
      </c>
      <c r="AC34">
        <f t="shared" si="7"/>
        <v>1</v>
      </c>
      <c r="AD34">
        <f t="shared" si="7"/>
        <v>1</v>
      </c>
      <c r="AE34">
        <f t="shared" si="7"/>
        <v>1</v>
      </c>
      <c r="AF34">
        <f t="shared" si="7"/>
        <v>1</v>
      </c>
      <c r="AG34">
        <f t="shared" si="7"/>
        <v>1</v>
      </c>
      <c r="AH34">
        <f t="shared" si="7"/>
        <v>1</v>
      </c>
      <c r="AI34">
        <f t="shared" si="7"/>
        <v>1</v>
      </c>
      <c r="AJ34">
        <f t="shared" si="7"/>
        <v>1</v>
      </c>
    </row>
    <row r="35" spans="2:36" x14ac:dyDescent="0.25">
      <c r="B35" t="s">
        <v>46</v>
      </c>
      <c r="C35">
        <f>10-C33-C34</f>
        <v>0</v>
      </c>
      <c r="D35">
        <f t="shared" ref="D35:L35" si="12">10-D33-D34</f>
        <v>0</v>
      </c>
      <c r="E35">
        <f t="shared" si="12"/>
        <v>1</v>
      </c>
      <c r="F35">
        <f t="shared" si="12"/>
        <v>1</v>
      </c>
      <c r="G35">
        <f t="shared" si="12"/>
        <v>1</v>
      </c>
      <c r="H35">
        <f t="shared" si="12"/>
        <v>0</v>
      </c>
      <c r="I35">
        <f t="shared" si="12"/>
        <v>0</v>
      </c>
      <c r="J35">
        <f t="shared" si="12"/>
        <v>1</v>
      </c>
      <c r="K35">
        <f t="shared" si="12"/>
        <v>1</v>
      </c>
      <c r="L35">
        <f t="shared" si="12"/>
        <v>0</v>
      </c>
      <c r="N35" s="1">
        <v>0.7</v>
      </c>
      <c r="O35">
        <f t="shared" si="8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Z35" s="1">
        <v>0.7</v>
      </c>
      <c r="AA35">
        <f t="shared" si="9"/>
        <v>1</v>
      </c>
      <c r="AB35">
        <f t="shared" si="7"/>
        <v>1</v>
      </c>
      <c r="AC35">
        <f t="shared" si="7"/>
        <v>1</v>
      </c>
      <c r="AD35">
        <f t="shared" si="7"/>
        <v>1</v>
      </c>
      <c r="AE35">
        <f t="shared" si="7"/>
        <v>1</v>
      </c>
      <c r="AF35">
        <f t="shared" si="7"/>
        <v>1</v>
      </c>
      <c r="AG35">
        <f t="shared" si="7"/>
        <v>1</v>
      </c>
      <c r="AH35">
        <f t="shared" si="7"/>
        <v>1</v>
      </c>
      <c r="AI35">
        <f t="shared" si="7"/>
        <v>1</v>
      </c>
      <c r="AJ35">
        <f t="shared" si="7"/>
        <v>1</v>
      </c>
    </row>
    <row r="36" spans="2:36" x14ac:dyDescent="0.25">
      <c r="N36" s="1">
        <v>0.8</v>
      </c>
      <c r="O36">
        <f t="shared" si="8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Z36" s="1">
        <v>0.8</v>
      </c>
      <c r="AA36">
        <f t="shared" si="9"/>
        <v>1</v>
      </c>
      <c r="AB36">
        <f t="shared" si="7"/>
        <v>1</v>
      </c>
      <c r="AC36">
        <f t="shared" si="7"/>
        <v>1</v>
      </c>
      <c r="AD36">
        <f t="shared" si="7"/>
        <v>1</v>
      </c>
      <c r="AE36">
        <f t="shared" si="7"/>
        <v>1</v>
      </c>
      <c r="AF36">
        <f t="shared" si="7"/>
        <v>1</v>
      </c>
      <c r="AG36">
        <f t="shared" si="7"/>
        <v>1</v>
      </c>
      <c r="AH36">
        <f t="shared" si="7"/>
        <v>1</v>
      </c>
      <c r="AI36">
        <f t="shared" si="7"/>
        <v>1</v>
      </c>
      <c r="AJ36">
        <f t="shared" si="7"/>
        <v>1</v>
      </c>
    </row>
    <row r="37" spans="2:36" x14ac:dyDescent="0.25">
      <c r="N37" s="1">
        <v>0.9</v>
      </c>
      <c r="O37">
        <f t="shared" si="8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  <c r="T37">
        <f t="shared" si="6"/>
        <v>0</v>
      </c>
      <c r="U37">
        <f t="shared" si="6"/>
        <v>0</v>
      </c>
      <c r="V37">
        <f t="shared" si="6"/>
        <v>0</v>
      </c>
      <c r="W37">
        <f t="shared" si="6"/>
        <v>0</v>
      </c>
      <c r="X37">
        <f t="shared" si="6"/>
        <v>0</v>
      </c>
      <c r="Z37" s="1">
        <v>0.9</v>
      </c>
      <c r="AA37">
        <f t="shared" si="9"/>
        <v>1</v>
      </c>
      <c r="AB37">
        <f t="shared" si="7"/>
        <v>1</v>
      </c>
      <c r="AC37">
        <f t="shared" si="7"/>
        <v>1</v>
      </c>
      <c r="AD37">
        <f t="shared" si="7"/>
        <v>1</v>
      </c>
      <c r="AE37">
        <f t="shared" si="7"/>
        <v>1</v>
      </c>
      <c r="AF37">
        <f t="shared" si="7"/>
        <v>1</v>
      </c>
      <c r="AG37">
        <f t="shared" si="7"/>
        <v>1</v>
      </c>
      <c r="AH37">
        <f t="shared" si="7"/>
        <v>1</v>
      </c>
      <c r="AI37">
        <f t="shared" si="7"/>
        <v>1</v>
      </c>
      <c r="AJ37">
        <f t="shared" si="7"/>
        <v>1</v>
      </c>
    </row>
    <row r="40" spans="2:36" x14ac:dyDescent="0.25">
      <c r="N40" s="1"/>
      <c r="Z40" s="1"/>
    </row>
    <row r="41" spans="2:36" x14ac:dyDescent="0.25">
      <c r="N41" s="1"/>
      <c r="Z41" s="1"/>
    </row>
    <row r="42" spans="2:36" x14ac:dyDescent="0.25">
      <c r="N42" s="1"/>
      <c r="Z42" s="1"/>
    </row>
    <row r="43" spans="2:36" x14ac:dyDescent="0.25">
      <c r="N43" s="1"/>
      <c r="Z43" s="1"/>
    </row>
    <row r="44" spans="2:36" x14ac:dyDescent="0.25">
      <c r="N44" s="1"/>
      <c r="Z44" s="1"/>
    </row>
    <row r="45" spans="2:36" x14ac:dyDescent="0.25">
      <c r="N45" s="1"/>
      <c r="Z45" s="1"/>
    </row>
    <row r="46" spans="2:36" x14ac:dyDescent="0.25">
      <c r="N46" s="1"/>
      <c r="Z46" s="1"/>
    </row>
    <row r="47" spans="2:36" x14ac:dyDescent="0.25">
      <c r="N47" s="1"/>
      <c r="Z47" s="1"/>
    </row>
    <row r="48" spans="2:36" x14ac:dyDescent="0.25">
      <c r="N48" s="1"/>
      <c r="Z48" s="1"/>
    </row>
    <row r="49" spans="14:26" x14ac:dyDescent="0.25">
      <c r="N49" s="1"/>
      <c r="Z49" s="1"/>
    </row>
  </sheetData>
  <mergeCells count="8">
    <mergeCell ref="A19:B19"/>
    <mergeCell ref="A1:A2"/>
    <mergeCell ref="B1:L1"/>
    <mergeCell ref="N1:X1"/>
    <mergeCell ref="Z1:AJ1"/>
    <mergeCell ref="A14:B14"/>
    <mergeCell ref="N14:X14"/>
    <mergeCell ref="Z14:AJ14"/>
  </mergeCells>
  <conditionalFormatting sqref="B3:L12">
    <cfRule type="expression" dxfId="11" priority="1">
      <formula>AND(B3&gt;$B3,N16&lt;0.001)</formula>
    </cfRule>
    <cfRule type="expression" dxfId="10" priority="2">
      <formula>AND(B3&gt;$B3,N16&lt;0.01,N16&gt;0.001)</formula>
    </cfRule>
    <cfRule type="expression" dxfId="9" priority="3">
      <formula>AND(B3&gt;$B3,N16&lt;0.05,N16&gt;0.01)</formula>
    </cfRule>
    <cfRule type="expression" dxfId="8" priority="4">
      <formula>AND(B3&lt;$B3,N16&lt;0.05,N16&gt;0.01)</formula>
    </cfRule>
    <cfRule type="expression" dxfId="7" priority="5">
      <formula>AND(B3&lt;$B3,N16&lt;0.001)</formula>
    </cfRule>
    <cfRule type="expression" dxfId="6" priority="6">
      <formula>AND(B3&lt;$C3,N16&lt;0.01,N16&gt;0.001)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599B-7FAD-484D-A14C-AE6A3ECC8B11}">
  <dimension ref="A1:AJ49"/>
  <sheetViews>
    <sheetView zoomScale="70" zoomScaleNormal="70" workbookViewId="0">
      <selection activeCell="AK39" sqref="A39:AK51"/>
    </sheetView>
  </sheetViews>
  <sheetFormatPr defaultRowHeight="15" x14ac:dyDescent="0.25"/>
  <cols>
    <col min="1" max="1" width="20.7109375" customWidth="1"/>
  </cols>
  <sheetData>
    <row r="1" spans="1:36" x14ac:dyDescent="0.25">
      <c r="A1" s="11" t="s">
        <v>13</v>
      </c>
      <c r="B1" s="10" t="s">
        <v>11</v>
      </c>
      <c r="C1" s="10"/>
      <c r="D1" s="10"/>
      <c r="E1" s="10"/>
      <c r="F1" s="10"/>
      <c r="G1" s="10"/>
      <c r="H1" s="10"/>
      <c r="I1" s="10"/>
      <c r="J1" s="10"/>
      <c r="K1" s="10"/>
      <c r="L1" s="10"/>
      <c r="N1" s="10" t="s">
        <v>12</v>
      </c>
      <c r="O1" s="10"/>
      <c r="P1" s="10"/>
      <c r="Q1" s="10"/>
      <c r="R1" s="10"/>
      <c r="S1" s="10"/>
      <c r="T1" s="10"/>
      <c r="U1" s="10"/>
      <c r="V1" s="10"/>
      <c r="W1" s="10"/>
      <c r="X1" s="10"/>
      <c r="Z1" s="10" t="s">
        <v>43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25">
      <c r="A2" s="11"/>
      <c r="B2" t="s">
        <v>2</v>
      </c>
      <c r="C2" t="s">
        <v>6</v>
      </c>
      <c r="D2" t="s">
        <v>5</v>
      </c>
      <c r="E2" t="s">
        <v>8</v>
      </c>
      <c r="F2" t="s">
        <v>7</v>
      </c>
      <c r="G2" t="s">
        <v>9</v>
      </c>
      <c r="H2" t="s">
        <v>10</v>
      </c>
      <c r="I2" t="s">
        <v>0</v>
      </c>
      <c r="J2" t="s">
        <v>1</v>
      </c>
      <c r="K2" t="s">
        <v>4</v>
      </c>
      <c r="L2" t="s">
        <v>3</v>
      </c>
      <c r="N2" t="s">
        <v>2</v>
      </c>
      <c r="O2" t="s">
        <v>6</v>
      </c>
      <c r="P2" t="s">
        <v>5</v>
      </c>
      <c r="Q2" t="s">
        <v>8</v>
      </c>
      <c r="R2" t="s">
        <v>7</v>
      </c>
      <c r="S2" t="s">
        <v>9</v>
      </c>
      <c r="T2" t="s">
        <v>10</v>
      </c>
      <c r="U2" t="s">
        <v>0</v>
      </c>
      <c r="V2" t="s">
        <v>1</v>
      </c>
      <c r="W2" t="s">
        <v>4</v>
      </c>
      <c r="X2" t="s">
        <v>3</v>
      </c>
      <c r="Z2" t="s">
        <v>2</v>
      </c>
      <c r="AA2" t="s">
        <v>6</v>
      </c>
      <c r="AB2" t="s">
        <v>5</v>
      </c>
      <c r="AC2" t="s">
        <v>8</v>
      </c>
      <c r="AD2" t="s">
        <v>7</v>
      </c>
      <c r="AE2" t="s">
        <v>9</v>
      </c>
      <c r="AF2" t="s">
        <v>10</v>
      </c>
      <c r="AG2" t="s">
        <v>0</v>
      </c>
      <c r="AH2" t="s">
        <v>1</v>
      </c>
      <c r="AI2" t="s">
        <v>4</v>
      </c>
      <c r="AJ2" t="s">
        <v>3</v>
      </c>
    </row>
    <row r="3" spans="1:36" x14ac:dyDescent="0.25">
      <c r="A3" s="1">
        <v>0.01</v>
      </c>
      <c r="B3">
        <v>723.35983497167103</v>
      </c>
      <c r="C3">
        <v>718.49939132943496</v>
      </c>
      <c r="D3">
        <v>237.73363990747001</v>
      </c>
      <c r="E3">
        <v>721.875031621998</v>
      </c>
      <c r="F3">
        <v>718.84608389921402</v>
      </c>
      <c r="G3">
        <v>724.47695216957504</v>
      </c>
      <c r="H3">
        <v>472.46133890603198</v>
      </c>
      <c r="I3">
        <v>718.39078897077002</v>
      </c>
      <c r="J3">
        <v>719.74674155744299</v>
      </c>
      <c r="K3">
        <v>723.66020436889801</v>
      </c>
      <c r="L3">
        <v>719.38841631186006</v>
      </c>
      <c r="N3">
        <v>89.421793923590101</v>
      </c>
      <c r="O3">
        <v>86.288411360213402</v>
      </c>
      <c r="P3">
        <v>37.744385683032597</v>
      </c>
      <c r="Q3">
        <v>88.769202085448498</v>
      </c>
      <c r="R3">
        <v>90.124979174344105</v>
      </c>
      <c r="S3">
        <v>89.189724337938401</v>
      </c>
      <c r="T3">
        <v>62.325110695127599</v>
      </c>
      <c r="U3">
        <v>93.545099593137095</v>
      </c>
      <c r="V3">
        <v>88.411016570999394</v>
      </c>
      <c r="W3">
        <v>89.702853118010097</v>
      </c>
      <c r="X3">
        <v>91.300687569046602</v>
      </c>
      <c r="Z3">
        <f t="shared" ref="Z3:Z12" si="0">(B3-$B3)/SQRT(POWER(N3,2)/100+POWER($N3,2)/100)</f>
        <v>0</v>
      </c>
      <c r="AA3">
        <f t="shared" ref="AA3:AA12" si="1">(C3-$B3)/SQRT(POWER(O3,2)/100+POWER($N3,2)/100)</f>
        <v>-0.39113337975316048</v>
      </c>
      <c r="AB3">
        <f t="shared" ref="AB3:AB12" si="2">(D3-$B3)/SQRT(POWER(P3,2)/100+POWER($N3,2)/100)</f>
        <v>-50.032937647621196</v>
      </c>
      <c r="AC3">
        <f t="shared" ref="AC3:AC12" si="3">(E3-$B3)/SQRT(POWER(Q3,2)/100+POWER($N3,2)/100)</f>
        <v>-0.11784068778399208</v>
      </c>
      <c r="AD3">
        <f t="shared" ref="AD3:AD12" si="4">(F3-$B3)/SQRT(POWER(R3,2)/100+POWER($N3,2)/100)</f>
        <v>-0.35552624634562041</v>
      </c>
      <c r="AE3">
        <f t="shared" ref="AE3:AE12" si="5">(G3-$B3)/SQRT(POWER(S3,2)/100+POWER($N3,2)/100)</f>
        <v>8.845123617387228E-2</v>
      </c>
      <c r="AF3">
        <f t="shared" ref="AF3:AF12" si="6">(H3-$B3)/SQRT(POWER(T3,2)/100+POWER($N3,2)/100)</f>
        <v>-23.018523881614517</v>
      </c>
      <c r="AG3">
        <f t="shared" ref="AG3:AG12" si="7">(I3-$B3)/SQRT(POWER(U3,2)/100+POWER($N3,2)/100)</f>
        <v>-0.38397703225203428</v>
      </c>
      <c r="AH3">
        <f t="shared" ref="AH3:AH12" si="8">(J3-$B3)/SQRT(POWER(V3,2)/100+POWER($N3,2)/100)</f>
        <v>-0.28732623405049007</v>
      </c>
      <c r="AI3">
        <f t="shared" ref="AI3:AI12" si="9">(K3-$B3)/SQRT(POWER(W3,2)/100+POWER($N3,2)/100)</f>
        <v>2.3714545116405476E-2</v>
      </c>
      <c r="AJ3">
        <f t="shared" ref="AJ3:AJ12" si="10">(L3-$B3)/SQRT(POWER(X3,2)/100+POWER($N3,2)/100)</f>
        <v>-0.31075993271207164</v>
      </c>
    </row>
    <row r="4" spans="1:36" x14ac:dyDescent="0.25">
      <c r="A4" s="1">
        <v>0.1</v>
      </c>
      <c r="B4">
        <v>1573.4602090917299</v>
      </c>
      <c r="C4">
        <v>1536.10361223428</v>
      </c>
      <c r="D4">
        <v>513.84037530010903</v>
      </c>
      <c r="E4">
        <v>1512.0452067253</v>
      </c>
      <c r="F4">
        <v>1554.5615234381401</v>
      </c>
      <c r="G4">
        <v>1540.64796677511</v>
      </c>
      <c r="H4">
        <v>512.136063169772</v>
      </c>
      <c r="I4">
        <v>1569.97997162516</v>
      </c>
      <c r="J4">
        <v>1541.74297076215</v>
      </c>
      <c r="K4">
        <v>1534.5661609357901</v>
      </c>
      <c r="L4">
        <v>1574.8768084099599</v>
      </c>
      <c r="N4">
        <v>37.6962263461619</v>
      </c>
      <c r="O4">
        <v>41.994930002017803</v>
      </c>
      <c r="P4">
        <v>14.632570493483501</v>
      </c>
      <c r="Q4">
        <v>43.865466492509299</v>
      </c>
      <c r="R4">
        <v>38.472986852530603</v>
      </c>
      <c r="S4">
        <v>38.569138563974498</v>
      </c>
      <c r="T4">
        <v>14.3728714587113</v>
      </c>
      <c r="U4">
        <v>35.251332028862699</v>
      </c>
      <c r="V4">
        <v>36.731480218589603</v>
      </c>
      <c r="W4">
        <v>38.778986649453103</v>
      </c>
      <c r="X4">
        <v>35.469483315157902</v>
      </c>
      <c r="Z4">
        <f t="shared" si="0"/>
        <v>0</v>
      </c>
      <c r="AA4">
        <f t="shared" si="1"/>
        <v>-6.6197448353742683</v>
      </c>
      <c r="AB4">
        <f t="shared" si="2"/>
        <v>-262.04482180816109</v>
      </c>
      <c r="AC4">
        <f t="shared" si="3"/>
        <v>-10.618530687387663</v>
      </c>
      <c r="AD4">
        <f t="shared" si="4"/>
        <v>-3.5086863594336637</v>
      </c>
      <c r="AE4">
        <f t="shared" si="5"/>
        <v>-6.08408271735175</v>
      </c>
      <c r="AF4">
        <f t="shared" si="6"/>
        <v>-263.07296336437804</v>
      </c>
      <c r="AG4">
        <f t="shared" si="7"/>
        <v>-0.67432510626936903</v>
      </c>
      <c r="AH4">
        <f t="shared" si="8"/>
        <v>-6.0261403882419433</v>
      </c>
      <c r="AI4">
        <f t="shared" si="9"/>
        <v>-7.1917391307183882</v>
      </c>
      <c r="AJ4">
        <f t="shared" si="10"/>
        <v>0.27368651460510518</v>
      </c>
    </row>
    <row r="5" spans="1:36" x14ac:dyDescent="0.25">
      <c r="A5" s="1">
        <v>0.2</v>
      </c>
      <c r="B5">
        <v>1690.9081670774101</v>
      </c>
      <c r="C5">
        <v>1127.1787203469901</v>
      </c>
      <c r="E5">
        <v>863.68155243750005</v>
      </c>
      <c r="F5">
        <v>1667.69224647225</v>
      </c>
      <c r="G5">
        <v>1626.9303233779899</v>
      </c>
      <c r="I5">
        <v>1687.8869291440501</v>
      </c>
      <c r="J5">
        <v>1646.67804503448</v>
      </c>
      <c r="K5">
        <v>1612.22966309354</v>
      </c>
      <c r="L5">
        <v>1680.1021943072601</v>
      </c>
      <c r="N5">
        <v>23.253232703502</v>
      </c>
      <c r="O5">
        <v>20.783842847218899</v>
      </c>
      <c r="Q5">
        <v>13.079243585486401</v>
      </c>
      <c r="R5">
        <v>25.583338312960599</v>
      </c>
      <c r="S5">
        <v>38.878413144042902</v>
      </c>
      <c r="U5">
        <v>28.209242712524901</v>
      </c>
      <c r="V5">
        <v>25.437741835398999</v>
      </c>
      <c r="W5">
        <v>37.293138685168401</v>
      </c>
      <c r="X5">
        <v>27.8726236311946</v>
      </c>
      <c r="Z5">
        <f t="shared" si="0"/>
        <v>0</v>
      </c>
      <c r="AA5">
        <f t="shared" si="1"/>
        <v>-180.75300030723693</v>
      </c>
      <c r="AB5">
        <f t="shared" si="2"/>
        <v>-727.17122330382676</v>
      </c>
      <c r="AC5">
        <f t="shared" si="3"/>
        <v>-310.06430881946801</v>
      </c>
      <c r="AD5">
        <f t="shared" si="4"/>
        <v>-6.7152467988177493</v>
      </c>
      <c r="AE5">
        <f t="shared" si="5"/>
        <v>-14.122614946875714</v>
      </c>
      <c r="AF5">
        <f t="shared" si="6"/>
        <v>-727.17122330382676</v>
      </c>
      <c r="AG5">
        <f t="shared" si="7"/>
        <v>-0.82642726798782551</v>
      </c>
      <c r="AH5">
        <f t="shared" si="8"/>
        <v>-12.833585954787363</v>
      </c>
      <c r="AI5">
        <f t="shared" si="9"/>
        <v>-17.902337750353574</v>
      </c>
      <c r="AJ5">
        <f t="shared" si="10"/>
        <v>-2.9769582117066027</v>
      </c>
    </row>
    <row r="6" spans="1:36" x14ac:dyDescent="0.25">
      <c r="A6" s="1">
        <v>0.3</v>
      </c>
      <c r="B6">
        <v>1726.1818719507501</v>
      </c>
      <c r="C6">
        <v>1509.21738622884</v>
      </c>
      <c r="D6">
        <v>560.91982673949701</v>
      </c>
      <c r="E6">
        <v>1141.2582885250799</v>
      </c>
      <c r="F6">
        <v>1706.02217483749</v>
      </c>
      <c r="G6">
        <v>1654.99755419911</v>
      </c>
      <c r="H6">
        <v>1144.2139326834499</v>
      </c>
      <c r="I6">
        <v>1728.7491975118401</v>
      </c>
      <c r="J6">
        <v>1672.0349943879</v>
      </c>
      <c r="K6">
        <v>1671.9169912120999</v>
      </c>
      <c r="L6">
        <v>1730.2990436192099</v>
      </c>
      <c r="N6">
        <v>23.467369819933801</v>
      </c>
      <c r="O6">
        <v>22.456449925488499</v>
      </c>
      <c r="P6">
        <v>8.4130553268745203</v>
      </c>
      <c r="Q6">
        <v>21.125750437043301</v>
      </c>
      <c r="R6">
        <v>23.7721675761514</v>
      </c>
      <c r="S6">
        <v>35.363822262189501</v>
      </c>
      <c r="T6">
        <v>17.503419143245299</v>
      </c>
      <c r="U6">
        <v>28.478299210400099</v>
      </c>
      <c r="V6">
        <v>32.032800147742002</v>
      </c>
      <c r="W6">
        <v>31.048811209632099</v>
      </c>
      <c r="X6">
        <v>27.239174897752299</v>
      </c>
      <c r="Z6">
        <f t="shared" si="0"/>
        <v>0</v>
      </c>
      <c r="AA6">
        <f t="shared" si="1"/>
        <v>-66.797536768633336</v>
      </c>
      <c r="AB6">
        <f t="shared" si="2"/>
        <v>-467.41656702366663</v>
      </c>
      <c r="AC6">
        <f t="shared" si="3"/>
        <v>-185.24578465424574</v>
      </c>
      <c r="AD6">
        <f t="shared" si="4"/>
        <v>-6.035097974037126</v>
      </c>
      <c r="AE6">
        <f t="shared" si="5"/>
        <v>-16.772168173485873</v>
      </c>
      <c r="AF6">
        <f t="shared" si="6"/>
        <v>-198.78635642259292</v>
      </c>
      <c r="AG6">
        <f t="shared" si="7"/>
        <v>0.69572127959989138</v>
      </c>
      <c r="AH6">
        <f t="shared" si="8"/>
        <v>-13.635864284772907</v>
      </c>
      <c r="AI6">
        <f t="shared" si="9"/>
        <v>-13.94276565490868</v>
      </c>
      <c r="AJ6">
        <f t="shared" si="10"/>
        <v>1.145122017384262</v>
      </c>
    </row>
    <row r="7" spans="1:36" x14ac:dyDescent="0.25">
      <c r="A7" s="1">
        <v>0.4</v>
      </c>
      <c r="B7">
        <v>1751.1884327597299</v>
      </c>
      <c r="C7">
        <v>1752.65130899821</v>
      </c>
      <c r="D7">
        <v>1150.30453083778</v>
      </c>
      <c r="E7">
        <v>903.38100879457602</v>
      </c>
      <c r="F7">
        <v>1726.9937091080701</v>
      </c>
      <c r="G7">
        <v>1683.97650005218</v>
      </c>
      <c r="H7">
        <v>1158.3956957482901</v>
      </c>
      <c r="I7">
        <v>1746.5156248839201</v>
      </c>
      <c r="J7">
        <v>1696.8162881762901</v>
      </c>
      <c r="K7">
        <v>1683.4689375258999</v>
      </c>
      <c r="L7">
        <v>1740.9810226560401</v>
      </c>
      <c r="N7">
        <v>21.535248557401399</v>
      </c>
      <c r="O7">
        <v>27.750162770811102</v>
      </c>
      <c r="P7">
        <v>16.429368145878001</v>
      </c>
      <c r="Q7">
        <v>9.4590357262851406</v>
      </c>
      <c r="R7">
        <v>21.529123006380001</v>
      </c>
      <c r="S7">
        <v>32.594110845595203</v>
      </c>
      <c r="T7">
        <v>15.108765343383499</v>
      </c>
      <c r="U7">
        <v>30.019807074013901</v>
      </c>
      <c r="V7">
        <v>27.318991087945001</v>
      </c>
      <c r="W7">
        <v>31.306466509507299</v>
      </c>
      <c r="X7">
        <v>28.087757163058701</v>
      </c>
      <c r="Z7">
        <f t="shared" si="0"/>
        <v>0</v>
      </c>
      <c r="AA7">
        <f t="shared" si="1"/>
        <v>0.4164649274423477</v>
      </c>
      <c r="AB7">
        <f t="shared" si="2"/>
        <v>-221.8369845020284</v>
      </c>
      <c r="AC7">
        <f t="shared" si="3"/>
        <v>-360.446087781355</v>
      </c>
      <c r="AD7">
        <f t="shared" si="4"/>
        <v>-7.9454325553602976</v>
      </c>
      <c r="AE7">
        <f t="shared" si="5"/>
        <v>-17.204766011100965</v>
      </c>
      <c r="AF7">
        <f t="shared" si="6"/>
        <v>-225.3391933508266</v>
      </c>
      <c r="AG7">
        <f t="shared" si="7"/>
        <v>-1.264790629834178</v>
      </c>
      <c r="AH7">
        <f t="shared" si="8"/>
        <v>-15.63028412357135</v>
      </c>
      <c r="AI7">
        <f t="shared" si="9"/>
        <v>-17.821772797099111</v>
      </c>
      <c r="AJ7">
        <f t="shared" si="10"/>
        <v>-2.8839911687526936</v>
      </c>
    </row>
    <row r="8" spans="1:36" x14ac:dyDescent="0.25">
      <c r="A8" s="1">
        <v>0.5</v>
      </c>
      <c r="B8">
        <v>1774.20155672036</v>
      </c>
      <c r="C8">
        <v>1190.6652824652899</v>
      </c>
      <c r="E8">
        <v>1747.7113918570001</v>
      </c>
      <c r="F8">
        <v>950.91079859009403</v>
      </c>
      <c r="G8">
        <v>1684.17465762344</v>
      </c>
      <c r="I8">
        <v>1757.21218274281</v>
      </c>
      <c r="J8">
        <v>1718.59412371692</v>
      </c>
      <c r="K8">
        <v>1672.62135993114</v>
      </c>
      <c r="L8">
        <v>1755.78415944777</v>
      </c>
      <c r="N8">
        <v>22.859133808922099</v>
      </c>
      <c r="O8">
        <v>18.5392181857198</v>
      </c>
      <c r="Q8">
        <v>26.614484375105999</v>
      </c>
      <c r="R8">
        <v>11.322919165724899</v>
      </c>
      <c r="S8">
        <v>37.612011026608201</v>
      </c>
      <c r="U8">
        <v>32.118724887888902</v>
      </c>
      <c r="V8">
        <v>23.477483801897598</v>
      </c>
      <c r="W8">
        <v>37.305298161414001</v>
      </c>
      <c r="X8">
        <v>27.841661790647599</v>
      </c>
      <c r="Z8">
        <f t="shared" si="0"/>
        <v>0</v>
      </c>
      <c r="AA8">
        <f t="shared" si="1"/>
        <v>-198.26592795660937</v>
      </c>
      <c r="AB8">
        <f t="shared" si="2"/>
        <v>-776.14557557201715</v>
      </c>
      <c r="AC8">
        <f t="shared" si="3"/>
        <v>-7.550547268381206</v>
      </c>
      <c r="AD8">
        <f t="shared" si="4"/>
        <v>-322.73543625165394</v>
      </c>
      <c r="AE8">
        <f t="shared" si="5"/>
        <v>-20.454302916942975</v>
      </c>
      <c r="AF8">
        <f t="shared" si="6"/>
        <v>-776.14557557201715</v>
      </c>
      <c r="AG8">
        <f t="shared" si="7"/>
        <v>-4.3095364912660532</v>
      </c>
      <c r="AH8">
        <f t="shared" si="8"/>
        <v>-16.970117513306459</v>
      </c>
      <c r="AI8">
        <f t="shared" si="9"/>
        <v>-23.217343529191474</v>
      </c>
      <c r="AJ8">
        <f t="shared" si="10"/>
        <v>-5.1125953040496892</v>
      </c>
    </row>
    <row r="9" spans="1:36" x14ac:dyDescent="0.25">
      <c r="A9" s="1">
        <v>0.6</v>
      </c>
      <c r="B9">
        <v>1777.8633904574699</v>
      </c>
      <c r="C9">
        <v>559.31868547220597</v>
      </c>
      <c r="D9">
        <v>1183.9452998555601</v>
      </c>
      <c r="E9">
        <v>913.081673185569</v>
      </c>
      <c r="F9">
        <v>1743.45119936487</v>
      </c>
      <c r="G9">
        <v>1710.5191227113</v>
      </c>
      <c r="I9">
        <v>1769.9417082693401</v>
      </c>
      <c r="J9">
        <v>1708.72519419223</v>
      </c>
      <c r="K9">
        <v>1687.6264223144799</v>
      </c>
      <c r="L9">
        <v>1759.68624687596</v>
      </c>
      <c r="N9">
        <v>24.821953787099702</v>
      </c>
      <c r="O9">
        <v>31.613875153824001</v>
      </c>
      <c r="P9">
        <v>7.8477925739486896</v>
      </c>
      <c r="Q9">
        <v>5.3615700908555697</v>
      </c>
      <c r="R9">
        <v>26.1236271667645</v>
      </c>
      <c r="S9">
        <v>32.4054359777695</v>
      </c>
      <c r="U9">
        <v>25.488720441658501</v>
      </c>
      <c r="V9">
        <v>25.878529476451501</v>
      </c>
      <c r="W9">
        <v>35.689072078730902</v>
      </c>
      <c r="X9">
        <v>32.083190286606403</v>
      </c>
      <c r="Z9">
        <f t="shared" si="0"/>
        <v>0</v>
      </c>
      <c r="AA9">
        <f t="shared" si="1"/>
        <v>-303.16499107642102</v>
      </c>
      <c r="AB9">
        <f t="shared" si="2"/>
        <v>-228.14044684560943</v>
      </c>
      <c r="AC9">
        <f t="shared" si="3"/>
        <v>-340.54025088289035</v>
      </c>
      <c r="AD9">
        <f t="shared" si="4"/>
        <v>-9.5494661510684455</v>
      </c>
      <c r="AE9">
        <f t="shared" si="5"/>
        <v>-16.498012918655462</v>
      </c>
      <c r="AF9">
        <f t="shared" si="6"/>
        <v>-716.24635421787355</v>
      </c>
      <c r="AG9">
        <f t="shared" si="7"/>
        <v>-2.2265586451207446</v>
      </c>
      <c r="AH9">
        <f t="shared" si="8"/>
        <v>-19.28087149987515</v>
      </c>
      <c r="AI9">
        <f t="shared" si="9"/>
        <v>-20.757357356218684</v>
      </c>
      <c r="AJ9">
        <f t="shared" si="10"/>
        <v>-4.4810718608500322</v>
      </c>
    </row>
    <row r="10" spans="1:36" x14ac:dyDescent="0.25">
      <c r="A10" s="1">
        <v>0.7</v>
      </c>
      <c r="B10">
        <v>1729.8866678545401</v>
      </c>
      <c r="C10">
        <v>1254.87039876464</v>
      </c>
      <c r="D10">
        <v>1184.0517075277701</v>
      </c>
      <c r="E10">
        <v>1103.7631296838299</v>
      </c>
      <c r="F10">
        <v>1747.7206540074001</v>
      </c>
      <c r="G10">
        <v>1717.9345215150299</v>
      </c>
      <c r="H10">
        <v>1543.7669697346601</v>
      </c>
      <c r="I10">
        <v>1777.74943484397</v>
      </c>
      <c r="J10">
        <v>1720.15559423636</v>
      </c>
      <c r="K10">
        <v>1693.33627814905</v>
      </c>
      <c r="L10">
        <v>1770.41096055759</v>
      </c>
      <c r="N10">
        <v>39.189128376853297</v>
      </c>
      <c r="O10">
        <v>33.723222788633301</v>
      </c>
      <c r="P10">
        <v>7.1046499415266604</v>
      </c>
      <c r="Q10">
        <v>7.9490581793344699</v>
      </c>
      <c r="R10">
        <v>24.420377626263701</v>
      </c>
      <c r="S10">
        <v>32.834342906248203</v>
      </c>
      <c r="T10">
        <v>44.029938627194703</v>
      </c>
      <c r="U10">
        <v>29.077633599865901</v>
      </c>
      <c r="V10">
        <v>29.951491429016599</v>
      </c>
      <c r="W10">
        <v>35.548425452475499</v>
      </c>
      <c r="X10">
        <v>25.7375599573048</v>
      </c>
      <c r="Z10">
        <f t="shared" si="0"/>
        <v>0</v>
      </c>
      <c r="AA10">
        <f t="shared" si="1"/>
        <v>-91.87671693499837</v>
      </c>
      <c r="AB10">
        <f t="shared" si="2"/>
        <v>-137.04829508457183</v>
      </c>
      <c r="AC10">
        <f t="shared" si="3"/>
        <v>-156.58103232115363</v>
      </c>
      <c r="AD10">
        <f t="shared" si="4"/>
        <v>3.862249260651796</v>
      </c>
      <c r="AE10">
        <f t="shared" si="5"/>
        <v>-2.3377761559472154</v>
      </c>
      <c r="AF10">
        <f t="shared" si="6"/>
        <v>-31.575553804231379</v>
      </c>
      <c r="AG10">
        <f t="shared" si="7"/>
        <v>9.8082394495416274</v>
      </c>
      <c r="AH10">
        <f t="shared" si="8"/>
        <v>-1.9728789896653254</v>
      </c>
      <c r="AI10">
        <f t="shared" si="9"/>
        <v>-6.9080179342362955</v>
      </c>
      <c r="AJ10">
        <f t="shared" si="10"/>
        <v>8.64332565285107</v>
      </c>
    </row>
    <row r="11" spans="1:36" x14ac:dyDescent="0.25">
      <c r="A11" s="1">
        <v>0.8</v>
      </c>
      <c r="B11">
        <v>1737.90857049029</v>
      </c>
      <c r="C11">
        <v>1770.0326470907301</v>
      </c>
      <c r="E11">
        <v>1590.82986514104</v>
      </c>
      <c r="F11">
        <v>1757.0219338254501</v>
      </c>
      <c r="G11">
        <v>1731.1556889026001</v>
      </c>
      <c r="I11">
        <v>1777.3270247103001</v>
      </c>
      <c r="J11">
        <v>1736.17152307877</v>
      </c>
      <c r="K11">
        <v>1696.73603487029</v>
      </c>
      <c r="L11">
        <v>1775.34542569372</v>
      </c>
      <c r="N11">
        <v>32.826108678654599</v>
      </c>
      <c r="O11">
        <v>30.468899868146099</v>
      </c>
      <c r="Q11">
        <v>12.3014364350806</v>
      </c>
      <c r="R11">
        <v>23.838111191109</v>
      </c>
      <c r="S11">
        <v>33.340754299637297</v>
      </c>
      <c r="U11">
        <v>25.9079068041707</v>
      </c>
      <c r="V11">
        <v>21.6115334273412</v>
      </c>
      <c r="W11">
        <v>34.802498133739697</v>
      </c>
      <c r="X11">
        <v>26.360395481448599</v>
      </c>
      <c r="Z11">
        <f t="shared" si="0"/>
        <v>0</v>
      </c>
      <c r="AA11">
        <f t="shared" si="1"/>
        <v>7.1725771217324832</v>
      </c>
      <c r="AB11">
        <f t="shared" si="2"/>
        <v>-529.42875060313713</v>
      </c>
      <c r="AC11">
        <f t="shared" si="3"/>
        <v>-41.956116368033577</v>
      </c>
      <c r="AD11">
        <f t="shared" si="4"/>
        <v>4.7113720906778376</v>
      </c>
      <c r="AE11">
        <f t="shared" si="5"/>
        <v>-1.4432795261703248</v>
      </c>
      <c r="AF11">
        <f t="shared" si="6"/>
        <v>-529.42875060313713</v>
      </c>
      <c r="AG11">
        <f t="shared" si="7"/>
        <v>9.4261178271187767</v>
      </c>
      <c r="AH11">
        <f t="shared" si="8"/>
        <v>-0.44197937141189098</v>
      </c>
      <c r="AI11">
        <f t="shared" si="9"/>
        <v>-8.6061080654967945</v>
      </c>
      <c r="AJ11">
        <f t="shared" si="10"/>
        <v>8.892329885761491</v>
      </c>
    </row>
    <row r="12" spans="1:36" x14ac:dyDescent="0.25">
      <c r="A12" s="1">
        <v>0.9</v>
      </c>
      <c r="B12">
        <v>1792.6425355959</v>
      </c>
      <c r="C12">
        <v>893.42051852856298</v>
      </c>
      <c r="D12">
        <v>1131.2714252178</v>
      </c>
      <c r="E12">
        <v>1593.65764079524</v>
      </c>
      <c r="F12">
        <v>1757.62148185041</v>
      </c>
      <c r="G12">
        <v>1727.9538366783199</v>
      </c>
      <c r="H12">
        <v>1194.4781998081701</v>
      </c>
      <c r="I12">
        <v>1782.45257121229</v>
      </c>
      <c r="J12">
        <v>1712.5670419471401</v>
      </c>
      <c r="K12">
        <v>1703.63742625546</v>
      </c>
      <c r="L12">
        <v>1788.3241513815899</v>
      </c>
      <c r="N12">
        <v>24.8244883900859</v>
      </c>
      <c r="O12">
        <v>41.462655865412202</v>
      </c>
      <c r="P12">
        <v>27.305372684151301</v>
      </c>
      <c r="Q12">
        <v>11.5962900108306</v>
      </c>
      <c r="R12">
        <v>24.9093463115045</v>
      </c>
      <c r="S12">
        <v>33.937505680199301</v>
      </c>
      <c r="T12">
        <v>8.9504575326448297</v>
      </c>
      <c r="U12">
        <v>27.300769691555399</v>
      </c>
      <c r="V12">
        <v>31.9960143657683</v>
      </c>
      <c r="W12">
        <v>32.482540719010402</v>
      </c>
      <c r="X12">
        <v>26.764071182837199</v>
      </c>
      <c r="Z12">
        <f t="shared" si="0"/>
        <v>0</v>
      </c>
      <c r="AA12">
        <f t="shared" si="1"/>
        <v>-186.07397611434229</v>
      </c>
      <c r="AB12">
        <f t="shared" si="2"/>
        <v>-179.21831935968436</v>
      </c>
      <c r="AC12">
        <f t="shared" si="3"/>
        <v>-72.623715744496849</v>
      </c>
      <c r="AD12">
        <f t="shared" si="4"/>
        <v>-9.9584472782893538</v>
      </c>
      <c r="AE12">
        <f t="shared" si="5"/>
        <v>-15.384596746559476</v>
      </c>
      <c r="AF12">
        <f t="shared" si="6"/>
        <v>-226.67402856734282</v>
      </c>
      <c r="AG12">
        <f t="shared" si="7"/>
        <v>-2.7615310336128189</v>
      </c>
      <c r="AH12">
        <f t="shared" si="8"/>
        <v>-19.773232801534814</v>
      </c>
      <c r="AI12">
        <f t="shared" si="9"/>
        <v>-21.771008582038583</v>
      </c>
      <c r="AJ12">
        <f t="shared" si="10"/>
        <v>-1.1829765746191681</v>
      </c>
    </row>
    <row r="14" spans="1:36" x14ac:dyDescent="0.25">
      <c r="A14" s="10" t="s">
        <v>18</v>
      </c>
      <c r="B14" s="10"/>
      <c r="N14" s="10" t="s">
        <v>20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Z14" s="10" t="s">
        <v>14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x14ac:dyDescent="0.25">
      <c r="A15" s="2">
        <f>0.05</f>
        <v>0.05</v>
      </c>
      <c r="B15" t="s">
        <v>15</v>
      </c>
      <c r="N15" t="s">
        <v>2</v>
      </c>
      <c r="O15" t="s">
        <v>6</v>
      </c>
      <c r="P15" t="s">
        <v>5</v>
      </c>
      <c r="Q15" t="s">
        <v>8</v>
      </c>
      <c r="R15" t="s">
        <v>7</v>
      </c>
      <c r="S15" t="s">
        <v>9</v>
      </c>
      <c r="T15" t="s">
        <v>10</v>
      </c>
      <c r="U15" t="s">
        <v>0</v>
      </c>
      <c r="V15" t="s">
        <v>1</v>
      </c>
      <c r="W15" t="s">
        <v>4</v>
      </c>
      <c r="X15" t="s">
        <v>3</v>
      </c>
      <c r="Z15" t="s">
        <v>2</v>
      </c>
      <c r="AA15" t="s">
        <v>6</v>
      </c>
      <c r="AB15" t="s">
        <v>5</v>
      </c>
      <c r="AC15" t="s">
        <v>8</v>
      </c>
      <c r="AD15" t="s">
        <v>7</v>
      </c>
      <c r="AE15" t="s">
        <v>9</v>
      </c>
      <c r="AF15" t="s">
        <v>10</v>
      </c>
      <c r="AG15" t="s">
        <v>0</v>
      </c>
      <c r="AH15" t="s">
        <v>1</v>
      </c>
      <c r="AI15" t="s">
        <v>4</v>
      </c>
      <c r="AJ15" t="s">
        <v>3</v>
      </c>
    </row>
    <row r="16" spans="1:36" x14ac:dyDescent="0.25">
      <c r="A16" s="4">
        <f>0.01</f>
        <v>0.01</v>
      </c>
      <c r="B16" t="s">
        <v>16</v>
      </c>
      <c r="N16">
        <f>_xlfn.T.DIST.2T(ABS(Z3),Z16)</f>
        <v>1</v>
      </c>
      <c r="O16">
        <f t="shared" ref="O16:X25" si="11">_xlfn.T.DIST.2T(ABS(AA3),AA16)</f>
        <v>0.69612134478460796</v>
      </c>
      <c r="P16">
        <f t="shared" si="11"/>
        <v>3.062429065701338E-103</v>
      </c>
      <c r="Q16">
        <f t="shared" si="11"/>
        <v>0.90631395122976244</v>
      </c>
      <c r="R16">
        <f t="shared" si="11"/>
        <v>0.72257577141406948</v>
      </c>
      <c r="S16">
        <f t="shared" si="11"/>
        <v>0.92960789159563617</v>
      </c>
      <c r="T16">
        <f t="shared" si="11"/>
        <v>5.5112621421077415E-57</v>
      </c>
      <c r="U16">
        <f t="shared" si="11"/>
        <v>0.70140958512229656</v>
      </c>
      <c r="V16">
        <f t="shared" si="11"/>
        <v>0.77416454464084883</v>
      </c>
      <c r="W16">
        <f t="shared" si="11"/>
        <v>0.98110430736731247</v>
      </c>
      <c r="X16">
        <f t="shared" si="11"/>
        <v>0.75631168570590523</v>
      </c>
      <c r="Z16">
        <f>POWER(N3/100+$N3/100,2)/(POWER(N3/100,2)/99+POWER($N3/100,2)/99)</f>
        <v>198</v>
      </c>
      <c r="AA16">
        <f t="shared" ref="AA16:AJ25" si="12">POWER(O3/100+$N3/100,2)/(POWER(O3/100,2)/99+POWER($N3/100,2)/99)</f>
        <v>197.93705518272651</v>
      </c>
      <c r="AB16">
        <f>POWER(P3/100+$N3/100,2)/(POWER(P3/100,2)/99+POWER($N3/100,2)/99)</f>
        <v>169.93633162742813</v>
      </c>
      <c r="AC16">
        <f t="shared" si="12"/>
        <v>197.99734434820584</v>
      </c>
      <c r="AD16">
        <f t="shared" si="12"/>
        <v>197.99696301374573</v>
      </c>
      <c r="AE16">
        <f t="shared" si="12"/>
        <v>197.99966574186439</v>
      </c>
      <c r="AF16">
        <f t="shared" si="12"/>
        <v>191.88176312784799</v>
      </c>
      <c r="AG16">
        <f t="shared" si="12"/>
        <v>197.899494294199</v>
      </c>
      <c r="AH16">
        <f t="shared" si="12"/>
        <v>197.99360355925828</v>
      </c>
      <c r="AI16">
        <f t="shared" si="12"/>
        <v>197.99951252873541</v>
      </c>
      <c r="AJ16">
        <f t="shared" si="12"/>
        <v>197.97860076326563</v>
      </c>
    </row>
    <row r="17" spans="1:36" x14ac:dyDescent="0.25">
      <c r="A17" s="3">
        <f>0.001</f>
        <v>1E-3</v>
      </c>
      <c r="B17" t="s">
        <v>17</v>
      </c>
      <c r="N17">
        <f t="shared" ref="N17:N25" si="13">_xlfn.T.DIST.2T(ABS(Z4),Z17)</f>
        <v>1</v>
      </c>
      <c r="O17">
        <f t="shared" si="11"/>
        <v>3.3332797268182034E-10</v>
      </c>
      <c r="P17">
        <f t="shared" si="11"/>
        <v>4.1449467500385839E-218</v>
      </c>
      <c r="Q17">
        <f t="shared" si="11"/>
        <v>4.2602781726414121E-21</v>
      </c>
      <c r="R17">
        <f t="shared" si="11"/>
        <v>5.5791185309739613E-4</v>
      </c>
      <c r="S17">
        <f t="shared" si="11"/>
        <v>5.9962131140322941E-9</v>
      </c>
      <c r="T17">
        <f t="shared" si="11"/>
        <v>2.7212594097761236E-217</v>
      </c>
      <c r="U17">
        <f t="shared" si="11"/>
        <v>0.5008951660713985</v>
      </c>
      <c r="V17">
        <f t="shared" si="11"/>
        <v>8.1216391321730483E-9</v>
      </c>
      <c r="W17">
        <f t="shared" si="11"/>
        <v>1.3015289158654482E-11</v>
      </c>
      <c r="X17">
        <f t="shared" si="11"/>
        <v>0.78461227549055645</v>
      </c>
      <c r="Z17">
        <f t="shared" ref="Z17:Z25" si="14">POWER(N4/100+$N4/100,2)/(POWER(N4/100,2)/99+POWER($N4/100,2)/99)</f>
        <v>198</v>
      </c>
      <c r="AA17">
        <f t="shared" si="12"/>
        <v>197.42554224624294</v>
      </c>
      <c r="AB17">
        <f t="shared" si="12"/>
        <v>165.79357649371536</v>
      </c>
      <c r="AC17">
        <f t="shared" si="12"/>
        <v>196.87363679749106</v>
      </c>
      <c r="AD17">
        <f t="shared" si="12"/>
        <v>197.9794109948991</v>
      </c>
      <c r="AE17">
        <f t="shared" si="12"/>
        <v>197.97406449321454</v>
      </c>
      <c r="AF17">
        <f t="shared" si="12"/>
        <v>164.91176666073005</v>
      </c>
      <c r="AG17">
        <f t="shared" si="12"/>
        <v>197.77783467332969</v>
      </c>
      <c r="AH17">
        <f t="shared" si="12"/>
        <v>197.96673794774495</v>
      </c>
      <c r="AI17">
        <f t="shared" si="12"/>
        <v>197.9603172829041</v>
      </c>
      <c r="AJ17">
        <f t="shared" si="12"/>
        <v>197.81677356190477</v>
      </c>
    </row>
    <row r="18" spans="1:36" x14ac:dyDescent="0.25">
      <c r="N18">
        <f t="shared" si="13"/>
        <v>1</v>
      </c>
      <c r="O18">
        <f t="shared" si="11"/>
        <v>7.2004758281429116E-221</v>
      </c>
      <c r="P18">
        <f t="shared" si="11"/>
        <v>2.4040946008724896E-186</v>
      </c>
      <c r="Q18">
        <f t="shared" si="11"/>
        <v>5.9369131457511743E-251</v>
      </c>
      <c r="R18">
        <f t="shared" si="11"/>
        <v>1.9607533597167403E-10</v>
      </c>
      <c r="S18">
        <f t="shared" si="11"/>
        <v>3.001908617060042E-31</v>
      </c>
      <c r="T18">
        <f t="shared" si="11"/>
        <v>2.4040946008724896E-186</v>
      </c>
      <c r="U18">
        <f t="shared" si="11"/>
        <v>0.40956665570143747</v>
      </c>
      <c r="V18">
        <f t="shared" si="11"/>
        <v>8.5093281130138292E-28</v>
      </c>
      <c r="W18">
        <f t="shared" si="11"/>
        <v>2.1054151684733105E-42</v>
      </c>
      <c r="X18">
        <f t="shared" si="11"/>
        <v>3.2782282282744317E-3</v>
      </c>
      <c r="Z18">
        <f t="shared" si="14"/>
        <v>198</v>
      </c>
      <c r="AA18">
        <f t="shared" si="12"/>
        <v>197.37935379830745</v>
      </c>
      <c r="AB18">
        <f t="shared" si="12"/>
        <v>99</v>
      </c>
      <c r="AC18">
        <f t="shared" si="12"/>
        <v>183.60299051884425</v>
      </c>
      <c r="AD18">
        <f t="shared" si="12"/>
        <v>197.55028378934335</v>
      </c>
      <c r="AE18">
        <f t="shared" si="12"/>
        <v>186.22241312272692</v>
      </c>
      <c r="AF18">
        <f>POWER(T5/100+$N5/100,2)/(POWER(T5/100,2)/99+POWER($N5/100,2)/99)</f>
        <v>99</v>
      </c>
      <c r="AG18">
        <f t="shared" si="12"/>
        <v>196.18055486922512</v>
      </c>
      <c r="AH18">
        <f t="shared" si="12"/>
        <v>197.60225686213454</v>
      </c>
      <c r="AI18">
        <f t="shared" si="12"/>
        <v>187.89652201672931</v>
      </c>
      <c r="AJ18">
        <f t="shared" si="12"/>
        <v>196.39667203375541</v>
      </c>
    </row>
    <row r="19" spans="1:36" x14ac:dyDescent="0.25">
      <c r="A19" s="10" t="s">
        <v>19</v>
      </c>
      <c r="B19" s="10"/>
      <c r="N19">
        <f t="shared" si="13"/>
        <v>1</v>
      </c>
      <c r="O19">
        <f t="shared" si="11"/>
        <v>2.7691756484778713E-137</v>
      </c>
      <c r="P19">
        <f t="shared" si="11"/>
        <v>3.97539105119178E-254</v>
      </c>
      <c r="Q19">
        <f t="shared" si="11"/>
        <v>5.8750505293723998E-223</v>
      </c>
      <c r="R19">
        <f t="shared" si="11"/>
        <v>7.7504317603627974E-9</v>
      </c>
      <c r="S19">
        <f t="shared" si="11"/>
        <v>2.4568694730253238E-39</v>
      </c>
      <c r="T19">
        <f t="shared" si="11"/>
        <v>3.3352333169574299E-225</v>
      </c>
      <c r="U19">
        <f t="shared" si="11"/>
        <v>0.48742749026500909</v>
      </c>
      <c r="V19">
        <f t="shared" si="11"/>
        <v>4.3201990507295427E-30</v>
      </c>
      <c r="W19">
        <f t="shared" si="11"/>
        <v>4.5940153011888051E-31</v>
      </c>
      <c r="X19">
        <f t="shared" si="11"/>
        <v>0.25355496439875952</v>
      </c>
      <c r="Z19">
        <f t="shared" si="14"/>
        <v>198</v>
      </c>
      <c r="AA19">
        <f t="shared" si="12"/>
        <v>197.9041013984419</v>
      </c>
      <c r="AB19">
        <f>POWER(P6/100+$N6/100,2)/(POWER(P6/100,2)/99+POWER($N6/100,2)/99)</f>
        <v>161.8990887437632</v>
      </c>
      <c r="AC19">
        <f t="shared" si="12"/>
        <v>197.45553971296221</v>
      </c>
      <c r="AD19">
        <f t="shared" si="12"/>
        <v>197.991757492142</v>
      </c>
      <c r="AE19">
        <f t="shared" si="12"/>
        <v>190.22178572530225</v>
      </c>
      <c r="AF19">
        <f>POWER(T6/100+$N6/100,2)/(POWER(T6/100,2)/99+POWER($N6/100,2)/99)</f>
        <v>193.89154714286181</v>
      </c>
      <c r="AG19">
        <f t="shared" si="12"/>
        <v>196.17450585097339</v>
      </c>
      <c r="AH19">
        <f t="shared" si="12"/>
        <v>193.39370154969154</v>
      </c>
      <c r="AI19">
        <f t="shared" si="12"/>
        <v>194.24336579470233</v>
      </c>
      <c r="AJ19">
        <f t="shared" si="12"/>
        <v>196.91046984424275</v>
      </c>
    </row>
    <row r="20" spans="1:36" x14ac:dyDescent="0.25">
      <c r="A20" s="5">
        <f>0.05</f>
        <v>0.05</v>
      </c>
      <c r="B20" t="s">
        <v>15</v>
      </c>
      <c r="N20">
        <f t="shared" si="13"/>
        <v>1</v>
      </c>
      <c r="O20">
        <f t="shared" si="11"/>
        <v>0.67753022247540484</v>
      </c>
      <c r="P20">
        <f t="shared" si="11"/>
        <v>2.3920102323471016E-235</v>
      </c>
      <c r="Q20">
        <f t="shared" si="11"/>
        <v>2.7398213941290088E-248</v>
      </c>
      <c r="R20">
        <f t="shared" si="11"/>
        <v>1.4579762326019283E-13</v>
      </c>
      <c r="S20">
        <f t="shared" si="11"/>
        <v>1.3153218688464631E-40</v>
      </c>
      <c r="T20">
        <f t="shared" si="11"/>
        <v>1.1361900027223868E-234</v>
      </c>
      <c r="U20">
        <f t="shared" si="11"/>
        <v>0.20747940747092999</v>
      </c>
      <c r="V20">
        <f t="shared" si="11"/>
        <v>3.0948542662388493E-36</v>
      </c>
      <c r="W20">
        <f t="shared" si="11"/>
        <v>1.7387196721630484E-42</v>
      </c>
      <c r="X20">
        <f t="shared" si="11"/>
        <v>4.3703400722642427E-3</v>
      </c>
      <c r="Z20">
        <f t="shared" si="14"/>
        <v>198</v>
      </c>
      <c r="AA20">
        <f t="shared" si="12"/>
        <v>194.90081739209415</v>
      </c>
      <c r="AB20">
        <f>POWER(P7/100+$N7/100,2)/(POWER(P7/100,2)/99+POWER($N7/100,2)/99)</f>
        <v>194.4822640275855</v>
      </c>
      <c r="AC20">
        <f t="shared" si="12"/>
        <v>171.90346102892332</v>
      </c>
      <c r="AD20">
        <f t="shared" si="12"/>
        <v>197.99999599392316</v>
      </c>
      <c r="AE20">
        <f t="shared" si="12"/>
        <v>190.06657230852815</v>
      </c>
      <c r="AF20">
        <f t="shared" si="12"/>
        <v>192.0918750392963</v>
      </c>
      <c r="AG20">
        <f t="shared" si="12"/>
        <v>192.77874238514198</v>
      </c>
      <c r="AH20">
        <f t="shared" si="12"/>
        <v>195.26325762406918</v>
      </c>
      <c r="AI20">
        <f t="shared" si="12"/>
        <v>191.45353309762356</v>
      </c>
      <c r="AJ20">
        <f t="shared" si="12"/>
        <v>194.60681827482622</v>
      </c>
    </row>
    <row r="21" spans="1:36" x14ac:dyDescent="0.25">
      <c r="A21" s="7">
        <f>0.01</f>
        <v>0.01</v>
      </c>
      <c r="B21" t="s">
        <v>16</v>
      </c>
      <c r="N21">
        <f t="shared" si="13"/>
        <v>1</v>
      </c>
      <c r="O21">
        <f t="shared" si="11"/>
        <v>7.2927986230059488E-227</v>
      </c>
      <c r="P21">
        <f t="shared" si="11"/>
        <v>3.7939778920668212E-189</v>
      </c>
      <c r="Q21">
        <f t="shared" si="11"/>
        <v>1.6035431682275317E-12</v>
      </c>
      <c r="R21">
        <f t="shared" si="11"/>
        <v>3.9104096179178567E-247</v>
      </c>
      <c r="S21">
        <f t="shared" si="11"/>
        <v>1.7717983903940969E-49</v>
      </c>
      <c r="T21">
        <f t="shared" si="11"/>
        <v>3.7939778920668212E-189</v>
      </c>
      <c r="U21">
        <f t="shared" si="11"/>
        <v>2.6106643448283239E-5</v>
      </c>
      <c r="V21">
        <f t="shared" si="11"/>
        <v>2.1210434677426436E-40</v>
      </c>
      <c r="W21">
        <f t="shared" si="11"/>
        <v>5.5771380108036703E-57</v>
      </c>
      <c r="X21">
        <f t="shared" si="11"/>
        <v>7.5288542585931788E-7</v>
      </c>
      <c r="Z21">
        <f t="shared" si="14"/>
        <v>198</v>
      </c>
      <c r="AA21">
        <f t="shared" si="12"/>
        <v>195.86721940475925</v>
      </c>
      <c r="AB21">
        <f t="shared" si="12"/>
        <v>99</v>
      </c>
      <c r="AC21">
        <f t="shared" si="12"/>
        <v>196.86571104322712</v>
      </c>
      <c r="AD21">
        <f t="shared" si="12"/>
        <v>177.75355971884676</v>
      </c>
      <c r="AE21">
        <f t="shared" si="12"/>
        <v>186.87721777398494</v>
      </c>
      <c r="AF21">
        <f t="shared" si="12"/>
        <v>99</v>
      </c>
      <c r="AG21">
        <f t="shared" si="12"/>
        <v>192.538333439307</v>
      </c>
      <c r="AH21">
        <f t="shared" si="12"/>
        <v>197.96474603899321</v>
      </c>
      <c r="AI21">
        <f t="shared" si="12"/>
        <v>187.20687386399902</v>
      </c>
      <c r="AJ21">
        <f t="shared" si="12"/>
        <v>196.10608271105744</v>
      </c>
    </row>
    <row r="22" spans="1:36" x14ac:dyDescent="0.25">
      <c r="A22" s="6">
        <f>0.001</f>
        <v>1E-3</v>
      </c>
      <c r="B22" t="s">
        <v>17</v>
      </c>
      <c r="N22">
        <f t="shared" si="13"/>
        <v>1</v>
      </c>
      <c r="O22">
        <f t="shared" si="11"/>
        <v>1.0424080550926971E-262</v>
      </c>
      <c r="P22">
        <f t="shared" si="11"/>
        <v>8.6293603001336347E-198</v>
      </c>
      <c r="Q22">
        <f t="shared" si="11"/>
        <v>5.7791675866350622E-205</v>
      </c>
      <c r="R22">
        <f t="shared" si="11"/>
        <v>5.3165829950368705E-18</v>
      </c>
      <c r="S22">
        <f t="shared" si="11"/>
        <v>8.6981329072780881E-39</v>
      </c>
      <c r="T22">
        <f t="shared" si="11"/>
        <v>1.0756742868259802E-185</v>
      </c>
      <c r="U22">
        <f t="shared" si="11"/>
        <v>2.7109466424335028E-2</v>
      </c>
      <c r="V22">
        <f t="shared" si="11"/>
        <v>3.0928239691608214E-47</v>
      </c>
      <c r="W22">
        <f t="shared" si="11"/>
        <v>7.5867416297098573E-51</v>
      </c>
      <c r="X22">
        <f t="shared" si="11"/>
        <v>1.2676518579729538E-5</v>
      </c>
      <c r="Z22">
        <f t="shared" si="14"/>
        <v>198</v>
      </c>
      <c r="AA22">
        <f t="shared" si="12"/>
        <v>195.17319626781284</v>
      </c>
      <c r="AB22">
        <f t="shared" si="12"/>
        <v>155.91151362714044</v>
      </c>
      <c r="AC22">
        <f t="shared" si="12"/>
        <v>139.86175779577687</v>
      </c>
      <c r="AD22">
        <f t="shared" si="12"/>
        <v>197.87082669346918</v>
      </c>
      <c r="AE22">
        <f t="shared" si="12"/>
        <v>194.58308208734795</v>
      </c>
      <c r="AF22">
        <f t="shared" si="12"/>
        <v>99</v>
      </c>
      <c r="AG22">
        <f t="shared" si="12"/>
        <v>197.96522906360991</v>
      </c>
      <c r="AH22">
        <f t="shared" si="12"/>
        <v>197.91404846196369</v>
      </c>
      <c r="AI22">
        <f t="shared" si="12"/>
        <v>191.81358403815855</v>
      </c>
      <c r="AJ22">
        <f t="shared" si="12"/>
        <v>194.82773908563465</v>
      </c>
    </row>
    <row r="23" spans="1:36" x14ac:dyDescent="0.25">
      <c r="N23">
        <f t="shared" si="13"/>
        <v>1</v>
      </c>
      <c r="O23">
        <f t="shared" si="11"/>
        <v>4.3260221701297746E-163</v>
      </c>
      <c r="P23">
        <f t="shared" si="11"/>
        <v>4.6650941238608349E-145</v>
      </c>
      <c r="Q23">
        <f t="shared" si="11"/>
        <v>2.2610210345321593E-156</v>
      </c>
      <c r="R23">
        <f t="shared" si="11"/>
        <v>1.5472724173240448E-4</v>
      </c>
      <c r="S23">
        <f t="shared" si="11"/>
        <v>2.0407584220189113E-2</v>
      </c>
      <c r="T23">
        <f t="shared" si="11"/>
        <v>5.1560595926820212E-79</v>
      </c>
      <c r="U23">
        <f t="shared" si="11"/>
        <v>1.105776830888303E-18</v>
      </c>
      <c r="V23">
        <f t="shared" si="11"/>
        <v>4.9929714428185126E-2</v>
      </c>
      <c r="W23">
        <f t="shared" si="11"/>
        <v>6.6283612022949758E-11</v>
      </c>
      <c r="X23">
        <f t="shared" si="11"/>
        <v>2.2965240034162688E-15</v>
      </c>
      <c r="Z23">
        <f t="shared" si="14"/>
        <v>198</v>
      </c>
      <c r="AA23">
        <f t="shared" si="12"/>
        <v>196.89349491552329</v>
      </c>
      <c r="AB23">
        <f t="shared" si="12"/>
        <v>133.75346060141595</v>
      </c>
      <c r="AC23">
        <f t="shared" si="12"/>
        <v>137.5748914493455</v>
      </c>
      <c r="AD23">
        <f t="shared" si="12"/>
        <v>187.87240177662548</v>
      </c>
      <c r="AE23">
        <f t="shared" si="12"/>
        <v>196.47049455252812</v>
      </c>
      <c r="AF23">
        <f t="shared" si="12"/>
        <v>197.33228891295741</v>
      </c>
      <c r="AG23">
        <f t="shared" si="12"/>
        <v>193.74937850605994</v>
      </c>
      <c r="AH23">
        <f t="shared" si="12"/>
        <v>194.52754718068934</v>
      </c>
      <c r="AI23">
        <f t="shared" si="12"/>
        <v>197.53126372005568</v>
      </c>
      <c r="AJ23">
        <f t="shared" si="12"/>
        <v>189.85085754719958</v>
      </c>
    </row>
    <row r="24" spans="1:36" x14ac:dyDescent="0.25">
      <c r="N24">
        <f t="shared" si="13"/>
        <v>1</v>
      </c>
      <c r="O24">
        <f t="shared" si="11"/>
        <v>1.4544478402306622E-11</v>
      </c>
      <c r="P24">
        <f t="shared" si="11"/>
        <v>1.0531902002922001E-172</v>
      </c>
      <c r="Q24">
        <f t="shared" si="11"/>
        <v>1.3167175059258027E-89</v>
      </c>
      <c r="R24">
        <f t="shared" si="11"/>
        <v>4.6974503638415789E-6</v>
      </c>
      <c r="S24">
        <f t="shared" si="11"/>
        <v>0.15052998965056591</v>
      </c>
      <c r="T24">
        <f t="shared" si="11"/>
        <v>1.0531902002922001E-172</v>
      </c>
      <c r="U24">
        <f t="shared" si="11"/>
        <v>1.2759125083641523E-17</v>
      </c>
      <c r="V24">
        <f t="shared" si="11"/>
        <v>0.65900944028484298</v>
      </c>
      <c r="W24">
        <f t="shared" si="11"/>
        <v>2.3847077949196755E-15</v>
      </c>
      <c r="X24">
        <f t="shared" si="11"/>
        <v>4.0489184217016638E-16</v>
      </c>
      <c r="Z24">
        <f t="shared" si="14"/>
        <v>198</v>
      </c>
      <c r="AA24">
        <f t="shared" si="12"/>
        <v>197.72576653345786</v>
      </c>
      <c r="AB24">
        <f t="shared" si="12"/>
        <v>99</v>
      </c>
      <c r="AC24">
        <f t="shared" si="12"/>
        <v>164.06259574266784</v>
      </c>
      <c r="AD24">
        <f t="shared" si="12"/>
        <v>193.14061109284427</v>
      </c>
      <c r="AE24">
        <f t="shared" si="12"/>
        <v>197.98802227352496</v>
      </c>
      <c r="AF24">
        <f t="shared" si="12"/>
        <v>99</v>
      </c>
      <c r="AG24">
        <f t="shared" si="12"/>
        <v>195.29050592849018</v>
      </c>
      <c r="AH24">
        <f t="shared" si="12"/>
        <v>189.93913758467676</v>
      </c>
      <c r="AI24">
        <f t="shared" si="12"/>
        <v>197.83104205714599</v>
      </c>
      <c r="AJ24">
        <f t="shared" si="12"/>
        <v>195.66492690661886</v>
      </c>
    </row>
    <row r="25" spans="1:36" x14ac:dyDescent="0.25">
      <c r="N25">
        <f t="shared" si="13"/>
        <v>1</v>
      </c>
      <c r="O25">
        <f t="shared" si="11"/>
        <v>2.8479484592376092E-213</v>
      </c>
      <c r="P25">
        <f t="shared" si="11"/>
        <v>3.8237303926709408E-220</v>
      </c>
      <c r="Q25">
        <f t="shared" si="11"/>
        <v>4.5893365415366367E-132</v>
      </c>
      <c r="R25">
        <f t="shared" si="11"/>
        <v>3.5118284117478838E-19</v>
      </c>
      <c r="S25">
        <f t="shared" si="11"/>
        <v>2.2054517019631583E-35</v>
      </c>
      <c r="T25">
        <f t="shared" si="11"/>
        <v>1.2080363708018613E-204</v>
      </c>
      <c r="U25">
        <f t="shared" si="11"/>
        <v>6.2971430084730294E-3</v>
      </c>
      <c r="V25">
        <f t="shared" si="11"/>
        <v>2.2280045278898398E-48</v>
      </c>
      <c r="W25">
        <f t="shared" si="11"/>
        <v>5.5717613993899252E-54</v>
      </c>
      <c r="X25">
        <f t="shared" si="11"/>
        <v>0.23824411168571816</v>
      </c>
      <c r="Z25">
        <f t="shared" si="14"/>
        <v>198</v>
      </c>
      <c r="AA25">
        <f t="shared" si="12"/>
        <v>186.26498660469676</v>
      </c>
      <c r="AB25">
        <f t="shared" si="12"/>
        <v>197.55257260249911</v>
      </c>
      <c r="AC25">
        <f t="shared" si="12"/>
        <v>174.924383929805</v>
      </c>
      <c r="AD25">
        <f t="shared" si="12"/>
        <v>197.99942357234053</v>
      </c>
      <c r="AE25">
        <f t="shared" si="12"/>
        <v>193.34976409560596</v>
      </c>
      <c r="AF25">
        <f t="shared" si="12"/>
        <v>162.17616053048368</v>
      </c>
      <c r="AG25">
        <f t="shared" si="12"/>
        <v>197.55414907160477</v>
      </c>
      <c r="AH25">
        <f t="shared" si="12"/>
        <v>194.89533707125452</v>
      </c>
      <c r="AI25">
        <f t="shared" si="12"/>
        <v>194.5262458727646</v>
      </c>
      <c r="AJ25">
        <f t="shared" si="12"/>
        <v>197.72051302706225</v>
      </c>
    </row>
    <row r="27" spans="1:36" x14ac:dyDescent="0.25">
      <c r="N27" t="s">
        <v>44</v>
      </c>
      <c r="O27" t="s">
        <v>6</v>
      </c>
      <c r="P27" t="s">
        <v>5</v>
      </c>
      <c r="Q27" t="s">
        <v>8</v>
      </c>
      <c r="R27" t="s">
        <v>7</v>
      </c>
      <c r="S27" t="s">
        <v>9</v>
      </c>
      <c r="T27" t="s">
        <v>10</v>
      </c>
      <c r="U27" t="s">
        <v>0</v>
      </c>
      <c r="V27" t="s">
        <v>1</v>
      </c>
      <c r="W27" t="s">
        <v>4</v>
      </c>
      <c r="X27" t="s">
        <v>3</v>
      </c>
      <c r="Z27" t="s">
        <v>45</v>
      </c>
      <c r="AA27" t="s">
        <v>6</v>
      </c>
      <c r="AB27" t="s">
        <v>5</v>
      </c>
      <c r="AC27" t="s">
        <v>8</v>
      </c>
      <c r="AD27" t="s">
        <v>7</v>
      </c>
      <c r="AE27" t="s">
        <v>9</v>
      </c>
      <c r="AF27" t="s">
        <v>10</v>
      </c>
      <c r="AG27" t="s">
        <v>0</v>
      </c>
      <c r="AH27" t="s">
        <v>1</v>
      </c>
      <c r="AI27" t="s">
        <v>4</v>
      </c>
      <c r="AJ27" t="s">
        <v>3</v>
      </c>
    </row>
    <row r="28" spans="1:36" x14ac:dyDescent="0.25">
      <c r="N28" s="1">
        <v>0.01</v>
      </c>
      <c r="O28">
        <f t="shared" ref="O28:O37" si="15">IF(AND(C3&gt;$B3,O16&lt;0.05),1,0)</f>
        <v>0</v>
      </c>
      <c r="P28">
        <f t="shared" ref="P28:P37" si="16">IF(AND(D3&gt;$B3,P16&lt;0.05),1,0)</f>
        <v>0</v>
      </c>
      <c r="Q28">
        <f t="shared" ref="Q28:Q37" si="17">IF(AND(E3&gt;$B3,Q16&lt;0.05),1,0)</f>
        <v>0</v>
      </c>
      <c r="R28">
        <f t="shared" ref="R28:R37" si="18">IF(AND(F3&gt;$B3,R16&lt;0.05),1,0)</f>
        <v>0</v>
      </c>
      <c r="S28">
        <f t="shared" ref="S28:S37" si="19">IF(AND(G3&gt;$B3,S16&lt;0.05),1,0)</f>
        <v>0</v>
      </c>
      <c r="T28">
        <f t="shared" ref="T28:T37" si="20">IF(AND(H3&gt;$B3,T16&lt;0.05),1,0)</f>
        <v>0</v>
      </c>
      <c r="U28">
        <f t="shared" ref="U28:U37" si="21">IF(AND(I3&gt;$B3,U16&lt;0.05),1,0)</f>
        <v>0</v>
      </c>
      <c r="V28">
        <f t="shared" ref="V28:V37" si="22">IF(AND(J3&gt;$B3,V16&lt;0.05),1,0)</f>
        <v>0</v>
      </c>
      <c r="W28">
        <f t="shared" ref="W28:W37" si="23">IF(AND(K3&gt;$B3,W16&lt;0.05),1,0)</f>
        <v>0</v>
      </c>
      <c r="X28">
        <f t="shared" ref="X28:X37" si="24">IF(AND(L3&gt;$B3,X16&lt;0.05),1,0)</f>
        <v>0</v>
      </c>
      <c r="Z28" s="1">
        <v>0.01</v>
      </c>
      <c r="AA28">
        <f t="shared" ref="AA28:AA37" si="25">IF(AND(C3&lt;$B3,O16&lt;0.05),1,0)</f>
        <v>0</v>
      </c>
      <c r="AB28">
        <f t="shared" ref="AB28:AB37" si="26">IF(AND(D3&lt;$B3,P16&lt;0.05),1,0)</f>
        <v>1</v>
      </c>
      <c r="AC28">
        <f t="shared" ref="AC28:AC37" si="27">IF(AND(E3&lt;$B3,Q16&lt;0.05),1,0)</f>
        <v>0</v>
      </c>
      <c r="AD28">
        <f t="shared" ref="AD28:AD37" si="28">IF(AND(F3&lt;$B3,R16&lt;0.05),1,0)</f>
        <v>0</v>
      </c>
      <c r="AE28">
        <f t="shared" ref="AE28:AE37" si="29">IF(AND(G3&lt;$B3,S16&lt;0.05),1,0)</f>
        <v>0</v>
      </c>
      <c r="AF28">
        <f t="shared" ref="AF28:AF37" si="30">IF(AND(H3&lt;$B3,T16&lt;0.05),1,0)</f>
        <v>1</v>
      </c>
      <c r="AG28">
        <f t="shared" ref="AG28:AG37" si="31">IF(AND(I3&lt;$B3,U16&lt;0.05),1,0)</f>
        <v>0</v>
      </c>
      <c r="AH28">
        <f t="shared" ref="AH28:AH37" si="32">IF(AND(J3&lt;$B3,V16&lt;0.05),1,0)</f>
        <v>0</v>
      </c>
      <c r="AI28">
        <f t="shared" ref="AI28:AI37" si="33">IF(AND(K3&lt;$B3,W16&lt;0.05),1,0)</f>
        <v>0</v>
      </c>
      <c r="AJ28">
        <f t="shared" ref="AJ28:AJ37" si="34">IF(AND(L3&lt;$B3,X16&lt;0.05),1,0)</f>
        <v>0</v>
      </c>
    </row>
    <row r="29" spans="1:36" x14ac:dyDescent="0.25">
      <c r="N29" s="1">
        <v>0.1</v>
      </c>
      <c r="O29">
        <f t="shared" si="15"/>
        <v>0</v>
      </c>
      <c r="P29">
        <f t="shared" si="16"/>
        <v>0</v>
      </c>
      <c r="Q29">
        <f t="shared" si="17"/>
        <v>0</v>
      </c>
      <c r="R29">
        <f t="shared" si="18"/>
        <v>0</v>
      </c>
      <c r="S29">
        <f t="shared" si="19"/>
        <v>0</v>
      </c>
      <c r="T29">
        <f t="shared" si="20"/>
        <v>0</v>
      </c>
      <c r="U29">
        <f t="shared" si="21"/>
        <v>0</v>
      </c>
      <c r="V29">
        <f t="shared" si="22"/>
        <v>0</v>
      </c>
      <c r="W29">
        <f t="shared" si="23"/>
        <v>0</v>
      </c>
      <c r="X29">
        <f t="shared" si="24"/>
        <v>0</v>
      </c>
      <c r="Z29" s="1">
        <v>0.1</v>
      </c>
      <c r="AA29">
        <f t="shared" si="25"/>
        <v>1</v>
      </c>
      <c r="AB29">
        <f t="shared" si="26"/>
        <v>1</v>
      </c>
      <c r="AC29">
        <f t="shared" si="27"/>
        <v>1</v>
      </c>
      <c r="AD29">
        <f t="shared" si="28"/>
        <v>1</v>
      </c>
      <c r="AE29">
        <f t="shared" si="29"/>
        <v>1</v>
      </c>
      <c r="AF29">
        <f t="shared" si="30"/>
        <v>1</v>
      </c>
      <c r="AG29">
        <f t="shared" si="31"/>
        <v>0</v>
      </c>
      <c r="AH29">
        <f t="shared" si="32"/>
        <v>1</v>
      </c>
      <c r="AI29">
        <f t="shared" si="33"/>
        <v>1</v>
      </c>
      <c r="AJ29">
        <f t="shared" si="34"/>
        <v>0</v>
      </c>
    </row>
    <row r="30" spans="1:36" x14ac:dyDescent="0.25">
      <c r="N30" s="1">
        <v>0.2</v>
      </c>
      <c r="O30">
        <f t="shared" si="15"/>
        <v>0</v>
      </c>
      <c r="P30">
        <f t="shared" si="16"/>
        <v>0</v>
      </c>
      <c r="Q30">
        <f t="shared" si="17"/>
        <v>0</v>
      </c>
      <c r="R30">
        <f t="shared" si="18"/>
        <v>0</v>
      </c>
      <c r="S30">
        <f t="shared" si="19"/>
        <v>0</v>
      </c>
      <c r="T30">
        <f t="shared" si="20"/>
        <v>0</v>
      </c>
      <c r="U30">
        <f t="shared" si="21"/>
        <v>0</v>
      </c>
      <c r="V30">
        <f t="shared" si="22"/>
        <v>0</v>
      </c>
      <c r="W30">
        <f t="shared" si="23"/>
        <v>0</v>
      </c>
      <c r="X30">
        <f t="shared" si="24"/>
        <v>0</v>
      </c>
      <c r="Z30" s="1">
        <v>0.2</v>
      </c>
      <c r="AA30">
        <f t="shared" si="25"/>
        <v>1</v>
      </c>
      <c r="AB30">
        <f t="shared" si="26"/>
        <v>1</v>
      </c>
      <c r="AC30">
        <f t="shared" si="27"/>
        <v>1</v>
      </c>
      <c r="AD30">
        <f t="shared" si="28"/>
        <v>1</v>
      </c>
      <c r="AE30">
        <f t="shared" si="29"/>
        <v>1</v>
      </c>
      <c r="AF30">
        <f t="shared" si="30"/>
        <v>1</v>
      </c>
      <c r="AG30">
        <f t="shared" si="31"/>
        <v>0</v>
      </c>
      <c r="AH30">
        <f t="shared" si="32"/>
        <v>1</v>
      </c>
      <c r="AI30">
        <f t="shared" si="33"/>
        <v>1</v>
      </c>
      <c r="AJ30">
        <f t="shared" si="34"/>
        <v>1</v>
      </c>
    </row>
    <row r="31" spans="1:36" x14ac:dyDescent="0.25">
      <c r="N31" s="1">
        <v>0.3</v>
      </c>
      <c r="O31">
        <f t="shared" si="15"/>
        <v>0</v>
      </c>
      <c r="P31">
        <f t="shared" si="16"/>
        <v>0</v>
      </c>
      <c r="Q31">
        <f t="shared" si="17"/>
        <v>0</v>
      </c>
      <c r="R31">
        <f t="shared" si="18"/>
        <v>0</v>
      </c>
      <c r="S31">
        <f t="shared" si="19"/>
        <v>0</v>
      </c>
      <c r="T31">
        <f t="shared" si="20"/>
        <v>0</v>
      </c>
      <c r="U31">
        <f t="shared" si="21"/>
        <v>0</v>
      </c>
      <c r="V31">
        <f t="shared" si="22"/>
        <v>0</v>
      </c>
      <c r="W31">
        <f t="shared" si="23"/>
        <v>0</v>
      </c>
      <c r="X31">
        <f t="shared" si="24"/>
        <v>0</v>
      </c>
      <c r="Z31" s="1">
        <v>0.3</v>
      </c>
      <c r="AA31">
        <f t="shared" si="25"/>
        <v>1</v>
      </c>
      <c r="AB31">
        <f t="shared" si="26"/>
        <v>1</v>
      </c>
      <c r="AC31">
        <f t="shared" si="27"/>
        <v>1</v>
      </c>
      <c r="AD31">
        <f t="shared" si="28"/>
        <v>1</v>
      </c>
      <c r="AE31">
        <f t="shared" si="29"/>
        <v>1</v>
      </c>
      <c r="AF31">
        <f t="shared" si="30"/>
        <v>1</v>
      </c>
      <c r="AG31">
        <f t="shared" si="31"/>
        <v>0</v>
      </c>
      <c r="AH31">
        <f t="shared" si="32"/>
        <v>1</v>
      </c>
      <c r="AI31">
        <f t="shared" si="33"/>
        <v>1</v>
      </c>
      <c r="AJ31">
        <f t="shared" si="34"/>
        <v>0</v>
      </c>
    </row>
    <row r="32" spans="1:36" x14ac:dyDescent="0.25"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</v>
      </c>
      <c r="L32">
        <v>11</v>
      </c>
      <c r="N32" s="1">
        <v>0.4</v>
      </c>
      <c r="O32">
        <f t="shared" si="15"/>
        <v>0</v>
      </c>
      <c r="P32">
        <f t="shared" si="16"/>
        <v>0</v>
      </c>
      <c r="Q32">
        <f t="shared" si="17"/>
        <v>0</v>
      </c>
      <c r="R32">
        <f t="shared" si="18"/>
        <v>0</v>
      </c>
      <c r="S32">
        <f t="shared" si="19"/>
        <v>0</v>
      </c>
      <c r="T32">
        <f t="shared" si="20"/>
        <v>0</v>
      </c>
      <c r="U32">
        <f t="shared" si="21"/>
        <v>0</v>
      </c>
      <c r="V32">
        <f t="shared" si="22"/>
        <v>0</v>
      </c>
      <c r="W32">
        <f t="shared" si="23"/>
        <v>0</v>
      </c>
      <c r="X32">
        <f t="shared" si="24"/>
        <v>0</v>
      </c>
      <c r="Z32" s="1">
        <v>0.4</v>
      </c>
      <c r="AA32">
        <f t="shared" si="25"/>
        <v>0</v>
      </c>
      <c r="AB32">
        <f t="shared" si="26"/>
        <v>1</v>
      </c>
      <c r="AC32">
        <f t="shared" si="27"/>
        <v>1</v>
      </c>
      <c r="AD32">
        <f t="shared" si="28"/>
        <v>1</v>
      </c>
      <c r="AE32">
        <f t="shared" si="29"/>
        <v>1</v>
      </c>
      <c r="AF32">
        <f t="shared" si="30"/>
        <v>1</v>
      </c>
      <c r="AG32">
        <f t="shared" si="31"/>
        <v>0</v>
      </c>
      <c r="AH32">
        <f t="shared" si="32"/>
        <v>1</v>
      </c>
      <c r="AI32">
        <f t="shared" si="33"/>
        <v>1</v>
      </c>
      <c r="AJ32">
        <f t="shared" si="34"/>
        <v>1</v>
      </c>
    </row>
    <row r="33" spans="3:36" x14ac:dyDescent="0.25">
      <c r="C33">
        <f>SUM(O28:O37)</f>
        <v>1</v>
      </c>
      <c r="D33">
        <f t="shared" ref="D33:L33" si="35">SUM(P28:P37)</f>
        <v>0</v>
      </c>
      <c r="E33">
        <f t="shared" si="35"/>
        <v>0</v>
      </c>
      <c r="F33">
        <f t="shared" si="35"/>
        <v>2</v>
      </c>
      <c r="G33">
        <f t="shared" si="35"/>
        <v>0</v>
      </c>
      <c r="H33">
        <f t="shared" si="35"/>
        <v>0</v>
      </c>
      <c r="I33">
        <f t="shared" si="35"/>
        <v>2</v>
      </c>
      <c r="J33">
        <f t="shared" si="35"/>
        <v>0</v>
      </c>
      <c r="K33">
        <f t="shared" si="35"/>
        <v>0</v>
      </c>
      <c r="L33">
        <f t="shared" si="35"/>
        <v>2</v>
      </c>
      <c r="N33" s="1">
        <v>0.5</v>
      </c>
      <c r="O33">
        <f t="shared" si="15"/>
        <v>0</v>
      </c>
      <c r="P33">
        <f t="shared" si="16"/>
        <v>0</v>
      </c>
      <c r="Q33">
        <f t="shared" si="17"/>
        <v>0</v>
      </c>
      <c r="R33">
        <f t="shared" si="18"/>
        <v>0</v>
      </c>
      <c r="S33">
        <f t="shared" si="19"/>
        <v>0</v>
      </c>
      <c r="T33">
        <f t="shared" si="20"/>
        <v>0</v>
      </c>
      <c r="U33">
        <f t="shared" si="21"/>
        <v>0</v>
      </c>
      <c r="V33">
        <f t="shared" si="22"/>
        <v>0</v>
      </c>
      <c r="W33">
        <f t="shared" si="23"/>
        <v>0</v>
      </c>
      <c r="X33">
        <f t="shared" si="24"/>
        <v>0</v>
      </c>
      <c r="Z33" s="1">
        <v>0.5</v>
      </c>
      <c r="AA33">
        <f t="shared" si="25"/>
        <v>1</v>
      </c>
      <c r="AB33">
        <f t="shared" si="26"/>
        <v>1</v>
      </c>
      <c r="AC33">
        <f t="shared" si="27"/>
        <v>1</v>
      </c>
      <c r="AD33">
        <f t="shared" si="28"/>
        <v>1</v>
      </c>
      <c r="AE33">
        <f t="shared" si="29"/>
        <v>1</v>
      </c>
      <c r="AF33">
        <f t="shared" si="30"/>
        <v>1</v>
      </c>
      <c r="AG33">
        <f t="shared" si="31"/>
        <v>1</v>
      </c>
      <c r="AH33">
        <f t="shared" si="32"/>
        <v>1</v>
      </c>
      <c r="AI33">
        <f t="shared" si="33"/>
        <v>1</v>
      </c>
      <c r="AJ33">
        <f t="shared" si="34"/>
        <v>1</v>
      </c>
    </row>
    <row r="34" spans="3:36" x14ac:dyDescent="0.25">
      <c r="C34">
        <f>SUM(AA28:AA37)</f>
        <v>7</v>
      </c>
      <c r="D34">
        <f t="shared" ref="D34:L34" si="36">SUM(AB28:AB37)</f>
        <v>10</v>
      </c>
      <c r="E34">
        <f t="shared" si="36"/>
        <v>9</v>
      </c>
      <c r="F34">
        <f t="shared" si="36"/>
        <v>7</v>
      </c>
      <c r="G34">
        <f t="shared" si="36"/>
        <v>8</v>
      </c>
      <c r="H34">
        <f t="shared" si="36"/>
        <v>10</v>
      </c>
      <c r="I34">
        <f t="shared" si="36"/>
        <v>3</v>
      </c>
      <c r="J34">
        <f t="shared" si="36"/>
        <v>8</v>
      </c>
      <c r="K34">
        <f t="shared" si="36"/>
        <v>9</v>
      </c>
      <c r="L34">
        <f t="shared" si="36"/>
        <v>4</v>
      </c>
      <c r="N34" s="1">
        <v>0.6</v>
      </c>
      <c r="O34">
        <f t="shared" si="15"/>
        <v>0</v>
      </c>
      <c r="P34">
        <f t="shared" si="16"/>
        <v>0</v>
      </c>
      <c r="Q34">
        <f t="shared" si="17"/>
        <v>0</v>
      </c>
      <c r="R34">
        <f t="shared" si="18"/>
        <v>0</v>
      </c>
      <c r="S34">
        <f t="shared" si="19"/>
        <v>0</v>
      </c>
      <c r="T34">
        <f t="shared" si="20"/>
        <v>0</v>
      </c>
      <c r="U34">
        <f t="shared" si="21"/>
        <v>0</v>
      </c>
      <c r="V34">
        <f t="shared" si="22"/>
        <v>0</v>
      </c>
      <c r="W34">
        <f t="shared" si="23"/>
        <v>0</v>
      </c>
      <c r="X34">
        <f t="shared" si="24"/>
        <v>0</v>
      </c>
      <c r="Z34" s="1">
        <v>0.6</v>
      </c>
      <c r="AA34">
        <f t="shared" si="25"/>
        <v>1</v>
      </c>
      <c r="AB34">
        <f t="shared" si="26"/>
        <v>1</v>
      </c>
      <c r="AC34">
        <f t="shared" si="27"/>
        <v>1</v>
      </c>
      <c r="AD34">
        <f t="shared" si="28"/>
        <v>1</v>
      </c>
      <c r="AE34">
        <f t="shared" si="29"/>
        <v>1</v>
      </c>
      <c r="AF34">
        <f t="shared" si="30"/>
        <v>1</v>
      </c>
      <c r="AG34">
        <f t="shared" si="31"/>
        <v>1</v>
      </c>
      <c r="AH34">
        <f t="shared" si="32"/>
        <v>1</v>
      </c>
      <c r="AI34">
        <f t="shared" si="33"/>
        <v>1</v>
      </c>
      <c r="AJ34">
        <f t="shared" si="34"/>
        <v>1</v>
      </c>
    </row>
    <row r="35" spans="3:36" x14ac:dyDescent="0.25">
      <c r="C35">
        <f>10-C33-C34</f>
        <v>2</v>
      </c>
      <c r="D35">
        <f t="shared" ref="D35:L35" si="37">10-D33-D34</f>
        <v>0</v>
      </c>
      <c r="E35">
        <f t="shared" si="37"/>
        <v>1</v>
      </c>
      <c r="F35">
        <f t="shared" si="37"/>
        <v>1</v>
      </c>
      <c r="G35">
        <f t="shared" si="37"/>
        <v>2</v>
      </c>
      <c r="H35">
        <f t="shared" si="37"/>
        <v>0</v>
      </c>
      <c r="I35">
        <f t="shared" si="37"/>
        <v>5</v>
      </c>
      <c r="J35">
        <f t="shared" si="37"/>
        <v>2</v>
      </c>
      <c r="K35">
        <f t="shared" si="37"/>
        <v>1</v>
      </c>
      <c r="L35">
        <f t="shared" si="37"/>
        <v>4</v>
      </c>
      <c r="N35" s="1">
        <v>0.7</v>
      </c>
      <c r="O35">
        <f t="shared" si="15"/>
        <v>0</v>
      </c>
      <c r="P35">
        <f t="shared" si="16"/>
        <v>0</v>
      </c>
      <c r="Q35">
        <f t="shared" si="17"/>
        <v>0</v>
      </c>
      <c r="R35">
        <f t="shared" si="18"/>
        <v>1</v>
      </c>
      <c r="S35">
        <f t="shared" si="19"/>
        <v>0</v>
      </c>
      <c r="T35">
        <f t="shared" si="20"/>
        <v>0</v>
      </c>
      <c r="U35">
        <f t="shared" si="21"/>
        <v>1</v>
      </c>
      <c r="V35">
        <f t="shared" si="22"/>
        <v>0</v>
      </c>
      <c r="W35">
        <f t="shared" si="23"/>
        <v>0</v>
      </c>
      <c r="X35">
        <f t="shared" si="24"/>
        <v>1</v>
      </c>
      <c r="Z35" s="1">
        <v>0.7</v>
      </c>
      <c r="AA35">
        <f t="shared" si="25"/>
        <v>1</v>
      </c>
      <c r="AB35">
        <f t="shared" si="26"/>
        <v>1</v>
      </c>
      <c r="AC35">
        <f t="shared" si="27"/>
        <v>1</v>
      </c>
      <c r="AD35">
        <f t="shared" si="28"/>
        <v>0</v>
      </c>
      <c r="AE35">
        <f t="shared" si="29"/>
        <v>1</v>
      </c>
      <c r="AF35">
        <f t="shared" si="30"/>
        <v>1</v>
      </c>
      <c r="AG35">
        <f t="shared" si="31"/>
        <v>0</v>
      </c>
      <c r="AH35">
        <f t="shared" si="32"/>
        <v>1</v>
      </c>
      <c r="AI35">
        <f t="shared" si="33"/>
        <v>1</v>
      </c>
      <c r="AJ35">
        <f t="shared" si="34"/>
        <v>0</v>
      </c>
    </row>
    <row r="36" spans="3:36" x14ac:dyDescent="0.25">
      <c r="N36" s="1">
        <v>0.8</v>
      </c>
      <c r="O36">
        <f t="shared" si="15"/>
        <v>1</v>
      </c>
      <c r="P36">
        <f t="shared" si="16"/>
        <v>0</v>
      </c>
      <c r="Q36">
        <f t="shared" si="17"/>
        <v>0</v>
      </c>
      <c r="R36">
        <f t="shared" si="18"/>
        <v>1</v>
      </c>
      <c r="S36">
        <f t="shared" si="19"/>
        <v>0</v>
      </c>
      <c r="T36">
        <f t="shared" si="20"/>
        <v>0</v>
      </c>
      <c r="U36">
        <f t="shared" si="21"/>
        <v>1</v>
      </c>
      <c r="V36">
        <f t="shared" si="22"/>
        <v>0</v>
      </c>
      <c r="W36">
        <f t="shared" si="23"/>
        <v>0</v>
      </c>
      <c r="X36">
        <f t="shared" si="24"/>
        <v>1</v>
      </c>
      <c r="Z36" s="1">
        <v>0.8</v>
      </c>
      <c r="AA36">
        <f t="shared" si="25"/>
        <v>0</v>
      </c>
      <c r="AB36">
        <f t="shared" si="26"/>
        <v>1</v>
      </c>
      <c r="AC36">
        <f t="shared" si="27"/>
        <v>1</v>
      </c>
      <c r="AD36">
        <f t="shared" si="28"/>
        <v>0</v>
      </c>
      <c r="AE36">
        <f t="shared" si="29"/>
        <v>0</v>
      </c>
      <c r="AF36">
        <f t="shared" si="30"/>
        <v>1</v>
      </c>
      <c r="AG36">
        <f t="shared" si="31"/>
        <v>0</v>
      </c>
      <c r="AH36">
        <f t="shared" si="32"/>
        <v>0</v>
      </c>
      <c r="AI36">
        <f t="shared" si="33"/>
        <v>1</v>
      </c>
      <c r="AJ36">
        <f t="shared" si="34"/>
        <v>0</v>
      </c>
    </row>
    <row r="37" spans="3:36" x14ac:dyDescent="0.25">
      <c r="N37" s="1">
        <v>0.9</v>
      </c>
      <c r="O37">
        <f t="shared" si="15"/>
        <v>0</v>
      </c>
      <c r="P37">
        <f t="shared" si="16"/>
        <v>0</v>
      </c>
      <c r="Q37">
        <f t="shared" si="17"/>
        <v>0</v>
      </c>
      <c r="R37">
        <f t="shared" si="18"/>
        <v>0</v>
      </c>
      <c r="S37">
        <f t="shared" si="19"/>
        <v>0</v>
      </c>
      <c r="T37">
        <f t="shared" si="20"/>
        <v>0</v>
      </c>
      <c r="U37">
        <f t="shared" si="21"/>
        <v>0</v>
      </c>
      <c r="V37">
        <f t="shared" si="22"/>
        <v>0</v>
      </c>
      <c r="W37">
        <f t="shared" si="23"/>
        <v>0</v>
      </c>
      <c r="X37">
        <f t="shared" si="24"/>
        <v>0</v>
      </c>
      <c r="Z37" s="1">
        <v>0.9</v>
      </c>
      <c r="AA37">
        <f t="shared" si="25"/>
        <v>1</v>
      </c>
      <c r="AB37">
        <f t="shared" si="26"/>
        <v>1</v>
      </c>
      <c r="AC37">
        <f t="shared" si="27"/>
        <v>1</v>
      </c>
      <c r="AD37">
        <f t="shared" si="28"/>
        <v>1</v>
      </c>
      <c r="AE37">
        <f t="shared" si="29"/>
        <v>1</v>
      </c>
      <c r="AF37">
        <f t="shared" si="30"/>
        <v>1</v>
      </c>
      <c r="AG37">
        <f t="shared" si="31"/>
        <v>1</v>
      </c>
      <c r="AH37">
        <f t="shared" si="32"/>
        <v>1</v>
      </c>
      <c r="AI37">
        <f t="shared" si="33"/>
        <v>1</v>
      </c>
      <c r="AJ37">
        <f t="shared" si="34"/>
        <v>0</v>
      </c>
    </row>
    <row r="40" spans="3:36" x14ac:dyDescent="0.25">
      <c r="N40" s="1"/>
      <c r="Z40" s="1"/>
    </row>
    <row r="41" spans="3:36" x14ac:dyDescent="0.25">
      <c r="N41" s="1"/>
      <c r="Z41" s="1"/>
    </row>
    <row r="42" spans="3:36" x14ac:dyDescent="0.25">
      <c r="N42" s="1"/>
      <c r="Z42" s="1"/>
    </row>
    <row r="43" spans="3:36" x14ac:dyDescent="0.25">
      <c r="N43" s="1"/>
      <c r="Z43" s="1"/>
    </row>
    <row r="44" spans="3:36" x14ac:dyDescent="0.25">
      <c r="N44" s="1"/>
      <c r="Z44" s="1"/>
    </row>
    <row r="45" spans="3:36" x14ac:dyDescent="0.25">
      <c r="N45" s="1"/>
      <c r="Z45" s="1"/>
    </row>
    <row r="46" spans="3:36" x14ac:dyDescent="0.25">
      <c r="N46" s="1"/>
      <c r="Z46" s="1"/>
    </row>
    <row r="47" spans="3:36" x14ac:dyDescent="0.25">
      <c r="N47" s="1"/>
      <c r="Z47" s="1"/>
    </row>
    <row r="48" spans="3:36" x14ac:dyDescent="0.25">
      <c r="N48" s="1"/>
      <c r="Z48" s="1"/>
    </row>
    <row r="49" spans="14:26" x14ac:dyDescent="0.25">
      <c r="N49" s="1"/>
      <c r="Z49" s="1"/>
    </row>
  </sheetData>
  <mergeCells count="8">
    <mergeCell ref="A19:B19"/>
    <mergeCell ref="A1:A2"/>
    <mergeCell ref="B1:L1"/>
    <mergeCell ref="N1:X1"/>
    <mergeCell ref="Z1:AJ1"/>
    <mergeCell ref="A14:B14"/>
    <mergeCell ref="N14:X14"/>
    <mergeCell ref="Z14:AJ14"/>
  </mergeCells>
  <conditionalFormatting sqref="B3:L12">
    <cfRule type="expression" dxfId="5" priority="1">
      <formula>AND(B3&gt;$B3,N16&lt;0.001)</formula>
    </cfRule>
    <cfRule type="expression" dxfId="4" priority="2">
      <formula>AND(B3&gt;$B3,N16&lt;0.01,N16&gt;0.001)</formula>
    </cfRule>
    <cfRule type="expression" dxfId="3" priority="3">
      <formula>AND(B3&gt;$B3,N16&lt;0.05,N16&gt;0.01)</formula>
    </cfRule>
    <cfRule type="expression" dxfId="2" priority="4">
      <formula>AND(B3&lt;$B3,N16&lt;0.05,N16&gt;0.01)</formula>
    </cfRule>
    <cfRule type="expression" dxfId="1" priority="5">
      <formula>AND(B3&lt;$B3,N16&lt;0.001)</formula>
    </cfRule>
    <cfRule type="expression" dxfId="0" priority="6">
      <formula>AND(B3&lt;$C3,N16&lt;0.01,N16&gt;0.001)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9"/>
  <sheetViews>
    <sheetView zoomScale="70" zoomScaleNormal="70" workbookViewId="0">
      <selection activeCell="AK39" sqref="A39:AK51"/>
    </sheetView>
  </sheetViews>
  <sheetFormatPr defaultRowHeight="15" x14ac:dyDescent="0.25"/>
  <cols>
    <col min="1" max="1" width="20.7109375" customWidth="1"/>
  </cols>
  <sheetData>
    <row r="1" spans="1:36" x14ac:dyDescent="0.25">
      <c r="A1" s="11" t="s">
        <v>13</v>
      </c>
      <c r="B1" s="10" t="s">
        <v>11</v>
      </c>
      <c r="C1" s="10"/>
      <c r="D1" s="10"/>
      <c r="E1" s="10"/>
      <c r="F1" s="10"/>
      <c r="G1" s="10"/>
      <c r="H1" s="10"/>
      <c r="I1" s="10"/>
      <c r="J1" s="10"/>
      <c r="K1" s="10"/>
      <c r="L1" s="10"/>
      <c r="N1" s="10" t="s">
        <v>12</v>
      </c>
      <c r="O1" s="10"/>
      <c r="P1" s="10"/>
      <c r="Q1" s="10"/>
      <c r="R1" s="10"/>
      <c r="S1" s="10"/>
      <c r="T1" s="10"/>
      <c r="U1" s="10"/>
      <c r="V1" s="10"/>
      <c r="W1" s="10"/>
      <c r="X1" s="10"/>
      <c r="Z1" s="10" t="s">
        <v>43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25">
      <c r="A2" s="11"/>
      <c r="B2" t="s">
        <v>2</v>
      </c>
      <c r="C2" t="s">
        <v>6</v>
      </c>
      <c r="D2" t="s">
        <v>5</v>
      </c>
      <c r="E2" t="s">
        <v>8</v>
      </c>
      <c r="F2" t="s">
        <v>7</v>
      </c>
      <c r="G2" t="s">
        <v>9</v>
      </c>
      <c r="H2" t="s">
        <v>10</v>
      </c>
      <c r="I2" t="s">
        <v>0</v>
      </c>
      <c r="J2" t="s">
        <v>1</v>
      </c>
      <c r="K2" t="s">
        <v>4</v>
      </c>
      <c r="L2" t="s">
        <v>3</v>
      </c>
      <c r="N2" t="s">
        <v>2</v>
      </c>
      <c r="O2" t="s">
        <v>6</v>
      </c>
      <c r="P2" t="s">
        <v>5</v>
      </c>
      <c r="Q2" t="s">
        <v>8</v>
      </c>
      <c r="R2" t="s">
        <v>7</v>
      </c>
      <c r="S2" t="s">
        <v>9</v>
      </c>
      <c r="T2" t="s">
        <v>10</v>
      </c>
      <c r="U2" t="s">
        <v>0</v>
      </c>
      <c r="V2" t="s">
        <v>1</v>
      </c>
      <c r="W2" t="s">
        <v>4</v>
      </c>
      <c r="X2" t="s">
        <v>3</v>
      </c>
      <c r="Z2" t="s">
        <v>2</v>
      </c>
      <c r="AA2" t="s">
        <v>6</v>
      </c>
      <c r="AB2" t="s">
        <v>5</v>
      </c>
      <c r="AC2" t="s">
        <v>8</v>
      </c>
      <c r="AD2" t="s">
        <v>7</v>
      </c>
      <c r="AE2" t="s">
        <v>9</v>
      </c>
      <c r="AF2" t="s">
        <v>10</v>
      </c>
      <c r="AG2" t="s">
        <v>0</v>
      </c>
      <c r="AH2" t="s">
        <v>1</v>
      </c>
      <c r="AI2" t="s">
        <v>4</v>
      </c>
      <c r="AJ2" t="s">
        <v>3</v>
      </c>
    </row>
    <row r="3" spans="1:36" x14ac:dyDescent="0.25">
      <c r="A3" s="1">
        <v>0.01</v>
      </c>
      <c r="B3">
        <v>69.461121400514202</v>
      </c>
      <c r="C3">
        <v>71.429689777845098</v>
      </c>
      <c r="D3">
        <v>0</v>
      </c>
      <c r="E3">
        <v>71.889249687031693</v>
      </c>
      <c r="F3">
        <v>72.942529076842405</v>
      </c>
      <c r="G3">
        <v>52.935310817617797</v>
      </c>
      <c r="H3">
        <v>60.096849027354402</v>
      </c>
      <c r="I3">
        <v>69.461121400514202</v>
      </c>
      <c r="J3">
        <v>72.695503502686293</v>
      </c>
      <c r="K3">
        <v>72.691072944068196</v>
      </c>
      <c r="L3">
        <v>72.694456789513595</v>
      </c>
      <c r="N3">
        <v>17.774191939742099</v>
      </c>
      <c r="O3">
        <v>18.005037130332301</v>
      </c>
      <c r="P3">
        <v>0</v>
      </c>
      <c r="Q3">
        <v>18.2381831105251</v>
      </c>
      <c r="R3">
        <v>19.799734203830798</v>
      </c>
      <c r="S3">
        <v>17.375562251348502</v>
      </c>
      <c r="T3">
        <v>17.599615970190101</v>
      </c>
      <c r="U3">
        <v>17.774191939742099</v>
      </c>
      <c r="V3">
        <v>19.584389536286999</v>
      </c>
      <c r="W3">
        <v>16.518951921088199</v>
      </c>
      <c r="X3">
        <v>17.240208030262</v>
      </c>
      <c r="Z3">
        <f>(B3-$B3)/SQRT(POWER(N3,2)/100+POWER($N3,2)/100)</f>
        <v>0</v>
      </c>
      <c r="AA3">
        <f t="shared" ref="AA3:AJ12" si="0">(C3-$B3)/SQRT(POWER(O3,2)/100+POWER($N3,2)/100)</f>
        <v>0.77808220773501702</v>
      </c>
      <c r="AB3">
        <f t="shared" si="0"/>
        <v>-39.07976330850969</v>
      </c>
      <c r="AC3">
        <f t="shared" si="0"/>
        <v>0.95345196380435193</v>
      </c>
      <c r="AD3">
        <f t="shared" si="0"/>
        <v>1.3084380592577876</v>
      </c>
      <c r="AE3">
        <f t="shared" si="0"/>
        <v>-6.6485593414389275</v>
      </c>
      <c r="AF3">
        <f t="shared" si="0"/>
        <v>-3.7437077044546823</v>
      </c>
      <c r="AG3">
        <f t="shared" si="0"/>
        <v>0</v>
      </c>
      <c r="AH3">
        <f t="shared" si="0"/>
        <v>1.222944400433333</v>
      </c>
      <c r="AI3">
        <f t="shared" si="0"/>
        <v>1.3311069929766484</v>
      </c>
      <c r="AJ3">
        <f t="shared" si="0"/>
        <v>1.3057756569354582</v>
      </c>
    </row>
    <row r="4" spans="1:36" x14ac:dyDescent="0.25">
      <c r="A4" s="1">
        <v>0.1</v>
      </c>
      <c r="B4">
        <v>412.746592090967</v>
      </c>
      <c r="C4">
        <v>477.43568845008002</v>
      </c>
      <c r="D4">
        <v>145.86585110402601</v>
      </c>
      <c r="E4">
        <v>484.67775345164898</v>
      </c>
      <c r="F4">
        <v>484.67775345164898</v>
      </c>
      <c r="G4">
        <v>481.558754382308</v>
      </c>
      <c r="H4">
        <v>476.59813880804398</v>
      </c>
      <c r="I4">
        <v>412.746592090967</v>
      </c>
      <c r="J4">
        <v>484.67775345164898</v>
      </c>
      <c r="K4">
        <v>484.67775345164898</v>
      </c>
      <c r="L4">
        <v>477.17020581403</v>
      </c>
      <c r="N4">
        <v>34.036277870649897</v>
      </c>
      <c r="O4">
        <v>40.347797528333501</v>
      </c>
      <c r="P4">
        <v>12.8478449139484</v>
      </c>
      <c r="Q4">
        <v>40.431713237769699</v>
      </c>
      <c r="R4">
        <v>40.431713237769699</v>
      </c>
      <c r="S4">
        <v>40.078430686036498</v>
      </c>
      <c r="T4">
        <v>34.1142457764795</v>
      </c>
      <c r="U4">
        <v>34.036277870649897</v>
      </c>
      <c r="V4">
        <v>40.431713237769699</v>
      </c>
      <c r="W4">
        <v>40.431713237769699</v>
      </c>
      <c r="X4">
        <v>38.351609937311999</v>
      </c>
      <c r="Z4">
        <f t="shared" ref="Z4:Z11" si="1">(B4-$B4)/SQRT(POWER(N4,2)/100+POWER($N4,2)/100)</f>
        <v>0</v>
      </c>
      <c r="AA4">
        <f t="shared" si="0"/>
        <v>12.254859669904667</v>
      </c>
      <c r="AB4">
        <f t="shared" si="0"/>
        <v>-73.35833494994246</v>
      </c>
      <c r="AC4">
        <f t="shared" si="0"/>
        <v>13.610268876472148</v>
      </c>
      <c r="AD4">
        <f t="shared" si="0"/>
        <v>13.610268876472148</v>
      </c>
      <c r="AE4">
        <f t="shared" si="0"/>
        <v>13.08691749450572</v>
      </c>
      <c r="AF4">
        <f t="shared" si="0"/>
        <v>13.250032342896439</v>
      </c>
      <c r="AG4">
        <f t="shared" si="0"/>
        <v>0</v>
      </c>
      <c r="AH4">
        <f t="shared" si="0"/>
        <v>13.610268876472148</v>
      </c>
      <c r="AI4">
        <f t="shared" si="0"/>
        <v>13.610268876472148</v>
      </c>
      <c r="AJ4">
        <f t="shared" si="0"/>
        <v>12.563881714636629</v>
      </c>
    </row>
    <row r="5" spans="1:36" x14ac:dyDescent="0.25">
      <c r="A5" s="1">
        <v>0.2</v>
      </c>
      <c r="B5">
        <v>528.42242586758096</v>
      </c>
      <c r="C5">
        <v>712.43370939746899</v>
      </c>
      <c r="D5">
        <v>238.06327893886001</v>
      </c>
      <c r="E5">
        <v>707.50935288943003</v>
      </c>
      <c r="F5">
        <v>707.50935288943003</v>
      </c>
      <c r="G5">
        <v>707.50935288943003</v>
      </c>
      <c r="H5">
        <v>707.65823404062905</v>
      </c>
      <c r="I5">
        <v>707.51325550519005</v>
      </c>
      <c r="J5">
        <v>707.50935288943003</v>
      </c>
      <c r="K5">
        <v>716.91733326097005</v>
      </c>
      <c r="L5">
        <v>706.79932136274795</v>
      </c>
      <c r="N5">
        <v>30.157430979664198</v>
      </c>
      <c r="O5">
        <v>39.653391673516502</v>
      </c>
      <c r="P5">
        <v>11.765859296295901</v>
      </c>
      <c r="Q5">
        <v>41.939816699428299</v>
      </c>
      <c r="R5">
        <v>41.939816699428299</v>
      </c>
      <c r="S5">
        <v>41.939816699428299</v>
      </c>
      <c r="T5">
        <v>42.770742024022702</v>
      </c>
      <c r="U5">
        <v>39.496898878070397</v>
      </c>
      <c r="V5">
        <v>41.939816699428299</v>
      </c>
      <c r="W5">
        <v>42.9050831224041</v>
      </c>
      <c r="X5">
        <v>46.625109424130201</v>
      </c>
      <c r="Z5">
        <f t="shared" si="1"/>
        <v>0</v>
      </c>
      <c r="AA5">
        <f t="shared" si="0"/>
        <v>36.936490588437145</v>
      </c>
      <c r="AB5">
        <f t="shared" si="0"/>
        <v>-89.696258973017109</v>
      </c>
      <c r="AC5">
        <f t="shared" si="0"/>
        <v>34.668646204849423</v>
      </c>
      <c r="AD5">
        <f t="shared" si="0"/>
        <v>34.668646204849423</v>
      </c>
      <c r="AE5">
        <f t="shared" si="0"/>
        <v>34.668646204849423</v>
      </c>
      <c r="AF5">
        <f t="shared" si="0"/>
        <v>34.248697726002504</v>
      </c>
      <c r="AG5">
        <f t="shared" si="0"/>
        <v>36.038854048231542</v>
      </c>
      <c r="AH5">
        <f t="shared" si="0"/>
        <v>34.668646204849423</v>
      </c>
      <c r="AI5">
        <f t="shared" si="0"/>
        <v>35.942498257548721</v>
      </c>
      <c r="AJ5">
        <f t="shared" si="0"/>
        <v>32.123708486422977</v>
      </c>
    </row>
    <row r="6" spans="1:36" x14ac:dyDescent="0.25">
      <c r="A6" s="1">
        <v>0.3</v>
      </c>
      <c r="B6">
        <v>841.95079975038004</v>
      </c>
      <c r="C6">
        <v>826.53761308472701</v>
      </c>
      <c r="D6">
        <v>298.99610455669603</v>
      </c>
      <c r="E6">
        <v>841.95079975038004</v>
      </c>
      <c r="F6">
        <v>841.95079975038004</v>
      </c>
      <c r="G6">
        <v>834.21145563934704</v>
      </c>
      <c r="H6">
        <v>833.78509008362403</v>
      </c>
      <c r="I6">
        <v>841.95079975038004</v>
      </c>
      <c r="J6">
        <v>841.95079975038004</v>
      </c>
      <c r="K6">
        <v>841.95079975038004</v>
      </c>
      <c r="L6">
        <v>828.45169867871698</v>
      </c>
      <c r="N6">
        <v>44.1235409323833</v>
      </c>
      <c r="O6">
        <v>43.519156068791602</v>
      </c>
      <c r="P6">
        <v>12.09303293002</v>
      </c>
      <c r="Q6">
        <v>44.1235409323833</v>
      </c>
      <c r="R6">
        <v>44.1235409323833</v>
      </c>
      <c r="S6">
        <v>42.7720118632637</v>
      </c>
      <c r="T6">
        <v>38.631941612106402</v>
      </c>
      <c r="U6">
        <v>44.1235409323833</v>
      </c>
      <c r="V6">
        <v>44.1235409323833</v>
      </c>
      <c r="W6">
        <v>44.1235409323833</v>
      </c>
      <c r="X6">
        <v>43.245012287296099</v>
      </c>
      <c r="Z6">
        <f t="shared" si="1"/>
        <v>0</v>
      </c>
      <c r="AA6">
        <f t="shared" si="0"/>
        <v>-2.4870320170300855</v>
      </c>
      <c r="AB6">
        <f t="shared" si="0"/>
        <v>-118.67675620367461</v>
      </c>
      <c r="AC6">
        <f t="shared" si="0"/>
        <v>0</v>
      </c>
      <c r="AD6">
        <f t="shared" si="0"/>
        <v>0</v>
      </c>
      <c r="AE6">
        <f t="shared" si="0"/>
        <v>-1.2594156346645495</v>
      </c>
      <c r="AF6">
        <f t="shared" si="0"/>
        <v>-1.392380827973388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-2.1849562620236651</v>
      </c>
    </row>
    <row r="7" spans="1:36" x14ac:dyDescent="0.25">
      <c r="A7" s="1">
        <v>0.4</v>
      </c>
      <c r="B7">
        <v>907.59412340156405</v>
      </c>
      <c r="C7">
        <v>896.75969688452403</v>
      </c>
      <c r="D7">
        <v>540.474490768132</v>
      </c>
      <c r="E7">
        <v>907.59412340156405</v>
      </c>
      <c r="F7">
        <v>907.59412340156405</v>
      </c>
      <c r="G7">
        <v>906.781530081357</v>
      </c>
      <c r="H7">
        <v>897.48120249852605</v>
      </c>
      <c r="I7">
        <v>907.59412340156405</v>
      </c>
      <c r="J7">
        <v>907.59412340156405</v>
      </c>
      <c r="K7">
        <v>907.59412340156405</v>
      </c>
      <c r="L7">
        <v>898.98291168644596</v>
      </c>
      <c r="N7">
        <v>47.313212000522299</v>
      </c>
      <c r="O7">
        <v>47.001538011725202</v>
      </c>
      <c r="P7">
        <v>33.260296226845099</v>
      </c>
      <c r="Q7">
        <v>47.313212000522299</v>
      </c>
      <c r="R7">
        <v>47.313212000522299</v>
      </c>
      <c r="S7">
        <v>42.795106002710803</v>
      </c>
      <c r="T7">
        <v>42.769070700346397</v>
      </c>
      <c r="U7">
        <v>47.313212000522299</v>
      </c>
      <c r="V7">
        <v>47.313212000522299</v>
      </c>
      <c r="W7">
        <v>47.313212000522299</v>
      </c>
      <c r="X7">
        <v>45.775075658585401</v>
      </c>
      <c r="Z7">
        <f t="shared" si="1"/>
        <v>0</v>
      </c>
      <c r="AA7">
        <f t="shared" si="0"/>
        <v>-1.6245718995965925</v>
      </c>
      <c r="AB7">
        <f t="shared" si="0"/>
        <v>-63.478017549561422</v>
      </c>
      <c r="AC7">
        <f t="shared" si="0"/>
        <v>0</v>
      </c>
      <c r="AD7">
        <f t="shared" si="0"/>
        <v>0</v>
      </c>
      <c r="AE7">
        <f t="shared" si="0"/>
        <v>-0.12737321688781258</v>
      </c>
      <c r="AF7">
        <f t="shared" si="0"/>
        <v>-1.5856245733304468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-1.308051806680314</v>
      </c>
    </row>
    <row r="8" spans="1:36" x14ac:dyDescent="0.25">
      <c r="A8" s="1">
        <v>0.5</v>
      </c>
      <c r="B8">
        <v>959.30562682673894</v>
      </c>
      <c r="C8">
        <v>955.30725180358502</v>
      </c>
      <c r="D8">
        <v>521.55729030807402</v>
      </c>
      <c r="E8">
        <v>959.30562682673894</v>
      </c>
      <c r="F8">
        <v>954.856050511842</v>
      </c>
      <c r="G8">
        <v>959.30562682673894</v>
      </c>
      <c r="H8">
        <v>958.81357947198001</v>
      </c>
      <c r="I8">
        <v>959.30562682673894</v>
      </c>
      <c r="J8">
        <v>959.30562682673894</v>
      </c>
      <c r="K8">
        <v>959.30562682673894</v>
      </c>
      <c r="L8">
        <v>941.75261642618398</v>
      </c>
      <c r="N8">
        <v>42.866706822128101</v>
      </c>
      <c r="O8">
        <v>47.692848446673104</v>
      </c>
      <c r="P8">
        <v>26.3573899475352</v>
      </c>
      <c r="Q8">
        <v>42.866706822128101</v>
      </c>
      <c r="R8">
        <v>41.703771731429498</v>
      </c>
      <c r="S8">
        <v>42.866706822128101</v>
      </c>
      <c r="T8">
        <v>42.627358373664102</v>
      </c>
      <c r="U8">
        <v>42.866706822128101</v>
      </c>
      <c r="V8">
        <v>42.866706822128101</v>
      </c>
      <c r="W8">
        <v>42.866706822128101</v>
      </c>
      <c r="X8">
        <v>48.7289830014073</v>
      </c>
      <c r="Z8">
        <f t="shared" si="1"/>
        <v>0</v>
      </c>
      <c r="AA8">
        <f t="shared" si="0"/>
        <v>-0.62351714489117094</v>
      </c>
      <c r="AB8">
        <f t="shared" si="0"/>
        <v>-86.990092882926618</v>
      </c>
      <c r="AC8">
        <f t="shared" si="0"/>
        <v>0</v>
      </c>
      <c r="AD8">
        <f t="shared" si="0"/>
        <v>-0.74400150241794538</v>
      </c>
      <c r="AE8">
        <f t="shared" si="0"/>
        <v>0</v>
      </c>
      <c r="AF8">
        <f t="shared" si="0"/>
        <v>-8.1392470211475776E-2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-2.7046053687976332</v>
      </c>
    </row>
    <row r="9" spans="1:36" x14ac:dyDescent="0.25">
      <c r="A9" s="1">
        <v>0.6</v>
      </c>
      <c r="B9">
        <v>995.23998926067497</v>
      </c>
      <c r="C9">
        <v>996.35650315326097</v>
      </c>
      <c r="D9">
        <v>509.708997210608</v>
      </c>
      <c r="E9">
        <v>995.23998926067497</v>
      </c>
      <c r="F9">
        <v>995.23998926067497</v>
      </c>
      <c r="G9">
        <v>995.23998926067497</v>
      </c>
      <c r="H9">
        <v>986.70804237109996</v>
      </c>
      <c r="I9">
        <v>995.23998926067497</v>
      </c>
      <c r="J9">
        <v>995.23998926067497</v>
      </c>
      <c r="K9">
        <v>995.23998926067497</v>
      </c>
      <c r="L9">
        <v>978.60324348435802</v>
      </c>
      <c r="N9">
        <v>48.436519855162601</v>
      </c>
      <c r="O9">
        <v>46.831565311479302</v>
      </c>
      <c r="P9">
        <v>24.575943047367598</v>
      </c>
      <c r="Q9">
        <v>48.436519855162601</v>
      </c>
      <c r="R9">
        <v>48.436519855162601</v>
      </c>
      <c r="S9">
        <v>48.436519855162601</v>
      </c>
      <c r="T9">
        <v>51.2948182596935</v>
      </c>
      <c r="U9">
        <v>48.436519855162601</v>
      </c>
      <c r="V9">
        <v>48.436519855162601</v>
      </c>
      <c r="W9">
        <v>48.436519855162601</v>
      </c>
      <c r="X9">
        <v>46.813520113883101</v>
      </c>
      <c r="Z9">
        <f t="shared" si="1"/>
        <v>0</v>
      </c>
      <c r="AA9">
        <f t="shared" si="0"/>
        <v>0.16571814857499556</v>
      </c>
      <c r="AB9">
        <f t="shared" si="0"/>
        <v>-89.392388911759639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-1.2093533298384251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-2.4697623977184442</v>
      </c>
    </row>
    <row r="10" spans="1:36" x14ac:dyDescent="0.25">
      <c r="A10" s="1">
        <v>0.7</v>
      </c>
      <c r="B10">
        <v>1018.24947531819</v>
      </c>
      <c r="C10">
        <v>1017.22271864425</v>
      </c>
      <c r="D10">
        <v>491.81104609826798</v>
      </c>
      <c r="E10">
        <v>1018.24947531819</v>
      </c>
      <c r="F10">
        <v>1019.9189660304301</v>
      </c>
      <c r="G10">
        <v>1021.71255642184</v>
      </c>
      <c r="H10">
        <v>1006.6952180657</v>
      </c>
      <c r="I10">
        <v>1018.24947531819</v>
      </c>
      <c r="J10">
        <v>1018.24947531819</v>
      </c>
      <c r="K10">
        <v>1018.24947531819</v>
      </c>
      <c r="L10">
        <v>1000.19034653593</v>
      </c>
      <c r="N10">
        <v>44.339171803317697</v>
      </c>
      <c r="O10">
        <v>47.509658448792401</v>
      </c>
      <c r="P10">
        <v>18.3113550383488</v>
      </c>
      <c r="Q10">
        <v>44.339171803317697</v>
      </c>
      <c r="R10">
        <v>50.8182413847411</v>
      </c>
      <c r="S10">
        <v>51.165868023165203</v>
      </c>
      <c r="T10">
        <v>46.3068022890969</v>
      </c>
      <c r="U10">
        <v>44.339171803317697</v>
      </c>
      <c r="V10">
        <v>44.339171803317697</v>
      </c>
      <c r="W10">
        <v>44.339171803317697</v>
      </c>
      <c r="X10">
        <v>51.403943403001101</v>
      </c>
      <c r="Z10">
        <f t="shared" si="1"/>
        <v>0</v>
      </c>
      <c r="AA10">
        <f t="shared" si="0"/>
        <v>-0.15799753792760038</v>
      </c>
      <c r="AB10">
        <f t="shared" si="0"/>
        <v>-109.73975764409934</v>
      </c>
      <c r="AC10">
        <f t="shared" si="0"/>
        <v>0</v>
      </c>
      <c r="AD10">
        <f t="shared" si="0"/>
        <v>0.24754377939269889</v>
      </c>
      <c r="AE10">
        <f t="shared" si="0"/>
        <v>0.51149890285369648</v>
      </c>
      <c r="AF10">
        <f t="shared" si="0"/>
        <v>-1.8022134154318386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-2.6602663726428233</v>
      </c>
    </row>
    <row r="11" spans="1:36" x14ac:dyDescent="0.25">
      <c r="A11" s="1">
        <v>0.8</v>
      </c>
      <c r="B11">
        <v>1034.53668308085</v>
      </c>
      <c r="C11">
        <v>1034.1346985688999</v>
      </c>
      <c r="D11">
        <v>480.40256158709201</v>
      </c>
      <c r="E11">
        <v>1034.53668308085</v>
      </c>
      <c r="F11">
        <v>1037.68389293786</v>
      </c>
      <c r="G11">
        <v>1034.53668308085</v>
      </c>
      <c r="H11">
        <v>1012.20239996446</v>
      </c>
      <c r="I11">
        <v>1034.53668308085</v>
      </c>
      <c r="J11">
        <v>1034.53668308085</v>
      </c>
      <c r="K11">
        <v>1040.6409083932299</v>
      </c>
      <c r="L11">
        <v>1016.7170666096901</v>
      </c>
      <c r="N11">
        <v>56.875718675932497</v>
      </c>
      <c r="O11">
        <v>49.122341453716501</v>
      </c>
      <c r="P11">
        <v>14.512952151368101</v>
      </c>
      <c r="Q11">
        <v>56.875718675932497</v>
      </c>
      <c r="R11">
        <v>50.1055390099487</v>
      </c>
      <c r="S11">
        <v>56.875718675932497</v>
      </c>
      <c r="T11">
        <v>53.2640182812018</v>
      </c>
      <c r="U11">
        <v>56.875718675932497</v>
      </c>
      <c r="V11">
        <v>56.875718675932497</v>
      </c>
      <c r="W11">
        <v>48.1071980864671</v>
      </c>
      <c r="X11">
        <v>46.7020052146502</v>
      </c>
      <c r="Z11">
        <f t="shared" si="1"/>
        <v>0</v>
      </c>
      <c r="AA11">
        <f t="shared" si="0"/>
        <v>-5.3489393570698825E-2</v>
      </c>
      <c r="AB11">
        <f t="shared" si="0"/>
        <v>-94.404013418090628</v>
      </c>
      <c r="AC11">
        <f t="shared" si="0"/>
        <v>0</v>
      </c>
      <c r="AD11">
        <f t="shared" si="0"/>
        <v>0.41520741287296831</v>
      </c>
      <c r="AE11">
        <f t="shared" si="0"/>
        <v>0</v>
      </c>
      <c r="AF11">
        <f t="shared" si="0"/>
        <v>-2.866220540030175</v>
      </c>
      <c r="AG11">
        <f t="shared" si="0"/>
        <v>0</v>
      </c>
      <c r="AH11">
        <f t="shared" si="0"/>
        <v>0</v>
      </c>
      <c r="AI11">
        <f t="shared" si="0"/>
        <v>0.81944031716085941</v>
      </c>
      <c r="AJ11">
        <f t="shared" si="0"/>
        <v>-2.4213749499002191</v>
      </c>
    </row>
    <row r="12" spans="1:36" x14ac:dyDescent="0.25">
      <c r="A12" s="1">
        <v>0.9</v>
      </c>
      <c r="B12">
        <v>1047.4408220897601</v>
      </c>
      <c r="C12">
        <v>1044.1111923634701</v>
      </c>
      <c r="D12">
        <v>473.981608132139</v>
      </c>
      <c r="E12">
        <v>1047.4408220897601</v>
      </c>
      <c r="F12">
        <v>1047.4408220897601</v>
      </c>
      <c r="G12">
        <v>1051.4595402278201</v>
      </c>
      <c r="H12">
        <v>759.30798033028805</v>
      </c>
      <c r="I12">
        <v>1047.4408220897601</v>
      </c>
      <c r="J12">
        <v>1047.4408220897601</v>
      </c>
      <c r="K12">
        <v>1046.26789259467</v>
      </c>
      <c r="L12">
        <v>1026.63609675566</v>
      </c>
      <c r="N12">
        <v>43.659648893678501</v>
      </c>
      <c r="O12">
        <v>53.520423012398403</v>
      </c>
      <c r="P12">
        <v>11.769732837984501</v>
      </c>
      <c r="Q12">
        <v>43.659648893678501</v>
      </c>
      <c r="R12">
        <v>43.659648893678501</v>
      </c>
      <c r="S12">
        <v>46.975055224083498</v>
      </c>
      <c r="T12">
        <v>48.675020425773397</v>
      </c>
      <c r="U12">
        <v>43.659648893678501</v>
      </c>
      <c r="V12">
        <v>43.659648893678501</v>
      </c>
      <c r="W12">
        <v>50.838449157273097</v>
      </c>
      <c r="X12">
        <v>54.026674544566703</v>
      </c>
      <c r="Z12">
        <f>(B12-$B12)/SQRT(POWER(N12,2)/100+POWER($N12,2)/100)</f>
        <v>0</v>
      </c>
      <c r="AA12">
        <f t="shared" si="0"/>
        <v>-0.4820692280184749</v>
      </c>
      <c r="AB12">
        <f t="shared" si="0"/>
        <v>-126.82025839004095</v>
      </c>
      <c r="AC12">
        <f t="shared" si="0"/>
        <v>0</v>
      </c>
      <c r="AD12">
        <f t="shared" si="0"/>
        <v>0</v>
      </c>
      <c r="AE12">
        <f t="shared" si="0"/>
        <v>0.62663933952515027</v>
      </c>
      <c r="AF12">
        <f t="shared" si="0"/>
        <v>-44.065960471692478</v>
      </c>
      <c r="AG12">
        <f t="shared" si="0"/>
        <v>0</v>
      </c>
      <c r="AH12">
        <f t="shared" si="0"/>
        <v>0</v>
      </c>
      <c r="AI12">
        <f t="shared" si="0"/>
        <v>-0.1750307139579092</v>
      </c>
      <c r="AJ12">
        <f t="shared" si="0"/>
        <v>-2.9950993635886025</v>
      </c>
    </row>
    <row r="14" spans="1:36" x14ac:dyDescent="0.25">
      <c r="A14" s="10" t="s">
        <v>18</v>
      </c>
      <c r="B14" s="10"/>
      <c r="N14" s="10" t="s">
        <v>20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Z14" s="10" t="s">
        <v>14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x14ac:dyDescent="0.25">
      <c r="A15" s="2">
        <f>0.05</f>
        <v>0.05</v>
      </c>
      <c r="B15" t="s">
        <v>15</v>
      </c>
      <c r="N15" t="s">
        <v>2</v>
      </c>
      <c r="O15" t="s">
        <v>6</v>
      </c>
      <c r="P15" t="s">
        <v>5</v>
      </c>
      <c r="Q15" t="s">
        <v>8</v>
      </c>
      <c r="R15" t="s">
        <v>7</v>
      </c>
      <c r="S15" t="s">
        <v>9</v>
      </c>
      <c r="T15" t="s">
        <v>10</v>
      </c>
      <c r="U15" t="s">
        <v>0</v>
      </c>
      <c r="V15" t="s">
        <v>1</v>
      </c>
      <c r="W15" t="s">
        <v>4</v>
      </c>
      <c r="X15" t="s">
        <v>3</v>
      </c>
      <c r="Z15" t="s">
        <v>2</v>
      </c>
      <c r="AA15" t="s">
        <v>6</v>
      </c>
      <c r="AB15" t="s">
        <v>5</v>
      </c>
      <c r="AC15" t="s">
        <v>8</v>
      </c>
      <c r="AD15" t="s">
        <v>7</v>
      </c>
      <c r="AE15" t="s">
        <v>9</v>
      </c>
      <c r="AF15" t="s">
        <v>10</v>
      </c>
      <c r="AG15" t="s">
        <v>0</v>
      </c>
      <c r="AH15" t="s">
        <v>1</v>
      </c>
      <c r="AI15" t="s">
        <v>4</v>
      </c>
      <c r="AJ15" t="s">
        <v>3</v>
      </c>
    </row>
    <row r="16" spans="1:36" x14ac:dyDescent="0.25">
      <c r="A16" s="4">
        <f>0.01</f>
        <v>0.01</v>
      </c>
      <c r="B16" t="s">
        <v>16</v>
      </c>
      <c r="N16">
        <f>_xlfn.T.DIST.2T(ABS(Z3),Z16)</f>
        <v>1</v>
      </c>
      <c r="O16">
        <f t="shared" ref="O16:X16" si="2">_xlfn.T.DIST.2T(ABS(AA3),AA16)</f>
        <v>0.43745403646913972</v>
      </c>
      <c r="P16">
        <f t="shared" si="2"/>
        <v>5.582756776359353E-62</v>
      </c>
      <c r="Q16">
        <f t="shared" si="2"/>
        <v>0.34152954272418234</v>
      </c>
      <c r="R16">
        <f t="shared" si="2"/>
        <v>0.19224925367763418</v>
      </c>
      <c r="S16">
        <f t="shared" si="2"/>
        <v>2.8414989958282523E-10</v>
      </c>
      <c r="T16">
        <f t="shared" si="2"/>
        <v>2.3791302265369668E-4</v>
      </c>
      <c r="U16">
        <f t="shared" si="2"/>
        <v>1</v>
      </c>
      <c r="V16">
        <f t="shared" si="2"/>
        <v>0.22281165289854593</v>
      </c>
      <c r="W16">
        <f t="shared" si="2"/>
        <v>0.18469222938484492</v>
      </c>
      <c r="X16">
        <f t="shared" si="2"/>
        <v>0.19315162421857343</v>
      </c>
      <c r="Z16">
        <f>POWER(N3/100+$N3/100,2)/(POWER(N3/100,2)/99+POWER($N3/100,2)/99)</f>
        <v>198</v>
      </c>
      <c r="AA16">
        <f t="shared" ref="AA16:AJ25" si="3">POWER(O3/100+$N3/100,2)/(POWER(O3/100,2)/99+POWER($N3/100,2)/99)</f>
        <v>197.9917581099491</v>
      </c>
      <c r="AB16">
        <f t="shared" si="3"/>
        <v>99</v>
      </c>
      <c r="AC16">
        <f t="shared" si="3"/>
        <v>197.9671368638416</v>
      </c>
      <c r="AD16">
        <f t="shared" si="3"/>
        <v>197.42626098343257</v>
      </c>
      <c r="AE16">
        <f t="shared" si="3"/>
        <v>197.97453732467258</v>
      </c>
      <c r="AF16">
        <f t="shared" si="3"/>
        <v>197.99517763685205</v>
      </c>
      <c r="AG16">
        <f t="shared" si="3"/>
        <v>198</v>
      </c>
      <c r="AH16">
        <f t="shared" si="3"/>
        <v>197.53621367620485</v>
      </c>
      <c r="AI16">
        <f t="shared" si="3"/>
        <v>197.73507517023131</v>
      </c>
      <c r="AJ16">
        <f t="shared" si="3"/>
        <v>197.95396086445518</v>
      </c>
    </row>
    <row r="17" spans="1:36" x14ac:dyDescent="0.25">
      <c r="A17" s="3">
        <f>0.001</f>
        <v>1E-3</v>
      </c>
      <c r="B17" t="s">
        <v>17</v>
      </c>
      <c r="N17">
        <f t="shared" ref="N17:N25" si="4">_xlfn.T.DIST.2T(ABS(Z4),Z17)</f>
        <v>1</v>
      </c>
      <c r="O17">
        <f t="shared" ref="O17:O25" si="5">_xlfn.T.DIST.2T(ABS(AA4),AA17)</f>
        <v>5.2855595526083506E-26</v>
      </c>
      <c r="P17">
        <f t="shared" ref="P17:P25" si="6">_xlfn.T.DIST.2T(ABS(AB4),AB17)</f>
        <v>2.5983864555598675E-127</v>
      </c>
      <c r="Q17">
        <f t="shared" ref="Q17:Q25" si="7">_xlfn.T.DIST.2T(ABS(AC4),AC17)</f>
        <v>3.9211190354582464E-30</v>
      </c>
      <c r="R17">
        <f t="shared" ref="R17:R25" si="8">_xlfn.T.DIST.2T(ABS(AD4),AD17)</f>
        <v>3.9211190354582464E-30</v>
      </c>
      <c r="S17">
        <f t="shared" ref="S17:S25" si="9">_xlfn.T.DIST.2T(ABS(AE4),AE17)</f>
        <v>1.5533067716327171E-28</v>
      </c>
      <c r="T17">
        <f t="shared" ref="T17:T25" si="10">_xlfn.T.DIST.2T(ABS(AF4),AF17)</f>
        <v>4.537670538771489E-29</v>
      </c>
      <c r="U17">
        <f t="shared" ref="U17:U25" si="11">_xlfn.T.DIST.2T(ABS(AG4),AG17)</f>
        <v>1</v>
      </c>
      <c r="V17">
        <f t="shared" ref="V17:V25" si="12">_xlfn.T.DIST.2T(ABS(AH4),AH17)</f>
        <v>3.9211190354582464E-30</v>
      </c>
      <c r="W17">
        <f t="shared" ref="W17:W25" si="13">_xlfn.T.DIST.2T(ABS(AI4),AI17)</f>
        <v>3.9211190354582464E-30</v>
      </c>
      <c r="X17">
        <f t="shared" ref="X17:X25" si="14">_xlfn.T.DIST.2T(ABS(AJ4),AJ17)</f>
        <v>5.659088198100698E-27</v>
      </c>
      <c r="Z17">
        <f t="shared" ref="Z17:Z25" si="15">POWER(N4/100+$N4/100,2)/(POWER(N4/100,2)/99+POWER($N4/100,2)/99)</f>
        <v>198.00000000000003</v>
      </c>
      <c r="AA17">
        <f t="shared" si="3"/>
        <v>196.58467040185531</v>
      </c>
      <c r="AB17">
        <f t="shared" si="3"/>
        <v>164.41871326738018</v>
      </c>
      <c r="AC17">
        <f t="shared" si="3"/>
        <v>196.55031151734539</v>
      </c>
      <c r="AD17">
        <f t="shared" si="3"/>
        <v>196.55031151734539</v>
      </c>
      <c r="AE17">
        <f t="shared" si="3"/>
        <v>196.69273713732332</v>
      </c>
      <c r="AF17">
        <f t="shared" si="3"/>
        <v>197.99974084597017</v>
      </c>
      <c r="AG17">
        <f t="shared" si="3"/>
        <v>198.00000000000003</v>
      </c>
      <c r="AH17">
        <f t="shared" si="3"/>
        <v>196.55031151734539</v>
      </c>
      <c r="AI17">
        <f t="shared" si="3"/>
        <v>196.55031151734539</v>
      </c>
      <c r="AJ17">
        <f t="shared" si="3"/>
        <v>197.29883351466134</v>
      </c>
    </row>
    <row r="18" spans="1:36" x14ac:dyDescent="0.25">
      <c r="N18">
        <f t="shared" si="4"/>
        <v>1</v>
      </c>
      <c r="O18">
        <f t="shared" si="5"/>
        <v>1.0364115374891884E-89</v>
      </c>
      <c r="P18">
        <f t="shared" si="6"/>
        <v>1.471883982125563E-142</v>
      </c>
      <c r="Q18">
        <f t="shared" si="7"/>
        <v>1.3860580494551024E-84</v>
      </c>
      <c r="R18">
        <f t="shared" si="8"/>
        <v>1.3860580494551024E-84</v>
      </c>
      <c r="S18">
        <f t="shared" si="9"/>
        <v>1.3860580494551024E-84</v>
      </c>
      <c r="T18">
        <f t="shared" si="10"/>
        <v>1.0405797698295967E-83</v>
      </c>
      <c r="U18">
        <f t="shared" si="11"/>
        <v>6.6991101374835061E-88</v>
      </c>
      <c r="V18">
        <f t="shared" si="12"/>
        <v>1.3860580494551024E-84</v>
      </c>
      <c r="W18">
        <f t="shared" si="13"/>
        <v>3.4086942962524123E-87</v>
      </c>
      <c r="X18">
        <f t="shared" si="14"/>
        <v>1.7081013108516938E-78</v>
      </c>
      <c r="Z18">
        <f t="shared" si="15"/>
        <v>198</v>
      </c>
      <c r="AA18">
        <f t="shared" si="3"/>
        <v>194.40304204321416</v>
      </c>
      <c r="AB18">
        <f t="shared" si="3"/>
        <v>166.04413929435543</v>
      </c>
      <c r="AC18">
        <f t="shared" si="3"/>
        <v>192.84952048716539</v>
      </c>
      <c r="AD18">
        <f t="shared" si="3"/>
        <v>192.84952048716539</v>
      </c>
      <c r="AE18">
        <f t="shared" si="3"/>
        <v>192.84952048716539</v>
      </c>
      <c r="AF18">
        <f t="shared" si="3"/>
        <v>192.2491508750598</v>
      </c>
      <c r="AG18">
        <f t="shared" si="3"/>
        <v>194.50316845522087</v>
      </c>
      <c r="AH18">
        <f t="shared" si="3"/>
        <v>192.84952048716539</v>
      </c>
      <c r="AI18">
        <f t="shared" si="3"/>
        <v>192.15057899001607</v>
      </c>
      <c r="AJ18">
        <f t="shared" si="3"/>
        <v>189.29288859789852</v>
      </c>
    </row>
    <row r="19" spans="1:36" x14ac:dyDescent="0.25">
      <c r="A19" s="10" t="s">
        <v>19</v>
      </c>
      <c r="B19" s="10"/>
      <c r="N19">
        <f t="shared" si="4"/>
        <v>1</v>
      </c>
      <c r="O19">
        <f t="shared" si="5"/>
        <v>1.3712274411395135E-2</v>
      </c>
      <c r="P19">
        <f t="shared" si="6"/>
        <v>1.9873414499532315E-149</v>
      </c>
      <c r="Q19">
        <f t="shared" si="7"/>
        <v>1</v>
      </c>
      <c r="R19">
        <f t="shared" si="8"/>
        <v>1</v>
      </c>
      <c r="S19">
        <f t="shared" si="9"/>
        <v>0.20937036196535327</v>
      </c>
      <c r="T19">
        <f t="shared" si="10"/>
        <v>0.16537676464409651</v>
      </c>
      <c r="U19">
        <f t="shared" si="11"/>
        <v>1</v>
      </c>
      <c r="V19">
        <f t="shared" si="12"/>
        <v>1</v>
      </c>
      <c r="W19">
        <f t="shared" si="13"/>
        <v>1</v>
      </c>
      <c r="X19">
        <f t="shared" si="14"/>
        <v>3.0071986789666789E-2</v>
      </c>
      <c r="Z19">
        <f t="shared" si="15"/>
        <v>198.00000000000003</v>
      </c>
      <c r="AA19">
        <f t="shared" si="3"/>
        <v>197.99058456847436</v>
      </c>
      <c r="AB19">
        <f t="shared" si="3"/>
        <v>149.47483774994438</v>
      </c>
      <c r="AC19">
        <f t="shared" si="3"/>
        <v>198.00000000000003</v>
      </c>
      <c r="AD19">
        <f t="shared" si="3"/>
        <v>198.00000000000003</v>
      </c>
      <c r="AE19">
        <f t="shared" si="3"/>
        <v>197.95211319921248</v>
      </c>
      <c r="AF19">
        <f t="shared" si="3"/>
        <v>197.13191734170849</v>
      </c>
      <c r="AG19">
        <f t="shared" si="3"/>
        <v>198.00000000000003</v>
      </c>
      <c r="AH19">
        <f t="shared" si="3"/>
        <v>198.00000000000003</v>
      </c>
      <c r="AI19">
        <f t="shared" si="3"/>
        <v>198.00000000000003</v>
      </c>
      <c r="AJ19">
        <f t="shared" si="3"/>
        <v>197.97998190042551</v>
      </c>
    </row>
    <row r="20" spans="1:36" x14ac:dyDescent="0.25">
      <c r="A20" s="5">
        <f>0.05</f>
        <v>0.05</v>
      </c>
      <c r="B20" t="s">
        <v>15</v>
      </c>
      <c r="N20">
        <f t="shared" si="4"/>
        <v>1</v>
      </c>
      <c r="O20">
        <f t="shared" si="5"/>
        <v>0.10585266253201323</v>
      </c>
      <c r="P20">
        <f t="shared" si="6"/>
        <v>8.3606263442594128E-131</v>
      </c>
      <c r="Q20">
        <f t="shared" si="7"/>
        <v>1</v>
      </c>
      <c r="R20">
        <f t="shared" si="8"/>
        <v>1</v>
      </c>
      <c r="S20">
        <f t="shared" si="9"/>
        <v>0.89877493395638164</v>
      </c>
      <c r="T20">
        <f t="shared" si="10"/>
        <v>0.11442836346529085</v>
      </c>
      <c r="U20">
        <f t="shared" si="11"/>
        <v>1</v>
      </c>
      <c r="V20">
        <f t="shared" si="12"/>
        <v>1</v>
      </c>
      <c r="W20">
        <f t="shared" si="13"/>
        <v>1</v>
      </c>
      <c r="X20">
        <f t="shared" si="14"/>
        <v>0.192379972613511</v>
      </c>
      <c r="Z20">
        <f t="shared" si="15"/>
        <v>198</v>
      </c>
      <c r="AA20">
        <f t="shared" si="3"/>
        <v>197.99783776780336</v>
      </c>
      <c r="AB20">
        <f t="shared" si="3"/>
        <v>192.15479736829772</v>
      </c>
      <c r="AC20">
        <f t="shared" si="3"/>
        <v>198</v>
      </c>
      <c r="AD20">
        <f t="shared" si="3"/>
        <v>198</v>
      </c>
      <c r="AE20">
        <f t="shared" si="3"/>
        <v>197.50345597031892</v>
      </c>
      <c r="AF20">
        <f t="shared" si="3"/>
        <v>197.49744179985993</v>
      </c>
      <c r="AG20">
        <f t="shared" si="3"/>
        <v>198</v>
      </c>
      <c r="AH20">
        <f t="shared" si="3"/>
        <v>198</v>
      </c>
      <c r="AI20">
        <f t="shared" si="3"/>
        <v>198</v>
      </c>
      <c r="AJ20">
        <f t="shared" si="3"/>
        <v>197.94595615774591</v>
      </c>
    </row>
    <row r="21" spans="1:36" x14ac:dyDescent="0.25">
      <c r="A21" s="7">
        <f>0.01</f>
        <v>0.01</v>
      </c>
      <c r="B21" t="s">
        <v>16</v>
      </c>
      <c r="N21">
        <f t="shared" si="4"/>
        <v>1</v>
      </c>
      <c r="O21">
        <f t="shared" si="5"/>
        <v>0.533665989272607</v>
      </c>
      <c r="P21">
        <f t="shared" si="6"/>
        <v>3.2791723642804924E-153</v>
      </c>
      <c r="Q21">
        <f t="shared" si="7"/>
        <v>1</v>
      </c>
      <c r="R21">
        <f t="shared" si="8"/>
        <v>0.45776205102057865</v>
      </c>
      <c r="S21">
        <f t="shared" si="9"/>
        <v>1</v>
      </c>
      <c r="T21">
        <f t="shared" si="10"/>
        <v>0.93521246918925693</v>
      </c>
      <c r="U21">
        <f t="shared" si="11"/>
        <v>1</v>
      </c>
      <c r="V21">
        <f t="shared" si="12"/>
        <v>1</v>
      </c>
      <c r="W21">
        <f t="shared" si="13"/>
        <v>1</v>
      </c>
      <c r="X21">
        <f t="shared" si="14"/>
        <v>7.4372679054776356E-3</v>
      </c>
      <c r="Z21">
        <f t="shared" si="15"/>
        <v>198</v>
      </c>
      <c r="AA21">
        <f t="shared" si="3"/>
        <v>197.43925544260938</v>
      </c>
      <c r="AB21">
        <f t="shared" si="3"/>
        <v>187.34425101060316</v>
      </c>
      <c r="AC21">
        <f t="shared" si="3"/>
        <v>198</v>
      </c>
      <c r="AD21">
        <f t="shared" si="3"/>
        <v>197.96256684344365</v>
      </c>
      <c r="AE21">
        <f t="shared" si="3"/>
        <v>198</v>
      </c>
      <c r="AF21">
        <f t="shared" si="3"/>
        <v>197.99844814520134</v>
      </c>
      <c r="AG21">
        <f t="shared" si="3"/>
        <v>198</v>
      </c>
      <c r="AH21">
        <f t="shared" si="3"/>
        <v>198</v>
      </c>
      <c r="AI21">
        <f t="shared" si="3"/>
        <v>198</v>
      </c>
      <c r="AJ21">
        <f t="shared" si="3"/>
        <v>197.19225861379874</v>
      </c>
    </row>
    <row r="22" spans="1:36" x14ac:dyDescent="0.25">
      <c r="A22" s="6">
        <f>0.001</f>
        <v>1E-3</v>
      </c>
      <c r="B22" t="s">
        <v>17</v>
      </c>
      <c r="N22">
        <f t="shared" si="4"/>
        <v>1</v>
      </c>
      <c r="O22">
        <f t="shared" si="5"/>
        <v>0.86854870622473213</v>
      </c>
      <c r="P22">
        <f t="shared" si="6"/>
        <v>7.677194054487429E-150</v>
      </c>
      <c r="Q22">
        <f t="shared" si="7"/>
        <v>1</v>
      </c>
      <c r="R22">
        <f t="shared" si="8"/>
        <v>1</v>
      </c>
      <c r="S22">
        <f t="shared" si="9"/>
        <v>1</v>
      </c>
      <c r="T22">
        <f t="shared" si="10"/>
        <v>0.22797647012070868</v>
      </c>
      <c r="U22">
        <f t="shared" si="11"/>
        <v>1</v>
      </c>
      <c r="V22">
        <f t="shared" si="12"/>
        <v>1</v>
      </c>
      <c r="W22">
        <f t="shared" si="13"/>
        <v>1</v>
      </c>
      <c r="X22">
        <f t="shared" si="14"/>
        <v>1.4370820459297317E-2</v>
      </c>
      <c r="Z22">
        <f t="shared" si="15"/>
        <v>198</v>
      </c>
      <c r="AA22">
        <f t="shared" si="3"/>
        <v>197.94382118806269</v>
      </c>
      <c r="AB22">
        <f t="shared" si="3"/>
        <v>178.89424323596373</v>
      </c>
      <c r="AC22">
        <f t="shared" si="3"/>
        <v>198</v>
      </c>
      <c r="AD22">
        <f t="shared" si="3"/>
        <v>198</v>
      </c>
      <c r="AE22">
        <f t="shared" si="3"/>
        <v>198</v>
      </c>
      <c r="AF22">
        <f t="shared" si="3"/>
        <v>197.83749734867519</v>
      </c>
      <c r="AG22">
        <f t="shared" si="3"/>
        <v>198</v>
      </c>
      <c r="AH22">
        <f t="shared" si="3"/>
        <v>198</v>
      </c>
      <c r="AI22">
        <f t="shared" si="3"/>
        <v>198</v>
      </c>
      <c r="AJ22">
        <f t="shared" si="3"/>
        <v>197.94252940630369</v>
      </c>
    </row>
    <row r="23" spans="1:36" x14ac:dyDescent="0.25">
      <c r="N23">
        <f t="shared" si="4"/>
        <v>1</v>
      </c>
      <c r="O23">
        <f t="shared" si="5"/>
        <v>0.87462057270449522</v>
      </c>
      <c r="P23">
        <f t="shared" si="6"/>
        <v>2.6980037413801755E-158</v>
      </c>
      <c r="Q23">
        <f t="shared" si="7"/>
        <v>1</v>
      </c>
      <c r="R23">
        <f t="shared" si="8"/>
        <v>0.8047452236885364</v>
      </c>
      <c r="S23">
        <f t="shared" si="9"/>
        <v>0.60957751538167049</v>
      </c>
      <c r="T23">
        <f t="shared" si="10"/>
        <v>7.3040505343071702E-2</v>
      </c>
      <c r="U23">
        <f t="shared" si="11"/>
        <v>1</v>
      </c>
      <c r="V23">
        <f t="shared" si="12"/>
        <v>1</v>
      </c>
      <c r="W23">
        <f t="shared" si="13"/>
        <v>1</v>
      </c>
      <c r="X23">
        <f t="shared" si="14"/>
        <v>8.4544640896255813E-3</v>
      </c>
      <c r="Z23">
        <f t="shared" si="15"/>
        <v>198</v>
      </c>
      <c r="AA23">
        <f t="shared" si="3"/>
        <v>197.76435804297481</v>
      </c>
      <c r="AB23">
        <f t="shared" si="3"/>
        <v>168.85637969152847</v>
      </c>
      <c r="AC23">
        <f t="shared" si="3"/>
        <v>198</v>
      </c>
      <c r="AD23">
        <f t="shared" si="3"/>
        <v>197.08631498431018</v>
      </c>
      <c r="AE23">
        <f t="shared" si="3"/>
        <v>196.99348456853531</v>
      </c>
      <c r="AF23">
        <f t="shared" si="3"/>
        <v>197.90674961126243</v>
      </c>
      <c r="AG23">
        <f t="shared" si="3"/>
        <v>198</v>
      </c>
      <c r="AH23">
        <f t="shared" si="3"/>
        <v>198</v>
      </c>
      <c r="AI23">
        <f t="shared" si="3"/>
        <v>198</v>
      </c>
      <c r="AJ23">
        <f t="shared" si="3"/>
        <v>196.92776962567004</v>
      </c>
    </row>
    <row r="24" spans="1:36" x14ac:dyDescent="0.25">
      <c r="N24">
        <f t="shared" si="4"/>
        <v>1</v>
      </c>
      <c r="O24">
        <f t="shared" si="5"/>
        <v>0.95739646059561001</v>
      </c>
      <c r="P24">
        <f t="shared" si="6"/>
        <v>9.0466481650263326E-133</v>
      </c>
      <c r="Q24">
        <f t="shared" si="7"/>
        <v>1</v>
      </c>
      <c r="R24">
        <f t="shared" si="8"/>
        <v>0.67844192739314968</v>
      </c>
      <c r="S24">
        <f t="shared" si="9"/>
        <v>1</v>
      </c>
      <c r="T24">
        <f t="shared" si="10"/>
        <v>4.6054281686183267E-3</v>
      </c>
      <c r="U24">
        <f t="shared" si="11"/>
        <v>1</v>
      </c>
      <c r="V24">
        <f t="shared" si="12"/>
        <v>1</v>
      </c>
      <c r="W24">
        <f t="shared" si="13"/>
        <v>0.41353054521901111</v>
      </c>
      <c r="X24">
        <f t="shared" si="14"/>
        <v>1.6372764824376596E-2</v>
      </c>
      <c r="Z24">
        <f t="shared" si="15"/>
        <v>198</v>
      </c>
      <c r="AA24">
        <f t="shared" si="3"/>
        <v>196.94625935978158</v>
      </c>
      <c r="AB24">
        <f t="shared" si="3"/>
        <v>146.43500826196572</v>
      </c>
      <c r="AC24">
        <f t="shared" si="3"/>
        <v>198</v>
      </c>
      <c r="AD24">
        <f t="shared" si="3"/>
        <v>197.21020501036585</v>
      </c>
      <c r="AE24">
        <f t="shared" si="3"/>
        <v>198</v>
      </c>
      <c r="AF24">
        <f t="shared" si="3"/>
        <v>197.78731649855359</v>
      </c>
      <c r="AG24">
        <f t="shared" si="3"/>
        <v>198</v>
      </c>
      <c r="AH24">
        <f t="shared" si="3"/>
        <v>198</v>
      </c>
      <c r="AI24">
        <f t="shared" si="3"/>
        <v>196.62829288441449</v>
      </c>
      <c r="AJ24">
        <f t="shared" si="3"/>
        <v>196.10799803438658</v>
      </c>
    </row>
    <row r="25" spans="1:36" x14ac:dyDescent="0.25">
      <c r="N25">
        <f t="shared" si="4"/>
        <v>1</v>
      </c>
      <c r="O25">
        <f t="shared" si="5"/>
        <v>0.63029739820298836</v>
      </c>
      <c r="P25">
        <f t="shared" si="6"/>
        <v>7.0975113213176308E-153</v>
      </c>
      <c r="Q25">
        <f t="shared" si="7"/>
        <v>1</v>
      </c>
      <c r="R25">
        <f t="shared" si="8"/>
        <v>1</v>
      </c>
      <c r="S25">
        <f t="shared" si="9"/>
        <v>0.53162115466427129</v>
      </c>
      <c r="T25">
        <f t="shared" si="10"/>
        <v>5.7266544504967226E-104</v>
      </c>
      <c r="U25">
        <f t="shared" si="11"/>
        <v>1</v>
      </c>
      <c r="V25">
        <f t="shared" si="12"/>
        <v>1</v>
      </c>
      <c r="W25">
        <f t="shared" si="13"/>
        <v>0.86123617820936449</v>
      </c>
      <c r="X25">
        <f t="shared" si="14"/>
        <v>3.0993767521112626E-3</v>
      </c>
      <c r="Z25">
        <f t="shared" si="15"/>
        <v>198</v>
      </c>
      <c r="AA25">
        <f t="shared" si="3"/>
        <v>195.98217194842152</v>
      </c>
      <c r="AB25">
        <f t="shared" si="3"/>
        <v>148.76044221436925</v>
      </c>
      <c r="AC25">
        <f t="shared" si="3"/>
        <v>198</v>
      </c>
      <c r="AD25">
        <f t="shared" si="3"/>
        <v>198</v>
      </c>
      <c r="AE25">
        <f t="shared" si="3"/>
        <v>197.73541273512672</v>
      </c>
      <c r="AF25">
        <f t="shared" si="3"/>
        <v>197.41754500827156</v>
      </c>
      <c r="AG25">
        <f t="shared" si="3"/>
        <v>198</v>
      </c>
      <c r="AH25">
        <f t="shared" si="3"/>
        <v>198</v>
      </c>
      <c r="AI25">
        <f t="shared" si="3"/>
        <v>196.86388145605403</v>
      </c>
      <c r="AJ25">
        <f t="shared" si="3"/>
        <v>195.79483019381246</v>
      </c>
    </row>
    <row r="27" spans="1:36" x14ac:dyDescent="0.25">
      <c r="N27" t="s">
        <v>44</v>
      </c>
      <c r="O27" t="s">
        <v>6</v>
      </c>
      <c r="P27" t="s">
        <v>5</v>
      </c>
      <c r="Q27" t="s">
        <v>8</v>
      </c>
      <c r="R27" t="s">
        <v>7</v>
      </c>
      <c r="S27" t="s">
        <v>9</v>
      </c>
      <c r="T27" t="s">
        <v>10</v>
      </c>
      <c r="U27" t="s">
        <v>0</v>
      </c>
      <c r="V27" t="s">
        <v>1</v>
      </c>
      <c r="W27" t="s">
        <v>4</v>
      </c>
      <c r="X27" t="s">
        <v>3</v>
      </c>
      <c r="Z27" t="s">
        <v>45</v>
      </c>
      <c r="AA27" t="s">
        <v>6</v>
      </c>
      <c r="AB27" t="s">
        <v>5</v>
      </c>
      <c r="AC27" t="s">
        <v>8</v>
      </c>
      <c r="AD27" t="s">
        <v>7</v>
      </c>
      <c r="AE27" t="s">
        <v>9</v>
      </c>
      <c r="AF27" t="s">
        <v>10</v>
      </c>
      <c r="AG27" t="s">
        <v>0</v>
      </c>
      <c r="AH27" t="s">
        <v>1</v>
      </c>
      <c r="AI27" t="s">
        <v>4</v>
      </c>
      <c r="AJ27" t="s">
        <v>3</v>
      </c>
    </row>
    <row r="28" spans="1:36" x14ac:dyDescent="0.25">
      <c r="N28" s="1">
        <v>0.01</v>
      </c>
      <c r="O28">
        <f>IF(AND(C3&gt;$B3,O16&lt;0.05),1,0)</f>
        <v>0</v>
      </c>
      <c r="P28">
        <f t="shared" ref="P28:X28" si="16">IF(AND(D3&gt;$B3,P16&lt;0.05),1,0)</f>
        <v>0</v>
      </c>
      <c r="Q28">
        <f t="shared" si="16"/>
        <v>0</v>
      </c>
      <c r="R28">
        <f t="shared" si="16"/>
        <v>0</v>
      </c>
      <c r="S28">
        <f t="shared" si="16"/>
        <v>0</v>
      </c>
      <c r="T28">
        <f t="shared" si="16"/>
        <v>0</v>
      </c>
      <c r="U28">
        <f t="shared" si="16"/>
        <v>0</v>
      </c>
      <c r="V28">
        <f t="shared" si="16"/>
        <v>0</v>
      </c>
      <c r="W28">
        <f t="shared" si="16"/>
        <v>0</v>
      </c>
      <c r="X28">
        <f t="shared" si="16"/>
        <v>0</v>
      </c>
      <c r="Z28" s="1">
        <v>0.01</v>
      </c>
      <c r="AA28">
        <f>IF(AND(C3&lt;$B3,O16&lt;0.05),1,0)</f>
        <v>0</v>
      </c>
      <c r="AB28">
        <f t="shared" ref="AB28:AJ28" si="17">IF(AND(D3&lt;$B3,P16&lt;0.05),1,0)</f>
        <v>1</v>
      </c>
      <c r="AC28">
        <f t="shared" si="17"/>
        <v>0</v>
      </c>
      <c r="AD28">
        <f t="shared" si="17"/>
        <v>0</v>
      </c>
      <c r="AE28">
        <f t="shared" si="17"/>
        <v>1</v>
      </c>
      <c r="AF28">
        <f t="shared" si="17"/>
        <v>1</v>
      </c>
      <c r="AG28">
        <f t="shared" si="17"/>
        <v>0</v>
      </c>
      <c r="AH28">
        <f t="shared" si="17"/>
        <v>0</v>
      </c>
      <c r="AI28">
        <f t="shared" si="17"/>
        <v>0</v>
      </c>
      <c r="AJ28">
        <f t="shared" si="17"/>
        <v>0</v>
      </c>
    </row>
    <row r="29" spans="1:36" x14ac:dyDescent="0.25">
      <c r="N29" s="1">
        <v>0.1</v>
      </c>
      <c r="O29">
        <f t="shared" ref="O29:O37" si="18">IF(AND(C4&gt;$B4,O17&lt;0.05),1,0)</f>
        <v>1</v>
      </c>
      <c r="P29">
        <f t="shared" ref="P29:P37" si="19">IF(AND(D4&gt;$B4,P17&lt;0.05),1,0)</f>
        <v>0</v>
      </c>
      <c r="Q29">
        <f t="shared" ref="Q29:Q37" si="20">IF(AND(E4&gt;$B4,Q17&lt;0.05),1,0)</f>
        <v>1</v>
      </c>
      <c r="R29">
        <f t="shared" ref="R29:R37" si="21">IF(AND(F4&gt;$B4,R17&lt;0.05),1,0)</f>
        <v>1</v>
      </c>
      <c r="S29">
        <f t="shared" ref="S29:S37" si="22">IF(AND(G4&gt;$B4,S17&lt;0.05),1,0)</f>
        <v>1</v>
      </c>
      <c r="T29">
        <f t="shared" ref="T29:T37" si="23">IF(AND(H4&gt;$B4,T17&lt;0.05),1,0)</f>
        <v>1</v>
      </c>
      <c r="U29">
        <f t="shared" ref="U29:U37" si="24">IF(AND(I4&gt;$B4,U17&lt;0.05),1,0)</f>
        <v>0</v>
      </c>
      <c r="V29">
        <f t="shared" ref="V29:V37" si="25">IF(AND(J4&gt;$B4,V17&lt;0.05),1,0)</f>
        <v>1</v>
      </c>
      <c r="W29">
        <f t="shared" ref="W29:W37" si="26">IF(AND(K4&gt;$B4,W17&lt;0.05),1,0)</f>
        <v>1</v>
      </c>
      <c r="X29">
        <f t="shared" ref="X29:X37" si="27">IF(AND(L4&gt;$B4,X17&lt;0.05),1,0)</f>
        <v>1</v>
      </c>
      <c r="Z29" s="1">
        <v>0.1</v>
      </c>
      <c r="AA29">
        <f t="shared" ref="AA29:AA37" si="28">IF(AND(C4&lt;$B4,O17&lt;0.05),1,0)</f>
        <v>0</v>
      </c>
      <c r="AB29">
        <f t="shared" ref="AB29:AB37" si="29">IF(AND(D4&lt;$B4,P17&lt;0.05),1,0)</f>
        <v>1</v>
      </c>
      <c r="AC29">
        <f t="shared" ref="AC29:AC37" si="30">IF(AND(E4&lt;$B4,Q17&lt;0.05),1,0)</f>
        <v>0</v>
      </c>
      <c r="AD29">
        <f t="shared" ref="AD29:AD37" si="31">IF(AND(F4&lt;$B4,R17&lt;0.05),1,0)</f>
        <v>0</v>
      </c>
      <c r="AE29">
        <f t="shared" ref="AE29:AE37" si="32">IF(AND(G4&lt;$B4,S17&lt;0.05),1,0)</f>
        <v>0</v>
      </c>
      <c r="AF29">
        <f t="shared" ref="AF29:AF37" si="33">IF(AND(H4&lt;$B4,T17&lt;0.05),1,0)</f>
        <v>0</v>
      </c>
      <c r="AG29">
        <f t="shared" ref="AG29:AG37" si="34">IF(AND(I4&lt;$B4,U17&lt;0.05),1,0)</f>
        <v>0</v>
      </c>
      <c r="AH29">
        <f t="shared" ref="AH29:AH37" si="35">IF(AND(J4&lt;$B4,V17&lt;0.05),1,0)</f>
        <v>0</v>
      </c>
      <c r="AI29">
        <f t="shared" ref="AI29:AI37" si="36">IF(AND(K4&lt;$B4,W17&lt;0.05),1,0)</f>
        <v>0</v>
      </c>
      <c r="AJ29">
        <f t="shared" ref="AJ29:AJ37" si="37">IF(AND(L4&lt;$B4,X17&lt;0.05),1,0)</f>
        <v>0</v>
      </c>
    </row>
    <row r="30" spans="1:36" x14ac:dyDescent="0.25">
      <c r="N30" s="1">
        <v>0.2</v>
      </c>
      <c r="O30">
        <f t="shared" si="18"/>
        <v>1</v>
      </c>
      <c r="P30">
        <f t="shared" si="19"/>
        <v>0</v>
      </c>
      <c r="Q30">
        <f t="shared" si="20"/>
        <v>1</v>
      </c>
      <c r="R30">
        <f t="shared" si="21"/>
        <v>1</v>
      </c>
      <c r="S30">
        <f t="shared" si="22"/>
        <v>1</v>
      </c>
      <c r="T30">
        <f t="shared" si="23"/>
        <v>1</v>
      </c>
      <c r="U30">
        <f t="shared" si="24"/>
        <v>1</v>
      </c>
      <c r="V30">
        <f t="shared" si="25"/>
        <v>1</v>
      </c>
      <c r="W30">
        <f t="shared" si="26"/>
        <v>1</v>
      </c>
      <c r="X30">
        <f t="shared" si="27"/>
        <v>1</v>
      </c>
      <c r="Z30" s="1">
        <v>0.2</v>
      </c>
      <c r="AA30">
        <f t="shared" si="28"/>
        <v>0</v>
      </c>
      <c r="AB30">
        <f t="shared" si="29"/>
        <v>1</v>
      </c>
      <c r="AC30">
        <f t="shared" si="30"/>
        <v>0</v>
      </c>
      <c r="AD30">
        <f t="shared" si="31"/>
        <v>0</v>
      </c>
      <c r="AE30">
        <f t="shared" si="32"/>
        <v>0</v>
      </c>
      <c r="AF30">
        <f t="shared" si="33"/>
        <v>0</v>
      </c>
      <c r="AG30">
        <f t="shared" si="34"/>
        <v>0</v>
      </c>
      <c r="AH30">
        <f t="shared" si="35"/>
        <v>0</v>
      </c>
      <c r="AI30">
        <f t="shared" si="36"/>
        <v>0</v>
      </c>
      <c r="AJ30">
        <f t="shared" si="37"/>
        <v>0</v>
      </c>
    </row>
    <row r="31" spans="1:36" x14ac:dyDescent="0.25">
      <c r="N31" s="1">
        <v>0.3</v>
      </c>
      <c r="O31">
        <f t="shared" si="18"/>
        <v>0</v>
      </c>
      <c r="P31">
        <f t="shared" si="19"/>
        <v>0</v>
      </c>
      <c r="Q31">
        <f t="shared" si="20"/>
        <v>0</v>
      </c>
      <c r="R31">
        <f t="shared" si="21"/>
        <v>0</v>
      </c>
      <c r="S31">
        <f t="shared" si="22"/>
        <v>0</v>
      </c>
      <c r="T31">
        <f t="shared" si="23"/>
        <v>0</v>
      </c>
      <c r="U31">
        <f t="shared" si="24"/>
        <v>0</v>
      </c>
      <c r="V31">
        <f t="shared" si="25"/>
        <v>0</v>
      </c>
      <c r="W31">
        <f t="shared" si="26"/>
        <v>0</v>
      </c>
      <c r="X31">
        <f t="shared" si="27"/>
        <v>0</v>
      </c>
      <c r="Z31" s="1">
        <v>0.3</v>
      </c>
      <c r="AA31">
        <f t="shared" si="28"/>
        <v>1</v>
      </c>
      <c r="AB31">
        <f t="shared" si="29"/>
        <v>1</v>
      </c>
      <c r="AC31">
        <f t="shared" si="30"/>
        <v>0</v>
      </c>
      <c r="AD31">
        <f t="shared" si="31"/>
        <v>0</v>
      </c>
      <c r="AE31">
        <f t="shared" si="32"/>
        <v>0</v>
      </c>
      <c r="AF31">
        <f t="shared" si="33"/>
        <v>0</v>
      </c>
      <c r="AG31">
        <f t="shared" si="34"/>
        <v>0</v>
      </c>
      <c r="AH31">
        <f t="shared" si="35"/>
        <v>0</v>
      </c>
      <c r="AI31">
        <f t="shared" si="36"/>
        <v>0</v>
      </c>
      <c r="AJ31">
        <f t="shared" si="37"/>
        <v>1</v>
      </c>
    </row>
    <row r="32" spans="1:36" x14ac:dyDescent="0.25"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</v>
      </c>
      <c r="L32">
        <v>11</v>
      </c>
      <c r="N32" s="1">
        <v>0.4</v>
      </c>
      <c r="O32">
        <f t="shared" si="18"/>
        <v>0</v>
      </c>
      <c r="P32">
        <f t="shared" si="19"/>
        <v>0</v>
      </c>
      <c r="Q32">
        <f t="shared" si="20"/>
        <v>0</v>
      </c>
      <c r="R32">
        <f t="shared" si="21"/>
        <v>0</v>
      </c>
      <c r="S32">
        <f t="shared" si="22"/>
        <v>0</v>
      </c>
      <c r="T32">
        <f t="shared" si="23"/>
        <v>0</v>
      </c>
      <c r="U32">
        <f t="shared" si="24"/>
        <v>0</v>
      </c>
      <c r="V32">
        <f t="shared" si="25"/>
        <v>0</v>
      </c>
      <c r="W32">
        <f t="shared" si="26"/>
        <v>0</v>
      </c>
      <c r="X32">
        <f t="shared" si="27"/>
        <v>0</v>
      </c>
      <c r="Z32" s="1">
        <v>0.4</v>
      </c>
      <c r="AA32">
        <f t="shared" si="28"/>
        <v>0</v>
      </c>
      <c r="AB32">
        <f t="shared" si="29"/>
        <v>1</v>
      </c>
      <c r="AC32">
        <f t="shared" si="30"/>
        <v>0</v>
      </c>
      <c r="AD32">
        <f t="shared" si="31"/>
        <v>0</v>
      </c>
      <c r="AE32">
        <f t="shared" si="32"/>
        <v>0</v>
      </c>
      <c r="AF32">
        <f t="shared" si="33"/>
        <v>0</v>
      </c>
      <c r="AG32">
        <f t="shared" si="34"/>
        <v>0</v>
      </c>
      <c r="AH32">
        <f t="shared" si="35"/>
        <v>0</v>
      </c>
      <c r="AI32">
        <f t="shared" si="36"/>
        <v>0</v>
      </c>
      <c r="AJ32">
        <f t="shared" si="37"/>
        <v>0</v>
      </c>
    </row>
    <row r="33" spans="2:36" x14ac:dyDescent="0.25">
      <c r="B33" t="s">
        <v>44</v>
      </c>
      <c r="C33">
        <f>SUM(O28:O37)</f>
        <v>2</v>
      </c>
      <c r="D33">
        <f t="shared" ref="D33:L33" si="38">SUM(P28:P37)</f>
        <v>0</v>
      </c>
      <c r="E33">
        <f t="shared" si="38"/>
        <v>2</v>
      </c>
      <c r="F33">
        <f t="shared" si="38"/>
        <v>2</v>
      </c>
      <c r="G33">
        <f t="shared" si="38"/>
        <v>2</v>
      </c>
      <c r="H33">
        <f t="shared" si="38"/>
        <v>2</v>
      </c>
      <c r="I33">
        <f t="shared" si="38"/>
        <v>1</v>
      </c>
      <c r="J33">
        <f t="shared" si="38"/>
        <v>2</v>
      </c>
      <c r="K33">
        <f t="shared" si="38"/>
        <v>2</v>
      </c>
      <c r="L33">
        <f t="shared" si="38"/>
        <v>2</v>
      </c>
      <c r="N33" s="1">
        <v>0.5</v>
      </c>
      <c r="O33">
        <f t="shared" si="18"/>
        <v>0</v>
      </c>
      <c r="P33">
        <f t="shared" si="19"/>
        <v>0</v>
      </c>
      <c r="Q33">
        <f t="shared" si="20"/>
        <v>0</v>
      </c>
      <c r="R33">
        <f t="shared" si="21"/>
        <v>0</v>
      </c>
      <c r="S33">
        <f t="shared" si="22"/>
        <v>0</v>
      </c>
      <c r="T33">
        <f t="shared" si="23"/>
        <v>0</v>
      </c>
      <c r="U33">
        <f t="shared" si="24"/>
        <v>0</v>
      </c>
      <c r="V33">
        <f t="shared" si="25"/>
        <v>0</v>
      </c>
      <c r="W33">
        <f t="shared" si="26"/>
        <v>0</v>
      </c>
      <c r="X33">
        <f t="shared" si="27"/>
        <v>0</v>
      </c>
      <c r="Z33" s="1">
        <v>0.5</v>
      </c>
      <c r="AA33">
        <f t="shared" si="28"/>
        <v>0</v>
      </c>
      <c r="AB33">
        <f t="shared" si="29"/>
        <v>1</v>
      </c>
      <c r="AC33">
        <f t="shared" si="30"/>
        <v>0</v>
      </c>
      <c r="AD33">
        <f t="shared" si="31"/>
        <v>0</v>
      </c>
      <c r="AE33">
        <f t="shared" si="32"/>
        <v>0</v>
      </c>
      <c r="AF33">
        <f t="shared" si="33"/>
        <v>0</v>
      </c>
      <c r="AG33">
        <f t="shared" si="34"/>
        <v>0</v>
      </c>
      <c r="AH33">
        <f t="shared" si="35"/>
        <v>0</v>
      </c>
      <c r="AI33">
        <f t="shared" si="36"/>
        <v>0</v>
      </c>
      <c r="AJ33">
        <f t="shared" si="37"/>
        <v>1</v>
      </c>
    </row>
    <row r="34" spans="2:36" x14ac:dyDescent="0.25">
      <c r="B34" t="s">
        <v>45</v>
      </c>
      <c r="C34">
        <f>SUM(AA28:AA37)</f>
        <v>1</v>
      </c>
      <c r="D34">
        <f t="shared" ref="D34:L34" si="39">SUM(AB28:AB37)</f>
        <v>10</v>
      </c>
      <c r="E34">
        <f t="shared" si="39"/>
        <v>0</v>
      </c>
      <c r="F34">
        <f t="shared" si="39"/>
        <v>0</v>
      </c>
      <c r="G34">
        <f t="shared" si="39"/>
        <v>1</v>
      </c>
      <c r="H34">
        <f t="shared" si="39"/>
        <v>3</v>
      </c>
      <c r="I34">
        <f t="shared" si="39"/>
        <v>0</v>
      </c>
      <c r="J34">
        <f t="shared" si="39"/>
        <v>0</v>
      </c>
      <c r="K34">
        <f t="shared" si="39"/>
        <v>0</v>
      </c>
      <c r="L34">
        <f t="shared" si="39"/>
        <v>6</v>
      </c>
      <c r="N34" s="1">
        <v>0.6</v>
      </c>
      <c r="O34">
        <f t="shared" si="18"/>
        <v>0</v>
      </c>
      <c r="P34">
        <f t="shared" si="19"/>
        <v>0</v>
      </c>
      <c r="Q34">
        <f t="shared" si="20"/>
        <v>0</v>
      </c>
      <c r="R34">
        <f t="shared" si="21"/>
        <v>0</v>
      </c>
      <c r="S34">
        <f t="shared" si="22"/>
        <v>0</v>
      </c>
      <c r="T34">
        <f t="shared" si="23"/>
        <v>0</v>
      </c>
      <c r="U34">
        <f t="shared" si="24"/>
        <v>0</v>
      </c>
      <c r="V34">
        <f t="shared" si="25"/>
        <v>0</v>
      </c>
      <c r="W34">
        <f t="shared" si="26"/>
        <v>0</v>
      </c>
      <c r="X34">
        <f t="shared" si="27"/>
        <v>0</v>
      </c>
      <c r="Z34" s="1">
        <v>0.6</v>
      </c>
      <c r="AA34">
        <f t="shared" si="28"/>
        <v>0</v>
      </c>
      <c r="AB34">
        <f t="shared" si="29"/>
        <v>1</v>
      </c>
      <c r="AC34">
        <f t="shared" si="30"/>
        <v>0</v>
      </c>
      <c r="AD34">
        <f t="shared" si="31"/>
        <v>0</v>
      </c>
      <c r="AE34">
        <f t="shared" si="32"/>
        <v>0</v>
      </c>
      <c r="AF34">
        <f t="shared" si="33"/>
        <v>0</v>
      </c>
      <c r="AG34">
        <f t="shared" si="34"/>
        <v>0</v>
      </c>
      <c r="AH34">
        <f t="shared" si="35"/>
        <v>0</v>
      </c>
      <c r="AI34">
        <f t="shared" si="36"/>
        <v>0</v>
      </c>
      <c r="AJ34">
        <f t="shared" si="37"/>
        <v>1</v>
      </c>
    </row>
    <row r="35" spans="2:36" x14ac:dyDescent="0.25">
      <c r="B35" t="s">
        <v>46</v>
      </c>
      <c r="C35">
        <f>10-C33-C34</f>
        <v>7</v>
      </c>
      <c r="D35">
        <f t="shared" ref="D35:L35" si="40">10-D33-D34</f>
        <v>0</v>
      </c>
      <c r="E35">
        <f t="shared" si="40"/>
        <v>8</v>
      </c>
      <c r="F35">
        <f t="shared" si="40"/>
        <v>8</v>
      </c>
      <c r="G35">
        <f t="shared" si="40"/>
        <v>7</v>
      </c>
      <c r="H35">
        <f t="shared" si="40"/>
        <v>5</v>
      </c>
      <c r="I35">
        <f t="shared" si="40"/>
        <v>9</v>
      </c>
      <c r="J35">
        <f t="shared" si="40"/>
        <v>8</v>
      </c>
      <c r="K35">
        <f t="shared" si="40"/>
        <v>8</v>
      </c>
      <c r="L35">
        <f t="shared" si="40"/>
        <v>2</v>
      </c>
      <c r="N35" s="1">
        <v>0.7</v>
      </c>
      <c r="O35">
        <f t="shared" si="18"/>
        <v>0</v>
      </c>
      <c r="P35">
        <f t="shared" si="19"/>
        <v>0</v>
      </c>
      <c r="Q35">
        <f t="shared" si="20"/>
        <v>0</v>
      </c>
      <c r="R35">
        <f t="shared" si="21"/>
        <v>0</v>
      </c>
      <c r="S35">
        <f t="shared" si="22"/>
        <v>0</v>
      </c>
      <c r="T35">
        <f t="shared" si="23"/>
        <v>0</v>
      </c>
      <c r="U35">
        <f t="shared" si="24"/>
        <v>0</v>
      </c>
      <c r="V35">
        <f t="shared" si="25"/>
        <v>0</v>
      </c>
      <c r="W35">
        <f t="shared" si="26"/>
        <v>0</v>
      </c>
      <c r="X35">
        <f t="shared" si="27"/>
        <v>0</v>
      </c>
      <c r="Z35" s="1">
        <v>0.7</v>
      </c>
      <c r="AA35">
        <f t="shared" si="28"/>
        <v>0</v>
      </c>
      <c r="AB35">
        <f t="shared" si="29"/>
        <v>1</v>
      </c>
      <c r="AC35">
        <f t="shared" si="30"/>
        <v>0</v>
      </c>
      <c r="AD35">
        <f t="shared" si="31"/>
        <v>0</v>
      </c>
      <c r="AE35">
        <f t="shared" si="32"/>
        <v>0</v>
      </c>
      <c r="AF35">
        <f t="shared" si="33"/>
        <v>0</v>
      </c>
      <c r="AG35">
        <f t="shared" si="34"/>
        <v>0</v>
      </c>
      <c r="AH35">
        <f t="shared" si="35"/>
        <v>0</v>
      </c>
      <c r="AI35">
        <f t="shared" si="36"/>
        <v>0</v>
      </c>
      <c r="AJ35">
        <f t="shared" si="37"/>
        <v>1</v>
      </c>
    </row>
    <row r="36" spans="2:36" x14ac:dyDescent="0.25">
      <c r="N36" s="1">
        <v>0.8</v>
      </c>
      <c r="O36">
        <f t="shared" si="18"/>
        <v>0</v>
      </c>
      <c r="P36">
        <f t="shared" si="19"/>
        <v>0</v>
      </c>
      <c r="Q36">
        <f t="shared" si="20"/>
        <v>0</v>
      </c>
      <c r="R36">
        <f t="shared" si="21"/>
        <v>0</v>
      </c>
      <c r="S36">
        <f t="shared" si="22"/>
        <v>0</v>
      </c>
      <c r="T36">
        <f t="shared" si="23"/>
        <v>0</v>
      </c>
      <c r="U36">
        <f t="shared" si="24"/>
        <v>0</v>
      </c>
      <c r="V36">
        <f t="shared" si="25"/>
        <v>0</v>
      </c>
      <c r="W36">
        <f t="shared" si="26"/>
        <v>0</v>
      </c>
      <c r="X36">
        <f t="shared" si="27"/>
        <v>0</v>
      </c>
      <c r="Z36" s="1">
        <v>0.8</v>
      </c>
      <c r="AA36">
        <f t="shared" si="28"/>
        <v>0</v>
      </c>
      <c r="AB36">
        <f t="shared" si="29"/>
        <v>1</v>
      </c>
      <c r="AC36">
        <f t="shared" si="30"/>
        <v>0</v>
      </c>
      <c r="AD36">
        <f t="shared" si="31"/>
        <v>0</v>
      </c>
      <c r="AE36">
        <f t="shared" si="32"/>
        <v>0</v>
      </c>
      <c r="AF36">
        <f t="shared" si="33"/>
        <v>1</v>
      </c>
      <c r="AG36">
        <f t="shared" si="34"/>
        <v>0</v>
      </c>
      <c r="AH36">
        <f t="shared" si="35"/>
        <v>0</v>
      </c>
      <c r="AI36">
        <f t="shared" si="36"/>
        <v>0</v>
      </c>
      <c r="AJ36">
        <f t="shared" si="37"/>
        <v>1</v>
      </c>
    </row>
    <row r="37" spans="2:36" x14ac:dyDescent="0.25">
      <c r="N37" s="1">
        <v>0.9</v>
      </c>
      <c r="O37">
        <f t="shared" si="18"/>
        <v>0</v>
      </c>
      <c r="P37">
        <f t="shared" si="19"/>
        <v>0</v>
      </c>
      <c r="Q37">
        <f t="shared" si="20"/>
        <v>0</v>
      </c>
      <c r="R37">
        <f t="shared" si="21"/>
        <v>0</v>
      </c>
      <c r="S37">
        <f t="shared" si="22"/>
        <v>0</v>
      </c>
      <c r="T37">
        <f t="shared" si="23"/>
        <v>0</v>
      </c>
      <c r="U37">
        <f t="shared" si="24"/>
        <v>0</v>
      </c>
      <c r="V37">
        <f t="shared" si="25"/>
        <v>0</v>
      </c>
      <c r="W37">
        <f t="shared" si="26"/>
        <v>0</v>
      </c>
      <c r="X37">
        <f t="shared" si="27"/>
        <v>0</v>
      </c>
      <c r="Z37" s="1">
        <v>0.9</v>
      </c>
      <c r="AA37">
        <f t="shared" si="28"/>
        <v>0</v>
      </c>
      <c r="AB37">
        <f t="shared" si="29"/>
        <v>1</v>
      </c>
      <c r="AC37">
        <f t="shared" si="30"/>
        <v>0</v>
      </c>
      <c r="AD37">
        <f t="shared" si="31"/>
        <v>0</v>
      </c>
      <c r="AE37">
        <f t="shared" si="32"/>
        <v>0</v>
      </c>
      <c r="AF37">
        <f t="shared" si="33"/>
        <v>1</v>
      </c>
      <c r="AG37">
        <f t="shared" si="34"/>
        <v>0</v>
      </c>
      <c r="AH37">
        <f t="shared" si="35"/>
        <v>0</v>
      </c>
      <c r="AI37">
        <f t="shared" si="36"/>
        <v>0</v>
      </c>
      <c r="AJ37">
        <f t="shared" si="37"/>
        <v>1</v>
      </c>
    </row>
    <row r="40" spans="2:36" x14ac:dyDescent="0.25">
      <c r="N40" s="1"/>
      <c r="Z40" s="1"/>
    </row>
    <row r="41" spans="2:36" x14ac:dyDescent="0.25">
      <c r="N41" s="1"/>
      <c r="Z41" s="1"/>
    </row>
    <row r="42" spans="2:36" x14ac:dyDescent="0.25">
      <c r="N42" s="1"/>
      <c r="Z42" s="1"/>
    </row>
    <row r="43" spans="2:36" x14ac:dyDescent="0.25">
      <c r="N43" s="1"/>
      <c r="Z43" s="1"/>
    </row>
    <row r="44" spans="2:36" x14ac:dyDescent="0.25">
      <c r="N44" s="1"/>
      <c r="Z44" s="1"/>
    </row>
    <row r="45" spans="2:36" x14ac:dyDescent="0.25">
      <c r="N45" s="1"/>
      <c r="Z45" s="1"/>
    </row>
    <row r="46" spans="2:36" x14ac:dyDescent="0.25">
      <c r="N46" s="1"/>
      <c r="Z46" s="1"/>
    </row>
    <row r="47" spans="2:36" x14ac:dyDescent="0.25">
      <c r="N47" s="1"/>
      <c r="Z47" s="1"/>
    </row>
    <row r="48" spans="2:36" x14ac:dyDescent="0.25">
      <c r="N48" s="1"/>
      <c r="Z48" s="1"/>
    </row>
    <row r="49" spans="14:26" x14ac:dyDescent="0.25">
      <c r="N49" s="1"/>
      <c r="Z49" s="1"/>
    </row>
  </sheetData>
  <mergeCells count="8">
    <mergeCell ref="A19:B19"/>
    <mergeCell ref="A14:B14"/>
    <mergeCell ref="B1:L1"/>
    <mergeCell ref="N1:X1"/>
    <mergeCell ref="Z1:AJ1"/>
    <mergeCell ref="A1:A2"/>
    <mergeCell ref="Z14:AJ14"/>
    <mergeCell ref="N14:X14"/>
  </mergeCells>
  <phoneticPr fontId="1" type="noConversion"/>
  <conditionalFormatting sqref="B3:L12">
    <cfRule type="expression" dxfId="59" priority="1">
      <formula>AND(B3&gt;$B3,N16&lt;0.001)</formula>
    </cfRule>
    <cfRule type="expression" dxfId="58" priority="2">
      <formula>AND(B3&gt;$B3,N16&lt;0.01,N16&gt;0.001)</formula>
    </cfRule>
    <cfRule type="expression" dxfId="57" priority="3">
      <formula>AND(B3&gt;$B3,N16&lt;0.05,N16&gt;0.01)</formula>
    </cfRule>
    <cfRule type="expression" dxfId="56" priority="4">
      <formula>AND(B3&lt;$B3,N16&lt;0.05,N16&gt;0.01)</formula>
    </cfRule>
    <cfRule type="expression" dxfId="55" priority="5">
      <formula>AND(B3&lt;$B3,N16&lt;0.001)</formula>
    </cfRule>
    <cfRule type="expression" dxfId="54" priority="6">
      <formula>AND(B3&lt;$C3,N16&lt;0.01,N16&gt;0.001)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31D2F-9EE1-416B-9B56-C78D39B6A86B}">
  <dimension ref="A1:AJ49"/>
  <sheetViews>
    <sheetView zoomScale="70" zoomScaleNormal="70" workbookViewId="0">
      <selection activeCell="AK39" sqref="A39:AK50"/>
    </sheetView>
  </sheetViews>
  <sheetFormatPr defaultRowHeight="15" x14ac:dyDescent="0.25"/>
  <cols>
    <col min="1" max="1" width="20.7109375" customWidth="1"/>
    <col min="13" max="13" width="8.85546875" customWidth="1"/>
  </cols>
  <sheetData>
    <row r="1" spans="1:36" x14ac:dyDescent="0.25">
      <c r="A1" s="11" t="s">
        <v>13</v>
      </c>
      <c r="B1" s="10" t="s">
        <v>11</v>
      </c>
      <c r="C1" s="10"/>
      <c r="D1" s="10"/>
      <c r="E1" s="10"/>
      <c r="F1" s="10"/>
      <c r="G1" s="10"/>
      <c r="H1" s="10"/>
      <c r="I1" s="10"/>
      <c r="J1" s="10"/>
      <c r="K1" s="10"/>
      <c r="L1" s="10"/>
      <c r="N1" s="10" t="s">
        <v>12</v>
      </c>
      <c r="O1" s="10"/>
      <c r="P1" s="10"/>
      <c r="Q1" s="10"/>
      <c r="R1" s="10"/>
      <c r="S1" s="10"/>
      <c r="T1" s="10"/>
      <c r="U1" s="10"/>
      <c r="V1" s="10"/>
      <c r="W1" s="10"/>
      <c r="X1" s="10"/>
      <c r="Z1" s="10" t="s">
        <v>43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25">
      <c r="A2" s="11"/>
      <c r="B2" t="s">
        <v>2</v>
      </c>
      <c r="C2" t="s">
        <v>6</v>
      </c>
      <c r="D2" t="s">
        <v>5</v>
      </c>
      <c r="E2" t="s">
        <v>8</v>
      </c>
      <c r="F2" t="s">
        <v>7</v>
      </c>
      <c r="G2" t="s">
        <v>9</v>
      </c>
      <c r="H2" t="s">
        <v>10</v>
      </c>
      <c r="I2" t="s">
        <v>0</v>
      </c>
      <c r="J2" t="s">
        <v>1</v>
      </c>
      <c r="K2" t="s">
        <v>4</v>
      </c>
      <c r="L2" t="s">
        <v>3</v>
      </c>
      <c r="N2" t="s">
        <v>2</v>
      </c>
      <c r="O2" t="s">
        <v>6</v>
      </c>
      <c r="P2" t="s">
        <v>5</v>
      </c>
      <c r="Q2" t="s">
        <v>8</v>
      </c>
      <c r="R2" t="s">
        <v>7</v>
      </c>
      <c r="S2" t="s">
        <v>9</v>
      </c>
      <c r="T2" t="s">
        <v>10</v>
      </c>
      <c r="U2" t="s">
        <v>0</v>
      </c>
      <c r="V2" t="s">
        <v>1</v>
      </c>
      <c r="W2" t="s">
        <v>4</v>
      </c>
      <c r="X2" t="s">
        <v>3</v>
      </c>
      <c r="Z2" t="s">
        <v>2</v>
      </c>
      <c r="AA2" t="s">
        <v>6</v>
      </c>
      <c r="AB2" t="s">
        <v>5</v>
      </c>
      <c r="AC2" t="s">
        <v>8</v>
      </c>
      <c r="AD2" t="s">
        <v>7</v>
      </c>
      <c r="AE2" t="s">
        <v>9</v>
      </c>
      <c r="AF2" t="s">
        <v>10</v>
      </c>
      <c r="AG2" t="s">
        <v>0</v>
      </c>
      <c r="AH2" t="s">
        <v>1</v>
      </c>
      <c r="AI2" t="s">
        <v>4</v>
      </c>
      <c r="AJ2" t="s">
        <v>3</v>
      </c>
    </row>
    <row r="3" spans="1:36" x14ac:dyDescent="0.25">
      <c r="A3" s="1">
        <v>0.01</v>
      </c>
      <c r="B3">
        <v>113.60217945724899</v>
      </c>
      <c r="C3">
        <v>113.60217945724899</v>
      </c>
      <c r="D3">
        <v>76.128183206216605</v>
      </c>
      <c r="E3">
        <v>113.60217945724899</v>
      </c>
      <c r="F3">
        <v>112.961270699227</v>
      </c>
      <c r="G3">
        <v>113.040877032309</v>
      </c>
      <c r="H3">
        <v>37.216491539380897</v>
      </c>
      <c r="I3">
        <v>113.60217945724899</v>
      </c>
      <c r="J3">
        <v>113.60217945724899</v>
      </c>
      <c r="K3">
        <v>113.60217945724899</v>
      </c>
      <c r="L3">
        <v>112.28187539004099</v>
      </c>
      <c r="N3">
        <v>24.147174691839599</v>
      </c>
      <c r="O3">
        <v>24.147174691839599</v>
      </c>
      <c r="P3">
        <v>22.245112044173201</v>
      </c>
      <c r="Q3">
        <v>24.147174691839599</v>
      </c>
      <c r="R3">
        <v>24.101738941519098</v>
      </c>
      <c r="S3">
        <v>23.6219619839726</v>
      </c>
      <c r="T3">
        <v>10.196984404738499</v>
      </c>
      <c r="U3">
        <v>24.147174691839599</v>
      </c>
      <c r="V3">
        <v>24.147174691839599</v>
      </c>
      <c r="W3">
        <v>24.147174691839599</v>
      </c>
      <c r="X3">
        <v>23.6549823396922</v>
      </c>
      <c r="Z3">
        <f>(B3-$B3)/SQRT(POWER(N3,2)/100+POWER($N3,2)/100)</f>
        <v>0</v>
      </c>
      <c r="AA3">
        <f t="shared" ref="AA3:AJ12" si="0">(C3-$B3)/SQRT(POWER(O3,2)/100+POWER($N3,2)/100)</f>
        <v>0</v>
      </c>
      <c r="AB3">
        <f t="shared" si="0"/>
        <v>-11.413911921823628</v>
      </c>
      <c r="AC3">
        <f t="shared" si="0"/>
        <v>0</v>
      </c>
      <c r="AD3">
        <f t="shared" si="0"/>
        <v>-0.18785530858610761</v>
      </c>
      <c r="AE3">
        <f t="shared" si="0"/>
        <v>-0.16616451161196724</v>
      </c>
      <c r="AF3">
        <f t="shared" si="0"/>
        <v>-29.141588936672438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-0.39058759379283797</v>
      </c>
    </row>
    <row r="4" spans="1:36" x14ac:dyDescent="0.25">
      <c r="A4" s="1">
        <v>0.1</v>
      </c>
      <c r="B4">
        <v>586.02294938800799</v>
      </c>
      <c r="C4">
        <v>586.02294938800799</v>
      </c>
      <c r="D4">
        <v>586.02294938800799</v>
      </c>
      <c r="E4">
        <v>586.02294938800799</v>
      </c>
      <c r="F4">
        <v>569.09309119171701</v>
      </c>
      <c r="G4">
        <v>572.62789155796497</v>
      </c>
      <c r="H4">
        <v>585.19614395640895</v>
      </c>
      <c r="I4">
        <v>586.02294938800799</v>
      </c>
      <c r="J4">
        <v>568.64111141989099</v>
      </c>
      <c r="K4">
        <v>570.91240445170399</v>
      </c>
      <c r="L4">
        <v>578.39652376532001</v>
      </c>
      <c r="N4">
        <v>32.637609753784403</v>
      </c>
      <c r="O4">
        <v>32.637609753784403</v>
      </c>
      <c r="P4">
        <v>32.637609753784403</v>
      </c>
      <c r="Q4">
        <v>32.637609753784403</v>
      </c>
      <c r="R4">
        <v>39.726487294879703</v>
      </c>
      <c r="S4">
        <v>34.8271218753965</v>
      </c>
      <c r="T4">
        <v>35.337725065091902</v>
      </c>
      <c r="U4">
        <v>32.637609753784403</v>
      </c>
      <c r="V4">
        <v>35.640809731948799</v>
      </c>
      <c r="W4">
        <v>35.912565509830898</v>
      </c>
      <c r="X4">
        <v>34.833340931515401</v>
      </c>
      <c r="Z4">
        <f t="shared" ref="Z4:Z11" si="1">(B4-$B4)/SQRT(POWER(N4,2)/100+POWER($N4,2)/100)</f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-3.2928448832950155</v>
      </c>
      <c r="AE4">
        <f t="shared" si="0"/>
        <v>-2.8064298991467687</v>
      </c>
      <c r="AF4">
        <f t="shared" si="0"/>
        <v>-0.17187970936771368</v>
      </c>
      <c r="AG4">
        <f t="shared" si="0"/>
        <v>0</v>
      </c>
      <c r="AH4">
        <f t="shared" si="0"/>
        <v>-3.5967275229590676</v>
      </c>
      <c r="AI4">
        <f t="shared" si="0"/>
        <v>-3.1138056381416841</v>
      </c>
      <c r="AJ4">
        <f t="shared" si="0"/>
        <v>-1.5976783677926061</v>
      </c>
    </row>
    <row r="5" spans="1:36" x14ac:dyDescent="0.25">
      <c r="A5" s="1">
        <v>0.2</v>
      </c>
      <c r="B5">
        <v>784.11702979850099</v>
      </c>
      <c r="C5">
        <v>784.11702979850099</v>
      </c>
      <c r="D5">
        <v>784.11702979850099</v>
      </c>
      <c r="E5">
        <v>784.11702979850099</v>
      </c>
      <c r="F5">
        <v>762.73033732420595</v>
      </c>
      <c r="G5">
        <v>760.54159882072202</v>
      </c>
      <c r="H5">
        <v>784.11702979850099</v>
      </c>
      <c r="I5">
        <v>784.11702979850099</v>
      </c>
      <c r="J5">
        <v>766.04845897513303</v>
      </c>
      <c r="K5">
        <v>760.54159882072202</v>
      </c>
      <c r="L5">
        <v>776.83120082547805</v>
      </c>
      <c r="N5">
        <v>35.0718359938692</v>
      </c>
      <c r="O5">
        <v>35.0718359938692</v>
      </c>
      <c r="P5">
        <v>35.0718359938692</v>
      </c>
      <c r="Q5">
        <v>35.0718359938692</v>
      </c>
      <c r="R5">
        <v>34.023857874544397</v>
      </c>
      <c r="S5">
        <v>33.542234917629997</v>
      </c>
      <c r="T5">
        <v>35.0718359938692</v>
      </c>
      <c r="U5">
        <v>35.0718359938692</v>
      </c>
      <c r="V5">
        <v>31.268995403240499</v>
      </c>
      <c r="W5">
        <v>33.542234917629997</v>
      </c>
      <c r="X5">
        <v>30.403788730711099</v>
      </c>
      <c r="Z5">
        <f t="shared" si="1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-4.3768099928287612</v>
      </c>
      <c r="AE5">
        <f t="shared" si="0"/>
        <v>-4.8579558409153805</v>
      </c>
      <c r="AF5">
        <f t="shared" si="0"/>
        <v>0</v>
      </c>
      <c r="AG5">
        <f t="shared" si="0"/>
        <v>0</v>
      </c>
      <c r="AH5">
        <f t="shared" si="0"/>
        <v>-3.8454355399274327</v>
      </c>
      <c r="AI5">
        <f t="shared" si="0"/>
        <v>-4.8579558409153805</v>
      </c>
      <c r="AJ5">
        <f t="shared" si="0"/>
        <v>-1.5696881449040556</v>
      </c>
    </row>
    <row r="6" spans="1:36" x14ac:dyDescent="0.25">
      <c r="A6" s="1">
        <v>0.3</v>
      </c>
      <c r="B6">
        <v>893.51227163422095</v>
      </c>
      <c r="C6">
        <v>892.83923205164297</v>
      </c>
      <c r="D6">
        <v>889.04937143883001</v>
      </c>
      <c r="E6">
        <v>891.17087373362801</v>
      </c>
      <c r="F6">
        <v>856.182566383412</v>
      </c>
      <c r="G6">
        <v>855.64552721440396</v>
      </c>
      <c r="H6">
        <v>889.04937143883001</v>
      </c>
      <c r="I6">
        <v>889.04937143883001</v>
      </c>
      <c r="J6">
        <v>861.72624306923899</v>
      </c>
      <c r="K6">
        <v>855.64552721440396</v>
      </c>
      <c r="L6">
        <v>881.15165260394099</v>
      </c>
      <c r="N6">
        <v>27.4025393823486</v>
      </c>
      <c r="O6">
        <v>26.958623103546</v>
      </c>
      <c r="P6">
        <v>29.3543818703067</v>
      </c>
      <c r="Q6">
        <v>30.501636440562301</v>
      </c>
      <c r="R6">
        <v>30.243354297978801</v>
      </c>
      <c r="S6">
        <v>32.212452208497503</v>
      </c>
      <c r="T6">
        <v>29.3543818703067</v>
      </c>
      <c r="U6">
        <v>29.3543818703067</v>
      </c>
      <c r="V6">
        <v>31.8523095012909</v>
      </c>
      <c r="W6">
        <v>32.212452208497503</v>
      </c>
      <c r="X6">
        <v>29.0367142596129</v>
      </c>
      <c r="Z6">
        <f t="shared" si="1"/>
        <v>0</v>
      </c>
      <c r="AA6">
        <f t="shared" si="0"/>
        <v>-0.17508639033779849</v>
      </c>
      <c r="AB6">
        <f t="shared" si="0"/>
        <v>-1.1113649304700106</v>
      </c>
      <c r="AC6">
        <f t="shared" si="0"/>
        <v>-0.57103036966432108</v>
      </c>
      <c r="AD6">
        <f t="shared" si="0"/>
        <v>-9.1469112678900117</v>
      </c>
      <c r="AE6">
        <f t="shared" si="0"/>
        <v>-8.9538226693447545</v>
      </c>
      <c r="AF6">
        <f t="shared" si="0"/>
        <v>-1.1113649304700106</v>
      </c>
      <c r="AG6">
        <f t="shared" si="0"/>
        <v>-1.1113649304700106</v>
      </c>
      <c r="AH6">
        <f t="shared" si="0"/>
        <v>-7.5649532356742171</v>
      </c>
      <c r="AI6">
        <f t="shared" si="0"/>
        <v>-8.9538226693447545</v>
      </c>
      <c r="AJ6">
        <f t="shared" si="0"/>
        <v>-3.0959360697149849</v>
      </c>
    </row>
    <row r="7" spans="1:36" x14ac:dyDescent="0.25">
      <c r="A7" s="1">
        <v>0.4</v>
      </c>
      <c r="B7">
        <v>945.62288473069805</v>
      </c>
      <c r="C7">
        <v>947.16159078448197</v>
      </c>
      <c r="D7">
        <v>946.81724312675101</v>
      </c>
      <c r="E7">
        <v>946.04480527856299</v>
      </c>
      <c r="F7">
        <v>906.95882139831599</v>
      </c>
      <c r="G7">
        <v>906.95882139831599</v>
      </c>
      <c r="H7">
        <v>946.81724312675101</v>
      </c>
      <c r="I7">
        <v>947.16159078448197</v>
      </c>
      <c r="J7">
        <v>906.145201090966</v>
      </c>
      <c r="K7">
        <v>906.95882139831599</v>
      </c>
      <c r="L7">
        <v>936.81384959028799</v>
      </c>
      <c r="N7">
        <v>28.9421151253405</v>
      </c>
      <c r="O7">
        <v>29.631352937789298</v>
      </c>
      <c r="P7">
        <v>31.2049751347914</v>
      </c>
      <c r="Q7">
        <v>30.651328575691601</v>
      </c>
      <c r="R7">
        <v>37.433799596883702</v>
      </c>
      <c r="S7">
        <v>37.433799596883702</v>
      </c>
      <c r="T7">
        <v>31.2049751347914</v>
      </c>
      <c r="U7">
        <v>29.631352937789298</v>
      </c>
      <c r="V7">
        <v>32.206560711740202</v>
      </c>
      <c r="W7">
        <v>37.433799596883702</v>
      </c>
      <c r="X7">
        <v>30.940593475302499</v>
      </c>
      <c r="Z7">
        <f t="shared" si="1"/>
        <v>0</v>
      </c>
      <c r="AA7">
        <f t="shared" si="0"/>
        <v>0.37148360932711411</v>
      </c>
      <c r="AB7">
        <f t="shared" si="0"/>
        <v>0.28062599915055897</v>
      </c>
      <c r="AC7">
        <f t="shared" si="0"/>
        <v>0.10008491782523245</v>
      </c>
      <c r="AD7">
        <f t="shared" si="0"/>
        <v>-8.1712164327888033</v>
      </c>
      <c r="AE7">
        <f t="shared" si="0"/>
        <v>-8.1712164327888033</v>
      </c>
      <c r="AF7">
        <f t="shared" si="0"/>
        <v>0.28062599915055897</v>
      </c>
      <c r="AG7">
        <f t="shared" si="0"/>
        <v>0.37148360932711411</v>
      </c>
      <c r="AH7">
        <f t="shared" si="0"/>
        <v>-9.1172027765464119</v>
      </c>
      <c r="AI7">
        <f t="shared" si="0"/>
        <v>-8.1712164327888033</v>
      </c>
      <c r="AJ7">
        <f t="shared" si="0"/>
        <v>-2.079218767146652</v>
      </c>
    </row>
    <row r="8" spans="1:36" x14ac:dyDescent="0.25">
      <c r="A8" s="1">
        <v>0.5</v>
      </c>
      <c r="B8">
        <v>991.46156989446104</v>
      </c>
      <c r="C8">
        <v>982.71055308936002</v>
      </c>
      <c r="D8">
        <v>991.02838540774496</v>
      </c>
      <c r="E8">
        <v>988.44561086383101</v>
      </c>
      <c r="F8">
        <v>934.83603357646598</v>
      </c>
      <c r="G8">
        <v>934.83603357646598</v>
      </c>
      <c r="H8">
        <v>988.31341731980899</v>
      </c>
      <c r="I8">
        <v>984.568324845191</v>
      </c>
      <c r="J8">
        <v>934.83603357646598</v>
      </c>
      <c r="K8">
        <v>934.83603357646598</v>
      </c>
      <c r="L8">
        <v>978.57533470750798</v>
      </c>
      <c r="N8">
        <v>29.6663067570659</v>
      </c>
      <c r="O8">
        <v>28.108080571390801</v>
      </c>
      <c r="P8">
        <v>27.810281604418801</v>
      </c>
      <c r="Q8">
        <v>30.638875640221801</v>
      </c>
      <c r="R8">
        <v>33.086590317138104</v>
      </c>
      <c r="S8">
        <v>33.086590317138104</v>
      </c>
      <c r="T8">
        <v>28.347231317829898</v>
      </c>
      <c r="U8">
        <v>26.574304541762299</v>
      </c>
      <c r="V8">
        <v>33.086590317138104</v>
      </c>
      <c r="W8">
        <v>33.086590317138104</v>
      </c>
      <c r="X8">
        <v>29.007021721084101</v>
      </c>
      <c r="Z8">
        <f t="shared" si="1"/>
        <v>0</v>
      </c>
      <c r="AA8">
        <f t="shared" si="0"/>
        <v>-2.1413135507896515</v>
      </c>
      <c r="AB8">
        <f t="shared" si="0"/>
        <v>-0.10652967351318833</v>
      </c>
      <c r="AC8">
        <f t="shared" si="0"/>
        <v>-0.70717895611756365</v>
      </c>
      <c r="AD8">
        <f t="shared" si="0"/>
        <v>-12.742346949640643</v>
      </c>
      <c r="AE8">
        <f t="shared" si="0"/>
        <v>-12.742346949640643</v>
      </c>
      <c r="AF8">
        <f t="shared" si="0"/>
        <v>-0.76723637349251494</v>
      </c>
      <c r="AG8">
        <f t="shared" si="0"/>
        <v>-1.7307459551351507</v>
      </c>
      <c r="AH8">
        <f t="shared" si="0"/>
        <v>-12.742346949640643</v>
      </c>
      <c r="AI8">
        <f t="shared" si="0"/>
        <v>-12.742346949640643</v>
      </c>
      <c r="AJ8">
        <f t="shared" si="0"/>
        <v>-3.1057958835709423</v>
      </c>
    </row>
    <row r="9" spans="1:36" x14ac:dyDescent="0.25">
      <c r="A9" s="1">
        <v>0.6</v>
      </c>
      <c r="B9">
        <v>1018.24713070896</v>
      </c>
      <c r="C9">
        <v>1018.24713070896</v>
      </c>
      <c r="D9">
        <v>1017.13917395787</v>
      </c>
      <c r="E9">
        <v>1018.24713070896</v>
      </c>
      <c r="F9">
        <v>951.96935834589203</v>
      </c>
      <c r="G9">
        <v>951.96935834589203</v>
      </c>
      <c r="H9">
        <v>1017.13917395787</v>
      </c>
      <c r="I9">
        <v>1018.24713070896</v>
      </c>
      <c r="J9">
        <v>951.96935834589203</v>
      </c>
      <c r="K9">
        <v>951.96935834589203</v>
      </c>
      <c r="L9">
        <v>995.84562709399597</v>
      </c>
      <c r="N9">
        <v>29.512379753112999</v>
      </c>
      <c r="O9">
        <v>29.512379753112999</v>
      </c>
      <c r="P9">
        <v>27.940405999555502</v>
      </c>
      <c r="Q9">
        <v>29.512379753112999</v>
      </c>
      <c r="R9">
        <v>37.881584697692702</v>
      </c>
      <c r="S9">
        <v>37.881584697692702</v>
      </c>
      <c r="T9">
        <v>27.940405999555502</v>
      </c>
      <c r="U9">
        <v>29.512379753112999</v>
      </c>
      <c r="V9">
        <v>37.881584697692702</v>
      </c>
      <c r="W9">
        <v>37.881584697692702</v>
      </c>
      <c r="X9">
        <v>29.996306980450399</v>
      </c>
      <c r="Z9">
        <f t="shared" si="1"/>
        <v>0</v>
      </c>
      <c r="AA9">
        <f t="shared" si="0"/>
        <v>0</v>
      </c>
      <c r="AB9">
        <f t="shared" si="0"/>
        <v>-0.27262407930912397</v>
      </c>
      <c r="AC9">
        <f t="shared" si="0"/>
        <v>0</v>
      </c>
      <c r="AD9">
        <f t="shared" si="0"/>
        <v>-13.801895051839423</v>
      </c>
      <c r="AE9">
        <f t="shared" si="0"/>
        <v>-13.801895051839423</v>
      </c>
      <c r="AF9">
        <f t="shared" si="0"/>
        <v>-0.27262407930912397</v>
      </c>
      <c r="AG9">
        <f t="shared" si="0"/>
        <v>0</v>
      </c>
      <c r="AH9">
        <f t="shared" si="0"/>
        <v>-13.801895051839423</v>
      </c>
      <c r="AI9">
        <f t="shared" si="0"/>
        <v>-13.801895051839423</v>
      </c>
      <c r="AJ9">
        <f t="shared" si="0"/>
        <v>-5.3235022485835382</v>
      </c>
    </row>
    <row r="10" spans="1:36" x14ac:dyDescent="0.25">
      <c r="A10" s="1">
        <v>0.7</v>
      </c>
      <c r="B10">
        <v>1032.8810521504299</v>
      </c>
      <c r="C10">
        <v>1032.6687662236</v>
      </c>
      <c r="D10">
        <v>1032.6687662236</v>
      </c>
      <c r="E10">
        <v>1035.09406735175</v>
      </c>
      <c r="F10">
        <v>968.86241108301499</v>
      </c>
      <c r="G10">
        <v>968.86241108301499</v>
      </c>
      <c r="H10">
        <v>1032.6687662236</v>
      </c>
      <c r="I10">
        <v>1032.6687662236</v>
      </c>
      <c r="J10">
        <v>968.86241108301499</v>
      </c>
      <c r="K10">
        <v>968.86241108301499</v>
      </c>
      <c r="L10">
        <v>1015.87050468257</v>
      </c>
      <c r="N10">
        <v>30.2219305914373</v>
      </c>
      <c r="O10">
        <v>28.882877119224101</v>
      </c>
      <c r="P10">
        <v>28.882877119224101</v>
      </c>
      <c r="Q10">
        <v>31.8404702424669</v>
      </c>
      <c r="R10">
        <v>34.325029402200201</v>
      </c>
      <c r="S10">
        <v>34.325029402200201</v>
      </c>
      <c r="T10">
        <v>28.882877119224101</v>
      </c>
      <c r="U10">
        <v>28.882877119224101</v>
      </c>
      <c r="V10">
        <v>34.325029402200201</v>
      </c>
      <c r="W10">
        <v>34.325029402200201</v>
      </c>
      <c r="X10">
        <v>35.252147434335299</v>
      </c>
      <c r="Z10">
        <f t="shared" si="1"/>
        <v>0</v>
      </c>
      <c r="AA10">
        <f t="shared" si="0"/>
        <v>-5.078108380232732E-2</v>
      </c>
      <c r="AB10">
        <f t="shared" si="0"/>
        <v>-5.078108380232732E-2</v>
      </c>
      <c r="AC10">
        <f t="shared" si="0"/>
        <v>0.50410753121609386</v>
      </c>
      <c r="AD10">
        <f t="shared" si="0"/>
        <v>-13.998128161553057</v>
      </c>
      <c r="AE10">
        <f t="shared" si="0"/>
        <v>-13.998128161553057</v>
      </c>
      <c r="AF10">
        <f t="shared" si="0"/>
        <v>-5.078108380232732E-2</v>
      </c>
      <c r="AG10">
        <f t="shared" si="0"/>
        <v>-5.078108380232732E-2</v>
      </c>
      <c r="AH10">
        <f t="shared" si="0"/>
        <v>-13.998128161553057</v>
      </c>
      <c r="AI10">
        <f t="shared" si="0"/>
        <v>-13.998128161553057</v>
      </c>
      <c r="AJ10">
        <f t="shared" si="0"/>
        <v>-3.6634136362126446</v>
      </c>
    </row>
    <row r="11" spans="1:36" x14ac:dyDescent="0.25">
      <c r="A11" s="1">
        <v>0.8</v>
      </c>
      <c r="B11">
        <v>1050.2694864841001</v>
      </c>
      <c r="C11">
        <v>1050.2694864841001</v>
      </c>
      <c r="D11">
        <v>1050.2694864841001</v>
      </c>
      <c r="E11">
        <v>1050.2694864841001</v>
      </c>
      <c r="F11">
        <v>978.52133933927803</v>
      </c>
      <c r="G11">
        <v>978.52133933927803</v>
      </c>
      <c r="H11">
        <v>1050.2694864841001</v>
      </c>
      <c r="I11">
        <v>1050.2694864841001</v>
      </c>
      <c r="J11">
        <v>978.52133933927803</v>
      </c>
      <c r="K11">
        <v>978.52133933927803</v>
      </c>
      <c r="L11">
        <v>1020.55732031653</v>
      </c>
      <c r="N11">
        <v>30.004283613870498</v>
      </c>
      <c r="O11">
        <v>30.004283613870498</v>
      </c>
      <c r="P11">
        <v>30.004283613870498</v>
      </c>
      <c r="Q11">
        <v>30.004283613870498</v>
      </c>
      <c r="R11">
        <v>36.011667187897501</v>
      </c>
      <c r="S11">
        <v>36.011667187897501</v>
      </c>
      <c r="T11">
        <v>30.004283613870498</v>
      </c>
      <c r="U11">
        <v>30.004283613870498</v>
      </c>
      <c r="V11">
        <v>36.011667187897501</v>
      </c>
      <c r="W11">
        <v>36.011667187897501</v>
      </c>
      <c r="X11">
        <v>34.740800947301601</v>
      </c>
      <c r="Z11">
        <f t="shared" si="1"/>
        <v>0</v>
      </c>
      <c r="AA11">
        <f t="shared" si="0"/>
        <v>0</v>
      </c>
      <c r="AB11">
        <f t="shared" si="0"/>
        <v>0</v>
      </c>
      <c r="AC11">
        <f t="shared" si="0"/>
        <v>0</v>
      </c>
      <c r="AD11">
        <f t="shared" si="0"/>
        <v>-15.306858022689116</v>
      </c>
      <c r="AE11">
        <f t="shared" si="0"/>
        <v>-15.306858022689116</v>
      </c>
      <c r="AF11">
        <f t="shared" si="0"/>
        <v>0</v>
      </c>
      <c r="AG11">
        <f t="shared" si="0"/>
        <v>0</v>
      </c>
      <c r="AH11">
        <f t="shared" si="0"/>
        <v>-15.306858022689116</v>
      </c>
      <c r="AI11">
        <f t="shared" si="0"/>
        <v>-15.306858022689116</v>
      </c>
      <c r="AJ11">
        <f t="shared" si="0"/>
        <v>-6.4726700344013048</v>
      </c>
    </row>
    <row r="12" spans="1:36" x14ac:dyDescent="0.25">
      <c r="A12" s="1">
        <v>0.9</v>
      </c>
      <c r="B12">
        <v>1065.1309509197999</v>
      </c>
      <c r="C12">
        <v>1066.2334585255701</v>
      </c>
      <c r="D12">
        <v>1060.0432799433399</v>
      </c>
      <c r="E12">
        <v>976.52323979953201</v>
      </c>
      <c r="F12">
        <v>976.52323979953201</v>
      </c>
      <c r="G12">
        <v>976.52323979953201</v>
      </c>
      <c r="H12">
        <v>1058.13987325225</v>
      </c>
      <c r="I12">
        <v>1061.58312893174</v>
      </c>
      <c r="J12">
        <v>976.52323979953201</v>
      </c>
      <c r="K12">
        <v>976.52323979953201</v>
      </c>
      <c r="L12">
        <v>1038.6954484698099</v>
      </c>
      <c r="N12">
        <v>32.767159530343001</v>
      </c>
      <c r="O12">
        <v>30.917627495839699</v>
      </c>
      <c r="P12">
        <v>32.175148837906796</v>
      </c>
      <c r="Q12">
        <v>33.326340203951602</v>
      </c>
      <c r="R12">
        <v>33.326340203951602</v>
      </c>
      <c r="S12">
        <v>33.326340203951602</v>
      </c>
      <c r="T12">
        <v>27.361872284665299</v>
      </c>
      <c r="U12">
        <v>27.6539912506246</v>
      </c>
      <c r="V12">
        <v>33.326340203951602</v>
      </c>
      <c r="W12">
        <v>33.326340203951602</v>
      </c>
      <c r="X12">
        <v>29.5785712939206</v>
      </c>
      <c r="Z12">
        <f>(B12-$B12)/SQRT(POWER(N12,2)/100+POWER($N12,2)/100)</f>
        <v>0</v>
      </c>
      <c r="AA12">
        <f t="shared" si="0"/>
        <v>0.24472470774764582</v>
      </c>
      <c r="AB12">
        <f t="shared" si="0"/>
        <v>-1.1078685896654243</v>
      </c>
      <c r="AC12">
        <f t="shared" si="0"/>
        <v>-18.95886021152711</v>
      </c>
      <c r="AD12">
        <f t="shared" si="0"/>
        <v>-18.95886021152711</v>
      </c>
      <c r="AE12">
        <f t="shared" si="0"/>
        <v>-18.95886021152711</v>
      </c>
      <c r="AF12">
        <f t="shared" si="0"/>
        <v>-1.6376729774764855</v>
      </c>
      <c r="AG12">
        <f t="shared" si="0"/>
        <v>-0.82744335896565913</v>
      </c>
      <c r="AH12">
        <f t="shared" si="0"/>
        <v>-18.95886021152711</v>
      </c>
      <c r="AI12">
        <f t="shared" si="0"/>
        <v>-18.95886021152711</v>
      </c>
      <c r="AJ12">
        <f t="shared" si="0"/>
        <v>-5.9886454548002108</v>
      </c>
    </row>
    <row r="14" spans="1:36" x14ac:dyDescent="0.25">
      <c r="A14" s="10" t="s">
        <v>18</v>
      </c>
      <c r="B14" s="10"/>
      <c r="N14" s="10" t="s">
        <v>20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Z14" s="10" t="s">
        <v>14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x14ac:dyDescent="0.25">
      <c r="A15" s="2">
        <f>0.05</f>
        <v>0.05</v>
      </c>
      <c r="B15" t="s">
        <v>15</v>
      </c>
      <c r="N15" t="s">
        <v>2</v>
      </c>
      <c r="O15" t="s">
        <v>6</v>
      </c>
      <c r="P15" t="s">
        <v>5</v>
      </c>
      <c r="Q15" t="s">
        <v>8</v>
      </c>
      <c r="R15" t="s">
        <v>7</v>
      </c>
      <c r="S15" t="s">
        <v>9</v>
      </c>
      <c r="T15" t="s">
        <v>10</v>
      </c>
      <c r="U15" t="s">
        <v>0</v>
      </c>
      <c r="V15" t="s">
        <v>1</v>
      </c>
      <c r="W15" t="s">
        <v>4</v>
      </c>
      <c r="X15" t="s">
        <v>3</v>
      </c>
      <c r="Z15" t="s">
        <v>2</v>
      </c>
      <c r="AA15" t="s">
        <v>6</v>
      </c>
      <c r="AB15" t="s">
        <v>5</v>
      </c>
      <c r="AC15" t="s">
        <v>8</v>
      </c>
      <c r="AD15" t="s">
        <v>7</v>
      </c>
      <c r="AE15" t="s">
        <v>9</v>
      </c>
      <c r="AF15" t="s">
        <v>10</v>
      </c>
      <c r="AG15" t="s">
        <v>0</v>
      </c>
      <c r="AH15" t="s">
        <v>1</v>
      </c>
      <c r="AI15" t="s">
        <v>4</v>
      </c>
      <c r="AJ15" t="s">
        <v>3</v>
      </c>
    </row>
    <row r="16" spans="1:36" x14ac:dyDescent="0.25">
      <c r="A16" s="4">
        <f>0.01</f>
        <v>0.01</v>
      </c>
      <c r="B16" t="s">
        <v>16</v>
      </c>
      <c r="N16">
        <f>_xlfn.T.DIST.2T(ABS(Z3),Z16)</f>
        <v>1</v>
      </c>
      <c r="O16">
        <f t="shared" ref="O16:X25" si="2">_xlfn.T.DIST.2T(ABS(AA3),AA16)</f>
        <v>1</v>
      </c>
      <c r="P16">
        <f t="shared" si="2"/>
        <v>1.7243942014751492E-23</v>
      </c>
      <c r="Q16">
        <f t="shared" si="2"/>
        <v>1</v>
      </c>
      <c r="R16">
        <f t="shared" si="2"/>
        <v>0.85118343088061454</v>
      </c>
      <c r="S16">
        <f t="shared" si="2"/>
        <v>0.86819789964061034</v>
      </c>
      <c r="T16">
        <f t="shared" si="2"/>
        <v>8.3105534412659835E-68</v>
      </c>
      <c r="U16">
        <f t="shared" si="2"/>
        <v>1</v>
      </c>
      <c r="V16">
        <f t="shared" si="2"/>
        <v>1</v>
      </c>
      <c r="W16">
        <f t="shared" si="2"/>
        <v>1</v>
      </c>
      <c r="X16">
        <f t="shared" si="2"/>
        <v>0.69652413768652321</v>
      </c>
      <c r="Z16">
        <f>POWER(N3/100+$N3/100,2)/(POWER(N3/100,2)/99+POWER($N3/100,2)/99)</f>
        <v>198.00000000000003</v>
      </c>
      <c r="AA16">
        <f t="shared" ref="AA16:AJ25" si="3">POWER(O3/100+$N3/100,2)/(POWER(O3/100,2)/99+POWER($N3/100,2)/99)</f>
        <v>198.00000000000003</v>
      </c>
      <c r="AB16">
        <f t="shared" si="3"/>
        <v>197.66772792430814</v>
      </c>
      <c r="AC16">
        <f t="shared" si="3"/>
        <v>198.00000000000003</v>
      </c>
      <c r="AD16">
        <f t="shared" si="3"/>
        <v>197.99982441592047</v>
      </c>
      <c r="AE16">
        <f t="shared" si="3"/>
        <v>197.97606748390317</v>
      </c>
      <c r="AF16">
        <f t="shared" si="3"/>
        <v>169.95871410804352</v>
      </c>
      <c r="AG16">
        <f t="shared" si="3"/>
        <v>198.00000000000003</v>
      </c>
      <c r="AH16">
        <f t="shared" si="3"/>
        <v>198.00000000000003</v>
      </c>
      <c r="AI16">
        <f t="shared" si="3"/>
        <v>198.00000000000003</v>
      </c>
      <c r="AJ16">
        <f t="shared" si="3"/>
        <v>197.97901089674002</v>
      </c>
    </row>
    <row r="17" spans="1:36" x14ac:dyDescent="0.25">
      <c r="A17" s="3">
        <f>0.001</f>
        <v>1E-3</v>
      </c>
      <c r="B17" t="s">
        <v>17</v>
      </c>
      <c r="N17">
        <f t="shared" ref="N17:N25" si="4">_xlfn.T.DIST.2T(ABS(Z4),Z17)</f>
        <v>1</v>
      </c>
      <c r="O17">
        <f t="shared" si="2"/>
        <v>1</v>
      </c>
      <c r="P17">
        <f t="shared" si="2"/>
        <v>1</v>
      </c>
      <c r="Q17">
        <f t="shared" si="2"/>
        <v>1</v>
      </c>
      <c r="R17">
        <f t="shared" si="2"/>
        <v>1.1765790693592096E-3</v>
      </c>
      <c r="S17">
        <f t="shared" si="2"/>
        <v>5.5123947081939734E-3</v>
      </c>
      <c r="T17">
        <f t="shared" si="2"/>
        <v>0.86370853366364586</v>
      </c>
      <c r="U17">
        <f t="shared" si="2"/>
        <v>1</v>
      </c>
      <c r="V17">
        <f t="shared" si="2"/>
        <v>4.0742467979557317E-4</v>
      </c>
      <c r="W17">
        <f t="shared" si="2"/>
        <v>2.1220613798819711E-3</v>
      </c>
      <c r="X17">
        <f t="shared" si="2"/>
        <v>0.11171730892019491</v>
      </c>
      <c r="Z17">
        <f t="shared" ref="Z17:Z25" si="5">POWER(N4/100+$N4/100,2)/(POWER(N4/100,2)/99+POWER($N4/100,2)/99)</f>
        <v>198</v>
      </c>
      <c r="AA17">
        <f t="shared" si="3"/>
        <v>198</v>
      </c>
      <c r="AB17">
        <f t="shared" si="3"/>
        <v>198</v>
      </c>
      <c r="AC17">
        <f t="shared" si="3"/>
        <v>198</v>
      </c>
      <c r="AD17">
        <f t="shared" si="3"/>
        <v>196.11797214319938</v>
      </c>
      <c r="AE17">
        <f t="shared" si="3"/>
        <v>197.79167129523955</v>
      </c>
      <c r="AF17">
        <f t="shared" si="3"/>
        <v>197.68808059264052</v>
      </c>
      <c r="AG17">
        <f t="shared" si="3"/>
        <v>198</v>
      </c>
      <c r="AH17">
        <f t="shared" si="3"/>
        <v>197.61767967999145</v>
      </c>
      <c r="AI17">
        <f t="shared" si="3"/>
        <v>197.54911185494134</v>
      </c>
      <c r="AJ17">
        <f t="shared" si="3"/>
        <v>197.79052598185055</v>
      </c>
    </row>
    <row r="18" spans="1:36" x14ac:dyDescent="0.25">
      <c r="N18">
        <f t="shared" si="4"/>
        <v>1</v>
      </c>
      <c r="O18">
        <f t="shared" si="2"/>
        <v>1</v>
      </c>
      <c r="P18">
        <f t="shared" si="2"/>
        <v>1</v>
      </c>
      <c r="Q18">
        <f t="shared" si="2"/>
        <v>1</v>
      </c>
      <c r="R18">
        <f t="shared" si="2"/>
        <v>1.952185153678779E-5</v>
      </c>
      <c r="S18">
        <f t="shared" si="2"/>
        <v>2.4138316196132803E-6</v>
      </c>
      <c r="T18">
        <f t="shared" si="2"/>
        <v>1</v>
      </c>
      <c r="U18">
        <f t="shared" si="2"/>
        <v>1</v>
      </c>
      <c r="V18">
        <f t="shared" si="2"/>
        <v>1.6239478400406762E-4</v>
      </c>
      <c r="W18">
        <f t="shared" si="2"/>
        <v>2.4138316196132803E-6</v>
      </c>
      <c r="X18">
        <f t="shared" si="2"/>
        <v>0.11810064052839339</v>
      </c>
      <c r="Z18">
        <f t="shared" si="5"/>
        <v>198</v>
      </c>
      <c r="AA18">
        <f t="shared" si="3"/>
        <v>198</v>
      </c>
      <c r="AB18">
        <f t="shared" si="3"/>
        <v>198</v>
      </c>
      <c r="AC18">
        <f t="shared" si="3"/>
        <v>198</v>
      </c>
      <c r="AD18">
        <f t="shared" si="3"/>
        <v>197.95446264910171</v>
      </c>
      <c r="AE18">
        <f t="shared" si="3"/>
        <v>197.9016488596944</v>
      </c>
      <c r="AF18">
        <f t="shared" si="3"/>
        <v>198</v>
      </c>
      <c r="AG18">
        <f t="shared" si="3"/>
        <v>198</v>
      </c>
      <c r="AH18">
        <f t="shared" si="3"/>
        <v>197.35152251349786</v>
      </c>
      <c r="AI18">
        <f t="shared" si="3"/>
        <v>197.9016488596944</v>
      </c>
      <c r="AJ18">
        <f t="shared" si="3"/>
        <v>196.99867630019489</v>
      </c>
    </row>
    <row r="19" spans="1:36" x14ac:dyDescent="0.25">
      <c r="A19" s="10" t="s">
        <v>19</v>
      </c>
      <c r="B19" s="10"/>
      <c r="N19">
        <f t="shared" si="4"/>
        <v>1</v>
      </c>
      <c r="O19">
        <f t="shared" si="2"/>
        <v>0.86119157266571444</v>
      </c>
      <c r="P19">
        <f t="shared" si="2"/>
        <v>0.26776581631714869</v>
      </c>
      <c r="Q19">
        <f t="shared" si="2"/>
        <v>0.56862988778898482</v>
      </c>
      <c r="R19">
        <f t="shared" si="2"/>
        <v>7.416679033600759E-17</v>
      </c>
      <c r="S19">
        <f t="shared" si="2"/>
        <v>2.6563409568158666E-16</v>
      </c>
      <c r="T19">
        <f t="shared" si="2"/>
        <v>0.26776581631714869</v>
      </c>
      <c r="U19">
        <f t="shared" si="2"/>
        <v>0.26776581631714869</v>
      </c>
      <c r="V19">
        <f t="shared" si="2"/>
        <v>1.4718106829893825E-12</v>
      </c>
      <c r="W19">
        <f t="shared" si="2"/>
        <v>2.6563409568158666E-16</v>
      </c>
      <c r="X19">
        <f t="shared" si="2"/>
        <v>2.2477900082217483E-3</v>
      </c>
      <c r="Z19">
        <f t="shared" si="5"/>
        <v>198</v>
      </c>
      <c r="AA19">
        <f t="shared" si="3"/>
        <v>197.98679735632092</v>
      </c>
      <c r="AB19">
        <f t="shared" si="3"/>
        <v>197.76611425290372</v>
      </c>
      <c r="AC19">
        <f t="shared" si="3"/>
        <v>197.43444673536433</v>
      </c>
      <c r="AD19">
        <f t="shared" si="3"/>
        <v>197.52030975769694</v>
      </c>
      <c r="AE19">
        <f t="shared" si="3"/>
        <v>196.71940840698485</v>
      </c>
      <c r="AF19">
        <f t="shared" si="3"/>
        <v>197.76611425290372</v>
      </c>
      <c r="AG19">
        <f t="shared" si="3"/>
        <v>197.76611425290372</v>
      </c>
      <c r="AH19">
        <f t="shared" si="3"/>
        <v>196.88967453092289</v>
      </c>
      <c r="AI19">
        <f t="shared" si="3"/>
        <v>196.71940840698485</v>
      </c>
      <c r="AJ19">
        <f t="shared" si="3"/>
        <v>197.83414224610746</v>
      </c>
    </row>
    <row r="20" spans="1:36" x14ac:dyDescent="0.25">
      <c r="A20" s="5">
        <f>0.05</f>
        <v>0.05</v>
      </c>
      <c r="B20" t="s">
        <v>15</v>
      </c>
      <c r="N20">
        <f t="shared" si="4"/>
        <v>1</v>
      </c>
      <c r="O20">
        <f t="shared" si="2"/>
        <v>0.71067658874763584</v>
      </c>
      <c r="P20">
        <f t="shared" si="2"/>
        <v>0.77929176091898245</v>
      </c>
      <c r="Q20">
        <f t="shared" si="2"/>
        <v>0.92037868769694831</v>
      </c>
      <c r="R20">
        <f t="shared" si="2"/>
        <v>3.8643666120428461E-14</v>
      </c>
      <c r="S20">
        <f t="shared" si="2"/>
        <v>3.8643666120428461E-14</v>
      </c>
      <c r="T20">
        <f t="shared" si="2"/>
        <v>0.77929176091898245</v>
      </c>
      <c r="U20">
        <f t="shared" si="2"/>
        <v>0.71067658874763584</v>
      </c>
      <c r="V20">
        <f t="shared" si="2"/>
        <v>8.99396707733553E-17</v>
      </c>
      <c r="W20">
        <f t="shared" si="2"/>
        <v>3.8643666120428461E-14</v>
      </c>
      <c r="X20">
        <f t="shared" si="2"/>
        <v>3.8892028247934286E-2</v>
      </c>
      <c r="Z20">
        <f t="shared" si="5"/>
        <v>198</v>
      </c>
      <c r="AA20">
        <f t="shared" si="3"/>
        <v>197.97258795895547</v>
      </c>
      <c r="AB20">
        <f t="shared" si="3"/>
        <v>197.72014243899142</v>
      </c>
      <c r="AC20">
        <f t="shared" si="3"/>
        <v>197.83725647473514</v>
      </c>
      <c r="AD20">
        <f t="shared" si="3"/>
        <v>194.81153736082337</v>
      </c>
      <c r="AE20">
        <f t="shared" si="3"/>
        <v>194.81153736082337</v>
      </c>
      <c r="AF20">
        <f t="shared" si="3"/>
        <v>197.72014243899142</v>
      </c>
      <c r="AG20">
        <f t="shared" si="3"/>
        <v>197.97258795895547</v>
      </c>
      <c r="AH20">
        <f t="shared" si="3"/>
        <v>197.43730382138656</v>
      </c>
      <c r="AI20">
        <f t="shared" si="3"/>
        <v>194.81153736082337</v>
      </c>
      <c r="AJ20">
        <f t="shared" si="3"/>
        <v>197.7797186252246</v>
      </c>
    </row>
    <row r="21" spans="1:36" x14ac:dyDescent="0.25">
      <c r="A21" s="7">
        <f>0.01</f>
        <v>0.01</v>
      </c>
      <c r="B21" t="s">
        <v>16</v>
      </c>
      <c r="N21">
        <f t="shared" si="4"/>
        <v>1</v>
      </c>
      <c r="O21">
        <f t="shared" si="2"/>
        <v>3.3477169436469896E-2</v>
      </c>
      <c r="P21">
        <f t="shared" si="2"/>
        <v>0.91527051633912815</v>
      </c>
      <c r="Q21">
        <f t="shared" si="2"/>
        <v>0.4802909656173997</v>
      </c>
      <c r="R21">
        <f t="shared" si="2"/>
        <v>1.6159557022814068E-27</v>
      </c>
      <c r="S21">
        <f t="shared" si="2"/>
        <v>1.6159557022814068E-27</v>
      </c>
      <c r="T21">
        <f t="shared" si="2"/>
        <v>0.44385953004805623</v>
      </c>
      <c r="U21">
        <f t="shared" si="2"/>
        <v>8.5062917540684707E-2</v>
      </c>
      <c r="V21">
        <f t="shared" si="2"/>
        <v>1.6159557022814068E-27</v>
      </c>
      <c r="W21">
        <f t="shared" si="2"/>
        <v>1.6159557022814068E-27</v>
      </c>
      <c r="X21">
        <f t="shared" si="2"/>
        <v>2.1775914528364094E-3</v>
      </c>
      <c r="Z21">
        <f t="shared" si="5"/>
        <v>198</v>
      </c>
      <c r="AA21">
        <f t="shared" si="3"/>
        <v>197.85607385730819</v>
      </c>
      <c r="AB21">
        <f t="shared" si="3"/>
        <v>197.7937479322926</v>
      </c>
      <c r="AC21">
        <f t="shared" si="3"/>
        <v>197.94851464431432</v>
      </c>
      <c r="AD21">
        <f t="shared" si="3"/>
        <v>197.41354645547739</v>
      </c>
      <c r="AE21">
        <f t="shared" si="3"/>
        <v>197.41354645547739</v>
      </c>
      <c r="AF21">
        <f t="shared" si="3"/>
        <v>197.89768924584959</v>
      </c>
      <c r="AG21">
        <f t="shared" si="3"/>
        <v>197.40333027426453</v>
      </c>
      <c r="AH21">
        <f t="shared" si="3"/>
        <v>197.41354645547739</v>
      </c>
      <c r="AI21">
        <f t="shared" si="3"/>
        <v>197.41354645547739</v>
      </c>
      <c r="AJ21">
        <f t="shared" si="3"/>
        <v>197.97500372207145</v>
      </c>
    </row>
    <row r="22" spans="1:36" x14ac:dyDescent="0.25">
      <c r="A22" s="6">
        <f>0.001</f>
        <v>1E-3</v>
      </c>
      <c r="B22" t="s">
        <v>17</v>
      </c>
      <c r="N22">
        <f t="shared" si="4"/>
        <v>1</v>
      </c>
      <c r="O22">
        <f t="shared" si="2"/>
        <v>1</v>
      </c>
      <c r="P22">
        <f t="shared" si="2"/>
        <v>0.7854277493691697</v>
      </c>
      <c r="Q22">
        <f t="shared" si="2"/>
        <v>1</v>
      </c>
      <c r="R22">
        <f t="shared" si="2"/>
        <v>1.2314636676221592E-30</v>
      </c>
      <c r="S22">
        <f t="shared" si="2"/>
        <v>1.2314636676221592E-30</v>
      </c>
      <c r="T22">
        <f t="shared" si="2"/>
        <v>0.7854277493691697</v>
      </c>
      <c r="U22">
        <f t="shared" si="2"/>
        <v>1</v>
      </c>
      <c r="V22">
        <f t="shared" si="2"/>
        <v>1.2314636676221592E-30</v>
      </c>
      <c r="W22">
        <f t="shared" si="2"/>
        <v>1.2314636676221592E-30</v>
      </c>
      <c r="X22">
        <f t="shared" si="2"/>
        <v>2.7589852819881164E-7</v>
      </c>
      <c r="Z22">
        <f t="shared" si="5"/>
        <v>198</v>
      </c>
      <c r="AA22">
        <f t="shared" si="3"/>
        <v>198</v>
      </c>
      <c r="AB22">
        <f t="shared" si="3"/>
        <v>197.85188174622112</v>
      </c>
      <c r="AC22">
        <f t="shared" si="3"/>
        <v>198</v>
      </c>
      <c r="AD22">
        <f t="shared" si="3"/>
        <v>194.99291824344576</v>
      </c>
      <c r="AE22">
        <f t="shared" si="3"/>
        <v>194.99291824344576</v>
      </c>
      <c r="AF22">
        <f t="shared" si="3"/>
        <v>197.85188174622112</v>
      </c>
      <c r="AG22">
        <f t="shared" si="3"/>
        <v>198</v>
      </c>
      <c r="AH22">
        <f t="shared" si="3"/>
        <v>194.99291824344576</v>
      </c>
      <c r="AI22">
        <f t="shared" si="3"/>
        <v>194.99291824344576</v>
      </c>
      <c r="AJ22">
        <f t="shared" si="3"/>
        <v>197.98690709989884</v>
      </c>
    </row>
    <row r="23" spans="1:36" x14ac:dyDescent="0.25">
      <c r="N23">
        <f t="shared" si="4"/>
        <v>1</v>
      </c>
      <c r="O23">
        <f t="shared" si="2"/>
        <v>0.95955141567791824</v>
      </c>
      <c r="P23">
        <f t="shared" si="2"/>
        <v>0.95955141567791824</v>
      </c>
      <c r="Q23">
        <f t="shared" si="2"/>
        <v>0.61474912999019393</v>
      </c>
      <c r="R23">
        <f t="shared" si="2"/>
        <v>2.3229926939812729E-31</v>
      </c>
      <c r="S23">
        <f t="shared" si="2"/>
        <v>2.3229926939812729E-31</v>
      </c>
      <c r="T23">
        <f t="shared" si="2"/>
        <v>0.95955141567791824</v>
      </c>
      <c r="U23">
        <f t="shared" si="2"/>
        <v>0.95955141567791824</v>
      </c>
      <c r="V23">
        <f t="shared" si="2"/>
        <v>2.3229926939812729E-31</v>
      </c>
      <c r="W23">
        <f t="shared" si="2"/>
        <v>2.3229926939812729E-31</v>
      </c>
      <c r="X23">
        <f t="shared" si="2"/>
        <v>3.2023066660394122E-4</v>
      </c>
      <c r="Z23">
        <f t="shared" si="5"/>
        <v>198</v>
      </c>
      <c r="AA23">
        <f t="shared" si="3"/>
        <v>197.898423660688</v>
      </c>
      <c r="AB23">
        <f t="shared" si="3"/>
        <v>197.898423660688</v>
      </c>
      <c r="AC23">
        <f t="shared" si="3"/>
        <v>197.86542652773338</v>
      </c>
      <c r="AD23">
        <f t="shared" si="3"/>
        <v>197.20313238950305</v>
      </c>
      <c r="AE23">
        <f t="shared" si="3"/>
        <v>197.20313238950305</v>
      </c>
      <c r="AF23">
        <f t="shared" si="3"/>
        <v>197.898423660688</v>
      </c>
      <c r="AG23">
        <f t="shared" si="3"/>
        <v>197.898423660688</v>
      </c>
      <c r="AH23">
        <f t="shared" si="3"/>
        <v>197.20313238950305</v>
      </c>
      <c r="AI23">
        <f t="shared" si="3"/>
        <v>197.20313238950305</v>
      </c>
      <c r="AJ23">
        <f t="shared" si="3"/>
        <v>196.83816637432892</v>
      </c>
    </row>
    <row r="24" spans="1:36" x14ac:dyDescent="0.25">
      <c r="N24">
        <f t="shared" si="4"/>
        <v>1</v>
      </c>
      <c r="O24">
        <f t="shared" si="2"/>
        <v>1</v>
      </c>
      <c r="P24">
        <f t="shared" si="2"/>
        <v>1</v>
      </c>
      <c r="Q24">
        <f t="shared" si="2"/>
        <v>1</v>
      </c>
      <c r="R24">
        <f t="shared" si="2"/>
        <v>2.611886356192247E-35</v>
      </c>
      <c r="S24">
        <f t="shared" si="2"/>
        <v>2.611886356192247E-35</v>
      </c>
      <c r="T24">
        <f t="shared" si="2"/>
        <v>1</v>
      </c>
      <c r="U24">
        <f t="shared" si="2"/>
        <v>1</v>
      </c>
      <c r="V24">
        <f t="shared" si="2"/>
        <v>2.611886356192247E-35</v>
      </c>
      <c r="W24">
        <f t="shared" si="2"/>
        <v>2.611886356192247E-35</v>
      </c>
      <c r="X24">
        <f t="shared" si="2"/>
        <v>7.5491577688788084E-10</v>
      </c>
      <c r="Z24">
        <f t="shared" si="5"/>
        <v>198</v>
      </c>
      <c r="AA24">
        <f t="shared" si="3"/>
        <v>198</v>
      </c>
      <c r="AB24">
        <f t="shared" si="3"/>
        <v>198</v>
      </c>
      <c r="AC24">
        <f t="shared" si="3"/>
        <v>198</v>
      </c>
      <c r="AD24">
        <f t="shared" si="3"/>
        <v>196.37386481181667</v>
      </c>
      <c r="AE24">
        <f t="shared" si="3"/>
        <v>196.37386481181667</v>
      </c>
      <c r="AF24">
        <f t="shared" si="3"/>
        <v>198</v>
      </c>
      <c r="AG24">
        <f t="shared" si="3"/>
        <v>198</v>
      </c>
      <c r="AH24">
        <f t="shared" si="3"/>
        <v>196.37386481181667</v>
      </c>
      <c r="AI24">
        <f t="shared" si="3"/>
        <v>196.37386481181667</v>
      </c>
      <c r="AJ24">
        <f t="shared" si="3"/>
        <v>196.94597293659507</v>
      </c>
    </row>
    <row r="25" spans="1:36" x14ac:dyDescent="0.25">
      <c r="N25">
        <f t="shared" si="4"/>
        <v>1</v>
      </c>
      <c r="O25">
        <f t="shared" si="2"/>
        <v>0.80692431251006436</v>
      </c>
      <c r="P25">
        <f t="shared" si="2"/>
        <v>0.26926937172433091</v>
      </c>
      <c r="Q25">
        <f t="shared" si="2"/>
        <v>2.6866132005544287E-46</v>
      </c>
      <c r="R25">
        <f t="shared" si="2"/>
        <v>2.6866132005544287E-46</v>
      </c>
      <c r="S25">
        <f t="shared" si="2"/>
        <v>2.6866132005544287E-46</v>
      </c>
      <c r="T25">
        <f t="shared" si="2"/>
        <v>0.10309436298224843</v>
      </c>
      <c r="U25">
        <f t="shared" si="2"/>
        <v>0.40899210178320522</v>
      </c>
      <c r="V25">
        <f t="shared" si="2"/>
        <v>2.6866132005544287E-46</v>
      </c>
      <c r="W25">
        <f t="shared" si="2"/>
        <v>2.6866132005544287E-46</v>
      </c>
      <c r="X25">
        <f t="shared" si="2"/>
        <v>9.8737099054055788E-9</v>
      </c>
      <c r="Z25">
        <f t="shared" si="5"/>
        <v>198.00000000000003</v>
      </c>
      <c r="AA25">
        <f t="shared" si="3"/>
        <v>197.83314033819772</v>
      </c>
      <c r="AB25">
        <f t="shared" si="3"/>
        <v>197.98354746740051</v>
      </c>
      <c r="AC25">
        <f t="shared" si="3"/>
        <v>197.98582833384796</v>
      </c>
      <c r="AD25">
        <f t="shared" si="3"/>
        <v>197.98582833384796</v>
      </c>
      <c r="AE25">
        <f t="shared" si="3"/>
        <v>197.98582833384796</v>
      </c>
      <c r="AF25">
        <f t="shared" si="3"/>
        <v>196.41277365751048</v>
      </c>
      <c r="AG25">
        <f t="shared" si="3"/>
        <v>196.59211145927827</v>
      </c>
      <c r="AH25">
        <f t="shared" si="3"/>
        <v>197.98582833384796</v>
      </c>
      <c r="AI25">
        <f t="shared" si="3"/>
        <v>197.98582833384796</v>
      </c>
      <c r="AJ25">
        <f t="shared" si="3"/>
        <v>197.48344789013035</v>
      </c>
    </row>
    <row r="27" spans="1:36" x14ac:dyDescent="0.25">
      <c r="N27" t="s">
        <v>44</v>
      </c>
      <c r="O27" t="s">
        <v>6</v>
      </c>
      <c r="P27" t="s">
        <v>5</v>
      </c>
      <c r="Q27" t="s">
        <v>8</v>
      </c>
      <c r="R27" t="s">
        <v>7</v>
      </c>
      <c r="S27" t="s">
        <v>9</v>
      </c>
      <c r="T27" t="s">
        <v>10</v>
      </c>
      <c r="U27" t="s">
        <v>0</v>
      </c>
      <c r="V27" t="s">
        <v>1</v>
      </c>
      <c r="W27" t="s">
        <v>4</v>
      </c>
      <c r="X27" t="s">
        <v>3</v>
      </c>
      <c r="Z27" t="s">
        <v>45</v>
      </c>
      <c r="AA27" t="s">
        <v>6</v>
      </c>
      <c r="AB27" t="s">
        <v>5</v>
      </c>
      <c r="AC27" t="s">
        <v>8</v>
      </c>
      <c r="AD27" t="s">
        <v>7</v>
      </c>
      <c r="AE27" t="s">
        <v>9</v>
      </c>
      <c r="AF27" t="s">
        <v>10</v>
      </c>
      <c r="AG27" t="s">
        <v>0</v>
      </c>
      <c r="AH27" t="s">
        <v>1</v>
      </c>
      <c r="AI27" t="s">
        <v>4</v>
      </c>
      <c r="AJ27" t="s">
        <v>3</v>
      </c>
    </row>
    <row r="28" spans="1:36" x14ac:dyDescent="0.25">
      <c r="N28" s="1">
        <v>0.01</v>
      </c>
      <c r="O28">
        <f>IF(AND(C3&gt;$B3,O16&lt;0.05),1,0)</f>
        <v>0</v>
      </c>
      <c r="P28">
        <f t="shared" ref="P28:X37" si="6">IF(AND(D3&gt;$B3,P16&lt;0.05),1,0)</f>
        <v>0</v>
      </c>
      <c r="Q28">
        <f t="shared" si="6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Z28" s="1">
        <v>0.01</v>
      </c>
      <c r="AA28">
        <f>IF(AND(C3&lt;$B3,O16&lt;0.05),1,0)</f>
        <v>0</v>
      </c>
      <c r="AB28">
        <f t="shared" ref="AB28:AJ37" si="7">IF(AND(D3&lt;$B3,P16&lt;0.05),1,0)</f>
        <v>1</v>
      </c>
      <c r="AC28">
        <f t="shared" si="7"/>
        <v>0</v>
      </c>
      <c r="AD28">
        <f t="shared" si="7"/>
        <v>0</v>
      </c>
      <c r="AE28">
        <f t="shared" si="7"/>
        <v>0</v>
      </c>
      <c r="AF28">
        <f t="shared" si="7"/>
        <v>1</v>
      </c>
      <c r="AG28">
        <f t="shared" si="7"/>
        <v>0</v>
      </c>
      <c r="AH28">
        <f t="shared" si="7"/>
        <v>0</v>
      </c>
      <c r="AI28">
        <f t="shared" si="7"/>
        <v>0</v>
      </c>
      <c r="AJ28">
        <f t="shared" si="7"/>
        <v>0</v>
      </c>
    </row>
    <row r="29" spans="1:36" x14ac:dyDescent="0.25">
      <c r="N29" s="1">
        <v>0.1</v>
      </c>
      <c r="O29">
        <f t="shared" ref="O29:O37" si="8">IF(AND(C4&gt;$B4,O17&lt;0.05),1,0)</f>
        <v>0</v>
      </c>
      <c r="P29">
        <f t="shared" si="6"/>
        <v>0</v>
      </c>
      <c r="Q29">
        <f t="shared" si="6"/>
        <v>0</v>
      </c>
      <c r="R29">
        <f t="shared" si="6"/>
        <v>0</v>
      </c>
      <c r="S29">
        <f t="shared" si="6"/>
        <v>0</v>
      </c>
      <c r="T29">
        <f t="shared" si="6"/>
        <v>0</v>
      </c>
      <c r="U29">
        <f t="shared" si="6"/>
        <v>0</v>
      </c>
      <c r="V29">
        <f t="shared" si="6"/>
        <v>0</v>
      </c>
      <c r="W29">
        <f t="shared" si="6"/>
        <v>0</v>
      </c>
      <c r="X29">
        <f t="shared" si="6"/>
        <v>0</v>
      </c>
      <c r="Z29" s="1">
        <v>0.1</v>
      </c>
      <c r="AA29">
        <f t="shared" ref="AA29:AA37" si="9">IF(AND(C4&lt;$B4,O17&lt;0.05),1,0)</f>
        <v>0</v>
      </c>
      <c r="AB29">
        <f t="shared" si="7"/>
        <v>0</v>
      </c>
      <c r="AC29">
        <f t="shared" si="7"/>
        <v>0</v>
      </c>
      <c r="AD29">
        <f t="shared" si="7"/>
        <v>1</v>
      </c>
      <c r="AE29">
        <f t="shared" si="7"/>
        <v>1</v>
      </c>
      <c r="AF29">
        <f t="shared" si="7"/>
        <v>0</v>
      </c>
      <c r="AG29">
        <f t="shared" si="7"/>
        <v>0</v>
      </c>
      <c r="AH29">
        <f t="shared" si="7"/>
        <v>1</v>
      </c>
      <c r="AI29">
        <f t="shared" si="7"/>
        <v>1</v>
      </c>
      <c r="AJ29">
        <f t="shared" si="7"/>
        <v>0</v>
      </c>
    </row>
    <row r="30" spans="1:36" x14ac:dyDescent="0.25">
      <c r="N30" s="1">
        <v>0.2</v>
      </c>
      <c r="O30">
        <f t="shared" si="8"/>
        <v>0</v>
      </c>
      <c r="P30">
        <f t="shared" si="6"/>
        <v>0</v>
      </c>
      <c r="Q30">
        <f t="shared" si="6"/>
        <v>0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Z30" s="1">
        <v>0.2</v>
      </c>
      <c r="AA30">
        <f t="shared" si="9"/>
        <v>0</v>
      </c>
      <c r="AB30">
        <f t="shared" si="7"/>
        <v>0</v>
      </c>
      <c r="AC30">
        <f t="shared" si="7"/>
        <v>0</v>
      </c>
      <c r="AD30">
        <f t="shared" si="7"/>
        <v>1</v>
      </c>
      <c r="AE30">
        <f t="shared" si="7"/>
        <v>1</v>
      </c>
      <c r="AF30">
        <f t="shared" si="7"/>
        <v>0</v>
      </c>
      <c r="AG30">
        <f t="shared" si="7"/>
        <v>0</v>
      </c>
      <c r="AH30">
        <f t="shared" si="7"/>
        <v>1</v>
      </c>
      <c r="AI30">
        <f t="shared" si="7"/>
        <v>1</v>
      </c>
      <c r="AJ30">
        <f t="shared" si="7"/>
        <v>0</v>
      </c>
    </row>
    <row r="31" spans="1:36" x14ac:dyDescent="0.25">
      <c r="N31" s="1">
        <v>0.3</v>
      </c>
      <c r="O31">
        <f t="shared" si="8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Z31" s="1">
        <v>0.3</v>
      </c>
      <c r="AA31">
        <f t="shared" si="9"/>
        <v>0</v>
      </c>
      <c r="AB31">
        <f t="shared" si="7"/>
        <v>0</v>
      </c>
      <c r="AC31">
        <f t="shared" si="7"/>
        <v>0</v>
      </c>
      <c r="AD31">
        <f t="shared" si="7"/>
        <v>1</v>
      </c>
      <c r="AE31">
        <f t="shared" si="7"/>
        <v>1</v>
      </c>
      <c r="AF31">
        <f t="shared" si="7"/>
        <v>0</v>
      </c>
      <c r="AG31">
        <f t="shared" si="7"/>
        <v>0</v>
      </c>
      <c r="AH31">
        <f t="shared" si="7"/>
        <v>1</v>
      </c>
      <c r="AI31">
        <f t="shared" si="7"/>
        <v>1</v>
      </c>
      <c r="AJ31">
        <f t="shared" si="7"/>
        <v>1</v>
      </c>
    </row>
    <row r="32" spans="1:36" x14ac:dyDescent="0.25"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</v>
      </c>
      <c r="L32">
        <v>11</v>
      </c>
      <c r="N32" s="1">
        <v>0.4</v>
      </c>
      <c r="O32">
        <f t="shared" si="8"/>
        <v>0</v>
      </c>
      <c r="P32">
        <f t="shared" si="6"/>
        <v>0</v>
      </c>
      <c r="Q32">
        <f t="shared" si="6"/>
        <v>0</v>
      </c>
      <c r="R32">
        <f t="shared" si="6"/>
        <v>0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Z32" s="1">
        <v>0.4</v>
      </c>
      <c r="AA32">
        <f t="shared" si="9"/>
        <v>0</v>
      </c>
      <c r="AB32">
        <f t="shared" si="7"/>
        <v>0</v>
      </c>
      <c r="AC32">
        <f t="shared" si="7"/>
        <v>0</v>
      </c>
      <c r="AD32">
        <f t="shared" si="7"/>
        <v>1</v>
      </c>
      <c r="AE32">
        <f t="shared" si="7"/>
        <v>1</v>
      </c>
      <c r="AF32">
        <f t="shared" si="7"/>
        <v>0</v>
      </c>
      <c r="AG32">
        <f t="shared" si="7"/>
        <v>0</v>
      </c>
      <c r="AH32">
        <f t="shared" si="7"/>
        <v>1</v>
      </c>
      <c r="AI32">
        <f t="shared" si="7"/>
        <v>1</v>
      </c>
      <c r="AJ32">
        <f t="shared" si="7"/>
        <v>1</v>
      </c>
    </row>
    <row r="33" spans="2:36" x14ac:dyDescent="0.25">
      <c r="B33" t="s">
        <v>44</v>
      </c>
      <c r="C33">
        <f>SUM(O28:O37)</f>
        <v>0</v>
      </c>
      <c r="D33">
        <f t="shared" ref="D33:L33" si="10">SUM(P28:P37)</f>
        <v>0</v>
      </c>
      <c r="E33">
        <f t="shared" si="10"/>
        <v>0</v>
      </c>
      <c r="F33">
        <f t="shared" si="10"/>
        <v>0</v>
      </c>
      <c r="G33">
        <f t="shared" si="10"/>
        <v>0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N33" s="1">
        <v>0.5</v>
      </c>
      <c r="O33">
        <f t="shared" si="8"/>
        <v>0</v>
      </c>
      <c r="P33">
        <f t="shared" si="6"/>
        <v>0</v>
      </c>
      <c r="Q33">
        <f t="shared" si="6"/>
        <v>0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Z33" s="1">
        <v>0.5</v>
      </c>
      <c r="AA33">
        <f t="shared" si="9"/>
        <v>1</v>
      </c>
      <c r="AB33">
        <f t="shared" si="7"/>
        <v>0</v>
      </c>
      <c r="AC33">
        <f t="shared" si="7"/>
        <v>0</v>
      </c>
      <c r="AD33">
        <f t="shared" si="7"/>
        <v>1</v>
      </c>
      <c r="AE33">
        <f t="shared" si="7"/>
        <v>1</v>
      </c>
      <c r="AF33">
        <f t="shared" si="7"/>
        <v>0</v>
      </c>
      <c r="AG33">
        <f t="shared" si="7"/>
        <v>0</v>
      </c>
      <c r="AH33">
        <f t="shared" si="7"/>
        <v>1</v>
      </c>
      <c r="AI33">
        <f t="shared" si="7"/>
        <v>1</v>
      </c>
      <c r="AJ33">
        <f t="shared" si="7"/>
        <v>1</v>
      </c>
    </row>
    <row r="34" spans="2:36" x14ac:dyDescent="0.25">
      <c r="B34" t="s">
        <v>45</v>
      </c>
      <c r="C34">
        <f>SUM(AA28:AA37)</f>
        <v>1</v>
      </c>
      <c r="D34">
        <f t="shared" ref="D34:L34" si="11">SUM(AB28:AB37)</f>
        <v>1</v>
      </c>
      <c r="E34">
        <f t="shared" si="11"/>
        <v>1</v>
      </c>
      <c r="F34">
        <f t="shared" si="11"/>
        <v>9</v>
      </c>
      <c r="G34">
        <f t="shared" si="11"/>
        <v>9</v>
      </c>
      <c r="H34">
        <f t="shared" si="11"/>
        <v>1</v>
      </c>
      <c r="I34">
        <f t="shared" si="11"/>
        <v>0</v>
      </c>
      <c r="J34">
        <f t="shared" si="11"/>
        <v>9</v>
      </c>
      <c r="K34">
        <f t="shared" si="11"/>
        <v>9</v>
      </c>
      <c r="L34">
        <f t="shared" si="11"/>
        <v>7</v>
      </c>
      <c r="N34" s="1">
        <v>0.6</v>
      </c>
      <c r="O34">
        <f t="shared" si="8"/>
        <v>0</v>
      </c>
      <c r="P34">
        <f t="shared" si="6"/>
        <v>0</v>
      </c>
      <c r="Q34">
        <f t="shared" si="6"/>
        <v>0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Z34" s="1">
        <v>0.6</v>
      </c>
      <c r="AA34">
        <f t="shared" si="9"/>
        <v>0</v>
      </c>
      <c r="AB34">
        <f t="shared" si="7"/>
        <v>0</v>
      </c>
      <c r="AC34">
        <f t="shared" si="7"/>
        <v>0</v>
      </c>
      <c r="AD34">
        <f t="shared" si="7"/>
        <v>1</v>
      </c>
      <c r="AE34">
        <f t="shared" si="7"/>
        <v>1</v>
      </c>
      <c r="AF34">
        <f t="shared" si="7"/>
        <v>0</v>
      </c>
      <c r="AG34">
        <f t="shared" si="7"/>
        <v>0</v>
      </c>
      <c r="AH34">
        <f t="shared" si="7"/>
        <v>1</v>
      </c>
      <c r="AI34">
        <f t="shared" si="7"/>
        <v>1</v>
      </c>
      <c r="AJ34">
        <f t="shared" si="7"/>
        <v>1</v>
      </c>
    </row>
    <row r="35" spans="2:36" x14ac:dyDescent="0.25">
      <c r="B35" t="s">
        <v>46</v>
      </c>
      <c r="C35">
        <f>10-C33-C34</f>
        <v>9</v>
      </c>
      <c r="D35">
        <f t="shared" ref="D35:L35" si="12">10-D33-D34</f>
        <v>9</v>
      </c>
      <c r="E35">
        <f t="shared" si="12"/>
        <v>9</v>
      </c>
      <c r="F35">
        <f t="shared" si="12"/>
        <v>1</v>
      </c>
      <c r="G35">
        <f t="shared" si="12"/>
        <v>1</v>
      </c>
      <c r="H35">
        <f t="shared" si="12"/>
        <v>9</v>
      </c>
      <c r="I35">
        <f t="shared" si="12"/>
        <v>10</v>
      </c>
      <c r="J35">
        <f t="shared" si="12"/>
        <v>1</v>
      </c>
      <c r="K35">
        <f t="shared" si="12"/>
        <v>1</v>
      </c>
      <c r="L35">
        <f t="shared" si="12"/>
        <v>3</v>
      </c>
      <c r="N35" s="1">
        <v>0.7</v>
      </c>
      <c r="O35">
        <f t="shared" si="8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Z35" s="1">
        <v>0.7</v>
      </c>
      <c r="AA35">
        <f t="shared" si="9"/>
        <v>0</v>
      </c>
      <c r="AB35">
        <f t="shared" si="7"/>
        <v>0</v>
      </c>
      <c r="AC35">
        <f t="shared" si="7"/>
        <v>0</v>
      </c>
      <c r="AD35">
        <f t="shared" si="7"/>
        <v>1</v>
      </c>
      <c r="AE35">
        <f t="shared" si="7"/>
        <v>1</v>
      </c>
      <c r="AF35">
        <f t="shared" si="7"/>
        <v>0</v>
      </c>
      <c r="AG35">
        <f t="shared" si="7"/>
        <v>0</v>
      </c>
      <c r="AH35">
        <f t="shared" si="7"/>
        <v>1</v>
      </c>
      <c r="AI35">
        <f t="shared" si="7"/>
        <v>1</v>
      </c>
      <c r="AJ35">
        <f t="shared" si="7"/>
        <v>1</v>
      </c>
    </row>
    <row r="36" spans="2:36" x14ac:dyDescent="0.25">
      <c r="N36" s="1">
        <v>0.8</v>
      </c>
      <c r="O36">
        <f t="shared" si="8"/>
        <v>0</v>
      </c>
      <c r="P36">
        <f t="shared" si="6"/>
        <v>0</v>
      </c>
      <c r="Q36">
        <f t="shared" si="6"/>
        <v>0</v>
      </c>
      <c r="R36">
        <f t="shared" si="6"/>
        <v>0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Z36" s="1">
        <v>0.8</v>
      </c>
      <c r="AA36">
        <f t="shared" si="9"/>
        <v>0</v>
      </c>
      <c r="AB36">
        <f t="shared" si="7"/>
        <v>0</v>
      </c>
      <c r="AC36">
        <f t="shared" si="7"/>
        <v>0</v>
      </c>
      <c r="AD36">
        <f t="shared" si="7"/>
        <v>1</v>
      </c>
      <c r="AE36">
        <f t="shared" si="7"/>
        <v>1</v>
      </c>
      <c r="AF36">
        <f t="shared" si="7"/>
        <v>0</v>
      </c>
      <c r="AG36">
        <f t="shared" si="7"/>
        <v>0</v>
      </c>
      <c r="AH36">
        <f t="shared" si="7"/>
        <v>1</v>
      </c>
      <c r="AI36">
        <f t="shared" si="7"/>
        <v>1</v>
      </c>
      <c r="AJ36">
        <f t="shared" si="7"/>
        <v>1</v>
      </c>
    </row>
    <row r="37" spans="2:36" x14ac:dyDescent="0.25">
      <c r="N37" s="1">
        <v>0.9</v>
      </c>
      <c r="O37">
        <f t="shared" si="8"/>
        <v>0</v>
      </c>
      <c r="P37">
        <f t="shared" si="6"/>
        <v>0</v>
      </c>
      <c r="Q37">
        <f t="shared" si="6"/>
        <v>0</v>
      </c>
      <c r="R37">
        <f t="shared" si="6"/>
        <v>0</v>
      </c>
      <c r="S37">
        <f t="shared" si="6"/>
        <v>0</v>
      </c>
      <c r="T37">
        <f t="shared" si="6"/>
        <v>0</v>
      </c>
      <c r="U37">
        <f t="shared" si="6"/>
        <v>0</v>
      </c>
      <c r="V37">
        <f t="shared" si="6"/>
        <v>0</v>
      </c>
      <c r="W37">
        <f t="shared" si="6"/>
        <v>0</v>
      </c>
      <c r="X37">
        <f t="shared" si="6"/>
        <v>0</v>
      </c>
      <c r="Z37" s="1">
        <v>0.9</v>
      </c>
      <c r="AA37">
        <f t="shared" si="9"/>
        <v>0</v>
      </c>
      <c r="AB37">
        <f t="shared" si="7"/>
        <v>0</v>
      </c>
      <c r="AC37">
        <f t="shared" si="7"/>
        <v>1</v>
      </c>
      <c r="AD37">
        <f t="shared" si="7"/>
        <v>1</v>
      </c>
      <c r="AE37">
        <f t="shared" si="7"/>
        <v>1</v>
      </c>
      <c r="AF37">
        <f t="shared" si="7"/>
        <v>0</v>
      </c>
      <c r="AG37">
        <f t="shared" si="7"/>
        <v>0</v>
      </c>
      <c r="AH37">
        <f t="shared" si="7"/>
        <v>1</v>
      </c>
      <c r="AI37">
        <f t="shared" si="7"/>
        <v>1</v>
      </c>
      <c r="AJ37">
        <f t="shared" si="7"/>
        <v>1</v>
      </c>
    </row>
    <row r="40" spans="2:36" x14ac:dyDescent="0.25">
      <c r="N40" s="1"/>
      <c r="Z40" s="1"/>
    </row>
    <row r="41" spans="2:36" x14ac:dyDescent="0.25">
      <c r="N41" s="1"/>
      <c r="Z41" s="1"/>
    </row>
    <row r="42" spans="2:36" x14ac:dyDescent="0.25">
      <c r="N42" s="1"/>
      <c r="Z42" s="1"/>
    </row>
    <row r="43" spans="2:36" x14ac:dyDescent="0.25">
      <c r="N43" s="1"/>
      <c r="Z43" s="1"/>
    </row>
    <row r="44" spans="2:36" x14ac:dyDescent="0.25">
      <c r="N44" s="1"/>
      <c r="Z44" s="1"/>
    </row>
    <row r="45" spans="2:36" x14ac:dyDescent="0.25">
      <c r="N45" s="1"/>
      <c r="Z45" s="1"/>
    </row>
    <row r="46" spans="2:36" x14ac:dyDescent="0.25">
      <c r="N46" s="1"/>
      <c r="Z46" s="1"/>
    </row>
    <row r="47" spans="2:36" x14ac:dyDescent="0.25">
      <c r="N47" s="1"/>
      <c r="Z47" s="1"/>
    </row>
    <row r="48" spans="2:36" x14ac:dyDescent="0.25">
      <c r="N48" s="1"/>
      <c r="Z48" s="1"/>
    </row>
    <row r="49" spans="14:26" x14ac:dyDescent="0.25">
      <c r="N49" s="1"/>
      <c r="Z49" s="1"/>
    </row>
  </sheetData>
  <mergeCells count="8">
    <mergeCell ref="A19:B19"/>
    <mergeCell ref="A1:A2"/>
    <mergeCell ref="B1:L1"/>
    <mergeCell ref="N1:X1"/>
    <mergeCell ref="Z1:AJ1"/>
    <mergeCell ref="A14:B14"/>
    <mergeCell ref="N14:X14"/>
    <mergeCell ref="Z14:AJ14"/>
  </mergeCells>
  <conditionalFormatting sqref="B3:L12">
    <cfRule type="expression" dxfId="53" priority="1">
      <formula>AND(B3&gt;$B3,N16&lt;0.001)</formula>
    </cfRule>
    <cfRule type="expression" dxfId="52" priority="2">
      <formula>AND(B3&gt;$B3,N16&lt;0.01,N16&gt;0.001)</formula>
    </cfRule>
    <cfRule type="expression" dxfId="51" priority="3">
      <formula>AND(B3&gt;$B3,N16&lt;0.05,N16&gt;0.01)</formula>
    </cfRule>
    <cfRule type="expression" dxfId="50" priority="4">
      <formula>AND(B3&lt;$B3,N16&lt;0.05,N16&gt;0.01)</formula>
    </cfRule>
    <cfRule type="expression" dxfId="49" priority="5">
      <formula>AND(B3&lt;$B3,N16&lt;0.001)</formula>
    </cfRule>
    <cfRule type="expression" dxfId="48" priority="6">
      <formula>AND(B3&lt;$C3,N16&lt;0.01,N16&gt;0.001)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65A1F-8BD7-4B14-9D2C-67AEB15A760A}">
  <dimension ref="A1:AJ49"/>
  <sheetViews>
    <sheetView zoomScale="70" zoomScaleNormal="70" workbookViewId="0">
      <selection activeCell="AK39" sqref="A39:AK50"/>
    </sheetView>
  </sheetViews>
  <sheetFormatPr defaultRowHeight="15" x14ac:dyDescent="0.25"/>
  <cols>
    <col min="1" max="1" width="20.7109375" customWidth="1"/>
  </cols>
  <sheetData>
    <row r="1" spans="1:36" x14ac:dyDescent="0.25">
      <c r="A1" s="11" t="s">
        <v>13</v>
      </c>
      <c r="B1" s="10" t="s">
        <v>11</v>
      </c>
      <c r="C1" s="10"/>
      <c r="D1" s="10"/>
      <c r="E1" s="10"/>
      <c r="F1" s="10"/>
      <c r="G1" s="10"/>
      <c r="H1" s="10"/>
      <c r="I1" s="10"/>
      <c r="J1" s="10"/>
      <c r="K1" s="10"/>
      <c r="L1" s="10"/>
      <c r="N1" s="10" t="s">
        <v>12</v>
      </c>
      <c r="O1" s="10"/>
      <c r="P1" s="10"/>
      <c r="Q1" s="10"/>
      <c r="R1" s="10"/>
      <c r="S1" s="10"/>
      <c r="T1" s="10"/>
      <c r="U1" s="10"/>
      <c r="V1" s="10"/>
      <c r="W1" s="10"/>
      <c r="X1" s="10"/>
      <c r="Z1" s="10" t="s">
        <v>43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25">
      <c r="A2" s="11"/>
      <c r="B2" t="s">
        <v>2</v>
      </c>
      <c r="C2" t="s">
        <v>6</v>
      </c>
      <c r="D2" t="s">
        <v>5</v>
      </c>
      <c r="E2" t="s">
        <v>8</v>
      </c>
      <c r="F2" t="s">
        <v>7</v>
      </c>
      <c r="G2" t="s">
        <v>9</v>
      </c>
      <c r="H2" t="s">
        <v>10</v>
      </c>
      <c r="I2" t="s">
        <v>0</v>
      </c>
      <c r="J2" t="s">
        <v>1</v>
      </c>
      <c r="K2" t="s">
        <v>4</v>
      </c>
      <c r="L2" t="s">
        <v>3</v>
      </c>
      <c r="N2" t="s">
        <v>2</v>
      </c>
      <c r="O2" t="s">
        <v>6</v>
      </c>
      <c r="P2" t="s">
        <v>5</v>
      </c>
      <c r="Q2" t="s">
        <v>8</v>
      </c>
      <c r="R2" t="s">
        <v>7</v>
      </c>
      <c r="S2" t="s">
        <v>9</v>
      </c>
      <c r="T2" t="s">
        <v>10</v>
      </c>
      <c r="U2" t="s">
        <v>0</v>
      </c>
      <c r="V2" t="s">
        <v>1</v>
      </c>
      <c r="W2" t="s">
        <v>4</v>
      </c>
      <c r="X2" t="s">
        <v>3</v>
      </c>
      <c r="Z2" t="s">
        <v>2</v>
      </c>
      <c r="AA2" t="s">
        <v>6</v>
      </c>
      <c r="AB2" t="s">
        <v>5</v>
      </c>
      <c r="AC2" t="s">
        <v>8</v>
      </c>
      <c r="AD2" t="s">
        <v>7</v>
      </c>
      <c r="AE2" t="s">
        <v>9</v>
      </c>
      <c r="AF2" t="s">
        <v>10</v>
      </c>
      <c r="AG2" t="s">
        <v>0</v>
      </c>
      <c r="AH2" t="s">
        <v>1</v>
      </c>
      <c r="AI2" t="s">
        <v>4</v>
      </c>
      <c r="AJ2" t="s">
        <v>3</v>
      </c>
    </row>
    <row r="3" spans="1:36" x14ac:dyDescent="0.25">
      <c r="A3" s="1">
        <v>0.01</v>
      </c>
      <c r="B3">
        <v>187.70657646712499</v>
      </c>
      <c r="C3">
        <v>183.48642907703399</v>
      </c>
      <c r="D3">
        <v>122.62251316290801</v>
      </c>
      <c r="E3">
        <v>181.419772953088</v>
      </c>
      <c r="F3">
        <v>176.877515074928</v>
      </c>
      <c r="G3">
        <v>149.837288090979</v>
      </c>
      <c r="H3">
        <v>196.30979550872999</v>
      </c>
      <c r="I3">
        <v>182.06908574242999</v>
      </c>
      <c r="J3">
        <v>188.484455176609</v>
      </c>
      <c r="K3">
        <v>153.59967767314799</v>
      </c>
      <c r="L3">
        <v>153.59967767314799</v>
      </c>
      <c r="N3">
        <v>40.381678398559103</v>
      </c>
      <c r="O3">
        <v>35.837023342214998</v>
      </c>
      <c r="P3">
        <v>34.980864104459997</v>
      </c>
      <c r="Q3">
        <v>34.557218559443001</v>
      </c>
      <c r="R3">
        <v>35.9421649224264</v>
      </c>
      <c r="S3">
        <v>44.801026724456797</v>
      </c>
      <c r="T3">
        <v>37.591360512395397</v>
      </c>
      <c r="U3">
        <v>35.1724720902398</v>
      </c>
      <c r="V3">
        <v>38.898072107938802</v>
      </c>
      <c r="W3">
        <v>36.517264688583701</v>
      </c>
      <c r="X3">
        <v>39.025677104264403</v>
      </c>
      <c r="Z3">
        <f>(B3-$B3)/SQRT(POWER(N3,2)/100+POWER($N3,2)/100)</f>
        <v>0</v>
      </c>
      <c r="AA3">
        <f t="shared" ref="AA3:AJ12" si="0">(C3-$B3)/SQRT(POWER(O3,2)/100+POWER($N3,2)/100)</f>
        <v>-0.78164654225414054</v>
      </c>
      <c r="AB3">
        <f t="shared" si="0"/>
        <v>-12.182088377298028</v>
      </c>
      <c r="AC3">
        <f t="shared" si="0"/>
        <v>-1.1828503017861292</v>
      </c>
      <c r="AD3">
        <f t="shared" si="0"/>
        <v>-2.0031438202843401</v>
      </c>
      <c r="AE3">
        <f t="shared" si="0"/>
        <v>-6.278660806994897</v>
      </c>
      <c r="AF3">
        <f t="shared" si="0"/>
        <v>1.5593859376572305</v>
      </c>
      <c r="AG3">
        <f t="shared" si="0"/>
        <v>-1.0527196191857862</v>
      </c>
      <c r="AH3">
        <f t="shared" si="0"/>
        <v>0.13873581093616374</v>
      </c>
      <c r="AI3">
        <f t="shared" si="0"/>
        <v>-6.2645397864459245</v>
      </c>
      <c r="AJ3">
        <f t="shared" si="0"/>
        <v>-6.073418175729576</v>
      </c>
    </row>
    <row r="4" spans="1:36" x14ac:dyDescent="0.25">
      <c r="A4" s="1">
        <v>0.1</v>
      </c>
      <c r="B4">
        <v>749.92618330286098</v>
      </c>
      <c r="C4">
        <v>727.16753648756605</v>
      </c>
      <c r="D4">
        <v>815.02158181250104</v>
      </c>
      <c r="E4">
        <v>738.41928875984604</v>
      </c>
      <c r="F4">
        <v>853.40907955045202</v>
      </c>
      <c r="G4">
        <v>769.50521532492803</v>
      </c>
      <c r="H4">
        <v>862.05983856100295</v>
      </c>
      <c r="I4">
        <v>700.05471797883195</v>
      </c>
      <c r="J4">
        <v>801.20260872978997</v>
      </c>
      <c r="K4">
        <v>743.36413249735597</v>
      </c>
      <c r="L4">
        <v>743.36413249735597</v>
      </c>
      <c r="N4">
        <v>48.708028100980599</v>
      </c>
      <c r="O4">
        <v>48.1343284209008</v>
      </c>
      <c r="P4">
        <v>51.700561339407002</v>
      </c>
      <c r="Q4">
        <v>53.112920968780898</v>
      </c>
      <c r="R4">
        <v>56.1781967475427</v>
      </c>
      <c r="S4">
        <v>47.644560531270699</v>
      </c>
      <c r="T4">
        <v>55.071359752340904</v>
      </c>
      <c r="U4">
        <v>40.714761686005701</v>
      </c>
      <c r="V4">
        <v>53.298363603535101</v>
      </c>
      <c r="W4">
        <v>44.8853104946892</v>
      </c>
      <c r="X4">
        <v>46.943402737397498</v>
      </c>
      <c r="Z4">
        <f t="shared" ref="Z4:Z11" si="1">(B4-$B4)/SQRT(POWER(N4,2)/100+POWER($N4,2)/100)</f>
        <v>0</v>
      </c>
      <c r="AA4">
        <f t="shared" si="0"/>
        <v>-3.3234447601659616</v>
      </c>
      <c r="AB4">
        <f t="shared" si="0"/>
        <v>9.1643491301319742</v>
      </c>
      <c r="AC4">
        <f t="shared" si="0"/>
        <v>-1.5967244392771183</v>
      </c>
      <c r="AD4">
        <f t="shared" si="0"/>
        <v>13.917666286655718</v>
      </c>
      <c r="AE4">
        <f t="shared" si="0"/>
        <v>2.8735342377198769</v>
      </c>
      <c r="AF4">
        <f t="shared" si="0"/>
        <v>15.251937135944786</v>
      </c>
      <c r="AG4">
        <f t="shared" si="0"/>
        <v>-7.8558065228216352</v>
      </c>
      <c r="AH4">
        <f t="shared" si="0"/>
        <v>7.1017612317808014</v>
      </c>
      <c r="AI4">
        <f t="shared" si="0"/>
        <v>-0.99071262721770093</v>
      </c>
      <c r="AJ4">
        <f t="shared" si="0"/>
        <v>-0.97003906089889858</v>
      </c>
    </row>
    <row r="5" spans="1:36" x14ac:dyDescent="0.25">
      <c r="A5" s="1">
        <v>0.2</v>
      </c>
      <c r="B5">
        <v>852.96190391226799</v>
      </c>
      <c r="C5">
        <v>837.83463814704601</v>
      </c>
      <c r="D5">
        <v>890.52638323071699</v>
      </c>
      <c r="E5">
        <v>852.73877425452099</v>
      </c>
      <c r="F5">
        <v>956.52588748558696</v>
      </c>
      <c r="G5">
        <v>880.38741072929201</v>
      </c>
      <c r="H5">
        <v>966.91075766107497</v>
      </c>
      <c r="I5">
        <v>820.26007779763495</v>
      </c>
      <c r="J5">
        <v>886.45566097766198</v>
      </c>
      <c r="K5">
        <v>853.53991192563797</v>
      </c>
      <c r="L5">
        <v>853.53991192563797</v>
      </c>
      <c r="N5">
        <v>36.788343166670202</v>
      </c>
      <c r="O5">
        <v>33.735390159513798</v>
      </c>
      <c r="P5">
        <v>56.869833211632198</v>
      </c>
      <c r="Q5">
        <v>37.888746449196397</v>
      </c>
      <c r="R5">
        <v>59.325480664931</v>
      </c>
      <c r="S5">
        <v>42.403554702307197</v>
      </c>
      <c r="T5">
        <v>55.628450545223401</v>
      </c>
      <c r="U5">
        <v>30.925272483140802</v>
      </c>
      <c r="V5">
        <v>50.685619285377399</v>
      </c>
      <c r="W5">
        <v>42.113028907849902</v>
      </c>
      <c r="X5">
        <v>40.0918647786132</v>
      </c>
      <c r="Z5">
        <f t="shared" si="1"/>
        <v>0</v>
      </c>
      <c r="AA5">
        <f t="shared" si="0"/>
        <v>-3.0306346689204626</v>
      </c>
      <c r="AB5">
        <f t="shared" si="0"/>
        <v>5.5460845866486874</v>
      </c>
      <c r="AC5">
        <f t="shared" si="0"/>
        <v>-4.2251075480077095E-2</v>
      </c>
      <c r="AD5">
        <f t="shared" si="0"/>
        <v>14.835945428446232</v>
      </c>
      <c r="AE5">
        <f t="shared" si="0"/>
        <v>4.8853973146165623</v>
      </c>
      <c r="AF5">
        <f t="shared" si="0"/>
        <v>17.085674417834959</v>
      </c>
      <c r="AG5">
        <f t="shared" si="0"/>
        <v>-6.8043881237694102</v>
      </c>
      <c r="AH5">
        <f t="shared" si="0"/>
        <v>5.3479475592707093</v>
      </c>
      <c r="AI5">
        <f t="shared" si="0"/>
        <v>0.10336597358313998</v>
      </c>
      <c r="AJ5">
        <f t="shared" si="0"/>
        <v>0.10622671160047126</v>
      </c>
    </row>
    <row r="6" spans="1:36" x14ac:dyDescent="0.25">
      <c r="A6" s="1">
        <v>0.3</v>
      </c>
      <c r="B6">
        <v>914.27508058325202</v>
      </c>
      <c r="C6">
        <v>947.36591599067197</v>
      </c>
      <c r="D6">
        <v>894.91040942894995</v>
      </c>
      <c r="E6">
        <v>932.95319146218003</v>
      </c>
      <c r="F6">
        <v>945.52478128306097</v>
      </c>
      <c r="G6">
        <v>924.98304575534496</v>
      </c>
      <c r="H6">
        <v>1003.7754488424</v>
      </c>
      <c r="I6">
        <v>924.61414175057303</v>
      </c>
      <c r="J6">
        <v>901.68695057619504</v>
      </c>
      <c r="K6">
        <v>904.01309331791299</v>
      </c>
      <c r="L6">
        <v>904.01309331791299</v>
      </c>
      <c r="N6">
        <v>30.5052890593469</v>
      </c>
      <c r="O6">
        <v>34.572109805539803</v>
      </c>
      <c r="P6">
        <v>39.954154246417701</v>
      </c>
      <c r="Q6">
        <v>35.360113915779799</v>
      </c>
      <c r="R6">
        <v>56.376765333933598</v>
      </c>
      <c r="S6">
        <v>50.214457163343198</v>
      </c>
      <c r="T6">
        <v>63.080318230628698</v>
      </c>
      <c r="U6">
        <v>28.433350554421899</v>
      </c>
      <c r="V6">
        <v>45.369474720492398</v>
      </c>
      <c r="W6">
        <v>32.547788477325199</v>
      </c>
      <c r="X6">
        <v>32.547061383489101</v>
      </c>
      <c r="Z6">
        <f t="shared" si="1"/>
        <v>0</v>
      </c>
      <c r="AA6">
        <f t="shared" si="0"/>
        <v>7.1770534238661297</v>
      </c>
      <c r="AB6">
        <f t="shared" si="0"/>
        <v>-3.852259087049128</v>
      </c>
      <c r="AC6">
        <f t="shared" si="0"/>
        <v>3.9995768477044109</v>
      </c>
      <c r="AD6">
        <f t="shared" si="0"/>
        <v>4.8750876083344679</v>
      </c>
      <c r="AE6">
        <f t="shared" si="0"/>
        <v>1.8224998757263149</v>
      </c>
      <c r="AF6">
        <f t="shared" si="0"/>
        <v>12.773131381947346</v>
      </c>
      <c r="AG6">
        <f t="shared" si="0"/>
        <v>2.4792927295083169</v>
      </c>
      <c r="AH6">
        <f t="shared" si="0"/>
        <v>-2.3025073763473856</v>
      </c>
      <c r="AI6">
        <f t="shared" si="0"/>
        <v>-2.3004481081708179</v>
      </c>
      <c r="AJ6">
        <f t="shared" si="0"/>
        <v>-2.3004754664782237</v>
      </c>
    </row>
    <row r="7" spans="1:36" x14ac:dyDescent="0.25">
      <c r="A7" s="1">
        <v>0.4</v>
      </c>
      <c r="B7">
        <v>996.87580369136901</v>
      </c>
      <c r="C7">
        <v>1044.5425039849399</v>
      </c>
      <c r="D7">
        <v>1038.5151087665099</v>
      </c>
      <c r="E7">
        <v>1010.6149862078601</v>
      </c>
      <c r="F7">
        <v>968.88829131571595</v>
      </c>
      <c r="G7">
        <v>1019.97522947862</v>
      </c>
      <c r="H7">
        <v>943.321026466474</v>
      </c>
      <c r="I7">
        <v>1035.3891952814699</v>
      </c>
      <c r="J7">
        <v>922.26260147726896</v>
      </c>
      <c r="K7">
        <v>919.29121664272395</v>
      </c>
      <c r="L7">
        <v>919.29121664272395</v>
      </c>
      <c r="N7">
        <v>28.7003161895462</v>
      </c>
      <c r="O7">
        <v>30.454309897907802</v>
      </c>
      <c r="P7">
        <v>25.614332090675099</v>
      </c>
      <c r="Q7">
        <v>32.810634133506703</v>
      </c>
      <c r="R7">
        <v>50.4040268115386</v>
      </c>
      <c r="S7">
        <v>56.472441121932299</v>
      </c>
      <c r="T7">
        <v>35.917641104852997</v>
      </c>
      <c r="U7">
        <v>26.0454204597848</v>
      </c>
      <c r="V7">
        <v>35.497342981738299</v>
      </c>
      <c r="W7">
        <v>34.356329854310601</v>
      </c>
      <c r="X7">
        <v>27.817807911020399</v>
      </c>
      <c r="Z7">
        <f t="shared" si="1"/>
        <v>0</v>
      </c>
      <c r="AA7">
        <f t="shared" si="0"/>
        <v>11.390703449406059</v>
      </c>
      <c r="AB7">
        <f t="shared" si="0"/>
        <v>10.824345469869044</v>
      </c>
      <c r="AC7">
        <f t="shared" si="0"/>
        <v>3.1517807248400205</v>
      </c>
      <c r="AD7">
        <f t="shared" si="0"/>
        <v>-4.8252366139695031</v>
      </c>
      <c r="AE7">
        <f t="shared" si="0"/>
        <v>3.6464898153275027</v>
      </c>
      <c r="AF7">
        <f t="shared" si="0"/>
        <v>-11.648440932884593</v>
      </c>
      <c r="AG7">
        <f t="shared" si="0"/>
        <v>9.9372537349638357</v>
      </c>
      <c r="AH7">
        <f t="shared" si="0"/>
        <v>-16.345222615843863</v>
      </c>
      <c r="AI7">
        <f t="shared" si="0"/>
        <v>-17.330835161250064</v>
      </c>
      <c r="AJ7">
        <f t="shared" si="0"/>
        <v>-19.411083354375773</v>
      </c>
    </row>
    <row r="8" spans="1:36" x14ac:dyDescent="0.25">
      <c r="A8" s="1">
        <v>0.5</v>
      </c>
      <c r="B8">
        <v>1072.67201509136</v>
      </c>
      <c r="C8">
        <v>1153.9725876949101</v>
      </c>
      <c r="D8">
        <v>1130.1314615260601</v>
      </c>
      <c r="E8">
        <v>1084.1990141200199</v>
      </c>
      <c r="F8">
        <v>983.65680657591599</v>
      </c>
      <c r="G8">
        <v>965.95210930102996</v>
      </c>
      <c r="H8">
        <v>983.911649379511</v>
      </c>
      <c r="I8">
        <v>1127.1916836954499</v>
      </c>
      <c r="J8">
        <v>953.04424523971898</v>
      </c>
      <c r="K8">
        <v>1016.74562188083</v>
      </c>
      <c r="L8">
        <v>1016.74562188083</v>
      </c>
      <c r="N8">
        <v>25.338545351987101</v>
      </c>
      <c r="O8">
        <v>31.383526274719902</v>
      </c>
      <c r="P8">
        <v>25.173066124401601</v>
      </c>
      <c r="Q8">
        <v>27.694283336075198</v>
      </c>
      <c r="R8">
        <v>45.3361790360483</v>
      </c>
      <c r="S8">
        <v>38.413600703128203</v>
      </c>
      <c r="T8">
        <v>38.886088884113803</v>
      </c>
      <c r="U8">
        <v>23.943416449538901</v>
      </c>
      <c r="V8">
        <v>35.212547471272998</v>
      </c>
      <c r="W8">
        <v>31.653536189865999</v>
      </c>
      <c r="X8">
        <v>28.710070207131199</v>
      </c>
      <c r="Z8">
        <f t="shared" si="1"/>
        <v>0</v>
      </c>
      <c r="AA8">
        <f t="shared" si="0"/>
        <v>20.155990822020136</v>
      </c>
      <c r="AB8">
        <f t="shared" si="0"/>
        <v>16.087289634615395</v>
      </c>
      <c r="AC8">
        <f t="shared" si="0"/>
        <v>3.0708486756077247</v>
      </c>
      <c r="AD8">
        <f t="shared" si="0"/>
        <v>-17.139204100913005</v>
      </c>
      <c r="AE8">
        <f t="shared" si="0"/>
        <v>-23.190958065282462</v>
      </c>
      <c r="AF8">
        <f t="shared" si="0"/>
        <v>-19.124016841855816</v>
      </c>
      <c r="AG8">
        <f t="shared" si="0"/>
        <v>15.638902207498322</v>
      </c>
      <c r="AH8">
        <f t="shared" si="0"/>
        <v>-27.575677512170344</v>
      </c>
      <c r="AI8">
        <f t="shared" si="0"/>
        <v>-13.793277046215023</v>
      </c>
      <c r="AJ8">
        <f t="shared" si="0"/>
        <v>-14.605079048009936</v>
      </c>
    </row>
    <row r="9" spans="1:36" x14ac:dyDescent="0.25">
      <c r="A9" s="1">
        <v>0.6</v>
      </c>
      <c r="B9">
        <v>1147.74643267038</v>
      </c>
      <c r="C9">
        <v>1229.8354729437699</v>
      </c>
      <c r="D9">
        <v>1208.7179500422601</v>
      </c>
      <c r="E9">
        <v>1166.7449773677899</v>
      </c>
      <c r="F9">
        <v>1016.5416083507</v>
      </c>
      <c r="G9">
        <v>1019.3467143544</v>
      </c>
      <c r="H9">
        <v>1124.43949477398</v>
      </c>
      <c r="I9">
        <v>1210.34112051893</v>
      </c>
      <c r="J9">
        <v>1007.82537062638</v>
      </c>
      <c r="K9">
        <v>1079.08982073025</v>
      </c>
      <c r="L9">
        <v>1079.08982073025</v>
      </c>
      <c r="N9">
        <v>27.912442375083899</v>
      </c>
      <c r="O9">
        <v>25.1559638392221</v>
      </c>
      <c r="P9">
        <v>23.4278767002357</v>
      </c>
      <c r="Q9">
        <v>33.301113513890201</v>
      </c>
      <c r="R9">
        <v>44.718956414603099</v>
      </c>
      <c r="S9">
        <v>36.099018631498701</v>
      </c>
      <c r="T9">
        <v>31.5267586899928</v>
      </c>
      <c r="U9">
        <v>22.427958342263199</v>
      </c>
      <c r="V9">
        <v>33.676197064856197</v>
      </c>
      <c r="W9">
        <v>29.439915703939999</v>
      </c>
      <c r="X9">
        <v>24.710597556436198</v>
      </c>
      <c r="Z9">
        <f t="shared" si="1"/>
        <v>0</v>
      </c>
      <c r="AA9">
        <f t="shared" si="0"/>
        <v>21.846358862530987</v>
      </c>
      <c r="AB9">
        <f t="shared" si="0"/>
        <v>16.731423667434896</v>
      </c>
      <c r="AC9">
        <f t="shared" si="0"/>
        <v>4.3723150729005491</v>
      </c>
      <c r="AD9">
        <f t="shared" si="0"/>
        <v>-24.889384964910683</v>
      </c>
      <c r="AE9">
        <f t="shared" si="0"/>
        <v>-28.138329086171542</v>
      </c>
      <c r="AF9">
        <f t="shared" si="0"/>
        <v>-5.5351046398787247</v>
      </c>
      <c r="AG9">
        <f t="shared" si="0"/>
        <v>17.481291746379885</v>
      </c>
      <c r="AH9">
        <f t="shared" si="0"/>
        <v>-31.989243054460641</v>
      </c>
      <c r="AI9">
        <f t="shared" si="0"/>
        <v>-16.923575134647589</v>
      </c>
      <c r="AJ9">
        <f t="shared" si="0"/>
        <v>-18.417005410532404</v>
      </c>
    </row>
    <row r="10" spans="1:36" x14ac:dyDescent="0.25">
      <c r="A10" s="1">
        <v>0.7</v>
      </c>
      <c r="B10">
        <v>1214.88791899989</v>
      </c>
      <c r="C10">
        <v>1286.90159260718</v>
      </c>
      <c r="D10">
        <v>1274.75919441116</v>
      </c>
      <c r="E10">
        <v>1225.36422053869</v>
      </c>
      <c r="F10">
        <v>1051.24791123606</v>
      </c>
      <c r="G10">
        <v>1102.26416619426</v>
      </c>
      <c r="H10">
        <v>1275.2202123222501</v>
      </c>
      <c r="I10">
        <v>1273.0110277803401</v>
      </c>
      <c r="J10">
        <v>1084.8389555372401</v>
      </c>
      <c r="K10">
        <v>1161.51986823879</v>
      </c>
      <c r="L10">
        <v>1161.51986823879</v>
      </c>
      <c r="N10">
        <v>25.709908269587199</v>
      </c>
      <c r="O10">
        <v>22.9901133211131</v>
      </c>
      <c r="P10">
        <v>23.620995629404</v>
      </c>
      <c r="Q10">
        <v>29.7376545416966</v>
      </c>
      <c r="R10">
        <v>44.998242240455802</v>
      </c>
      <c r="S10">
        <v>35.660388639504298</v>
      </c>
      <c r="T10">
        <v>28.306488130772902</v>
      </c>
      <c r="U10">
        <v>21.839301179412502</v>
      </c>
      <c r="V10">
        <v>36.0566006881212</v>
      </c>
      <c r="W10">
        <v>32.625944861814197</v>
      </c>
      <c r="X10">
        <v>28.350330368421002</v>
      </c>
      <c r="Z10">
        <f t="shared" si="1"/>
        <v>0</v>
      </c>
      <c r="AA10">
        <f t="shared" si="0"/>
        <v>20.879715843491123</v>
      </c>
      <c r="AB10">
        <f t="shared" si="0"/>
        <v>17.148471590876088</v>
      </c>
      <c r="AC10">
        <f t="shared" si="0"/>
        <v>2.6650031475791094</v>
      </c>
      <c r="AD10">
        <f t="shared" si="0"/>
        <v>-31.575433859953645</v>
      </c>
      <c r="AE10">
        <f t="shared" si="0"/>
        <v>-25.618397622545011</v>
      </c>
      <c r="AF10">
        <f t="shared" si="0"/>
        <v>15.77749425636326</v>
      </c>
      <c r="AG10">
        <f t="shared" si="0"/>
        <v>17.23004429670274</v>
      </c>
      <c r="AH10">
        <f t="shared" si="0"/>
        <v>-29.366992975537638</v>
      </c>
      <c r="AI10">
        <f t="shared" si="0"/>
        <v>-12.847834755442468</v>
      </c>
      <c r="AJ10">
        <f t="shared" si="0"/>
        <v>-13.94443681203161</v>
      </c>
    </row>
    <row r="11" spans="1:36" x14ac:dyDescent="0.25">
      <c r="A11" s="1">
        <v>0.8</v>
      </c>
      <c r="B11">
        <v>1284.44340743726</v>
      </c>
      <c r="C11">
        <v>1343.8086770443799</v>
      </c>
      <c r="D11">
        <v>1337.5022030933801</v>
      </c>
      <c r="E11">
        <v>1343.5722677769199</v>
      </c>
      <c r="F11">
        <v>1343.7524894749599</v>
      </c>
      <c r="G11">
        <v>1227.48189640039</v>
      </c>
      <c r="H11">
        <v>1195.52823273937</v>
      </c>
      <c r="I11">
        <v>1328.81394294698</v>
      </c>
      <c r="J11">
        <v>1240.41069162126</v>
      </c>
      <c r="K11">
        <v>1284.44340743726</v>
      </c>
      <c r="L11">
        <v>1337.8814246049501</v>
      </c>
      <c r="N11">
        <v>25.673323503435999</v>
      </c>
      <c r="O11">
        <v>19.1469696824207</v>
      </c>
      <c r="P11">
        <v>15.5828642229063</v>
      </c>
      <c r="Q11">
        <v>19.264004023334</v>
      </c>
      <c r="R11">
        <v>18.957507161100001</v>
      </c>
      <c r="S11">
        <v>33.7959482161952</v>
      </c>
      <c r="T11">
        <v>35.374052362017203</v>
      </c>
      <c r="U11">
        <v>18.119331520975901</v>
      </c>
      <c r="V11">
        <v>30.050266833214302</v>
      </c>
      <c r="W11">
        <v>16.971774767918699</v>
      </c>
      <c r="X11">
        <v>31.8191746562958</v>
      </c>
      <c r="Z11">
        <f t="shared" si="1"/>
        <v>0</v>
      </c>
      <c r="AA11">
        <f t="shared" si="0"/>
        <v>18.536031765186312</v>
      </c>
      <c r="AB11">
        <f t="shared" si="0"/>
        <v>17.667183216220494</v>
      </c>
      <c r="AC11">
        <f t="shared" si="0"/>
        <v>18.421891789075726</v>
      </c>
      <c r="AD11">
        <f t="shared" si="0"/>
        <v>18.58400333461622</v>
      </c>
      <c r="AE11">
        <f t="shared" si="0"/>
        <v>-13.421164708377852</v>
      </c>
      <c r="AF11">
        <f t="shared" si="0"/>
        <v>-20.342711039243607</v>
      </c>
      <c r="AG11">
        <f t="shared" si="0"/>
        <v>14.120223604903453</v>
      </c>
      <c r="AH11">
        <f t="shared" si="0"/>
        <v>-11.140784233907828</v>
      </c>
      <c r="AI11">
        <f t="shared" si="0"/>
        <v>0</v>
      </c>
      <c r="AJ11">
        <f t="shared" si="0"/>
        <v>13.070338280417252</v>
      </c>
    </row>
    <row r="12" spans="1:36" x14ac:dyDescent="0.25">
      <c r="A12" s="1">
        <v>0.9</v>
      </c>
      <c r="B12">
        <v>1365.01652591119</v>
      </c>
      <c r="C12">
        <v>1373.09454212327</v>
      </c>
      <c r="D12">
        <v>1365.0695180159601</v>
      </c>
      <c r="E12">
        <v>1370.58392217962</v>
      </c>
      <c r="F12">
        <v>1304.97607790042</v>
      </c>
      <c r="G12">
        <v>1314.8081632998999</v>
      </c>
      <c r="H12">
        <v>1285.86884070305</v>
      </c>
      <c r="I12">
        <v>1366.5593348515099</v>
      </c>
      <c r="J12">
        <v>1343.2752808370799</v>
      </c>
      <c r="K12">
        <v>1365.01652591119</v>
      </c>
      <c r="L12">
        <v>1365.3321020856699</v>
      </c>
      <c r="N12">
        <v>16.425769818641498</v>
      </c>
      <c r="O12">
        <v>21.586835308482801</v>
      </c>
      <c r="P12">
        <v>15.029937427112801</v>
      </c>
      <c r="Q12">
        <v>19.5180987994672</v>
      </c>
      <c r="R12">
        <v>30.4675405802993</v>
      </c>
      <c r="S12">
        <v>28.163074689487999</v>
      </c>
      <c r="T12">
        <v>33.633285777004403</v>
      </c>
      <c r="U12">
        <v>13.363403581931999</v>
      </c>
      <c r="V12">
        <v>22.260026699395102</v>
      </c>
      <c r="W12">
        <v>13.155659700345399</v>
      </c>
      <c r="X12">
        <v>24.2114121627476</v>
      </c>
      <c r="Z12">
        <f>(B12-$B12)/SQRT(POWER(N12,2)/100+POWER($N12,2)/100)</f>
        <v>0</v>
      </c>
      <c r="AA12">
        <f t="shared" si="0"/>
        <v>2.9780062441856532</v>
      </c>
      <c r="AB12">
        <f t="shared" si="0"/>
        <v>2.3801238100811067E-2</v>
      </c>
      <c r="AC12">
        <f t="shared" si="0"/>
        <v>2.1824334516374222</v>
      </c>
      <c r="AD12">
        <f t="shared" si="0"/>
        <v>-17.34608894822119</v>
      </c>
      <c r="AE12">
        <f t="shared" si="0"/>
        <v>-15.399855271369306</v>
      </c>
      <c r="AF12">
        <f t="shared" si="0"/>
        <v>-21.145529130886064</v>
      </c>
      <c r="AG12">
        <f t="shared" si="0"/>
        <v>0.72859451500691208</v>
      </c>
      <c r="AH12">
        <f t="shared" si="0"/>
        <v>-7.858947420041229</v>
      </c>
      <c r="AI12">
        <f t="shared" si="0"/>
        <v>0</v>
      </c>
      <c r="AJ12">
        <f t="shared" si="0"/>
        <v>0.10786181713277287</v>
      </c>
    </row>
    <row r="14" spans="1:36" x14ac:dyDescent="0.25">
      <c r="A14" s="10" t="s">
        <v>18</v>
      </c>
      <c r="B14" s="10"/>
      <c r="N14" s="10" t="s">
        <v>20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Z14" s="10" t="s">
        <v>14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x14ac:dyDescent="0.25">
      <c r="A15" s="2">
        <f>0.05</f>
        <v>0.05</v>
      </c>
      <c r="B15" t="s">
        <v>15</v>
      </c>
      <c r="N15" t="s">
        <v>2</v>
      </c>
      <c r="O15" t="s">
        <v>6</v>
      </c>
      <c r="P15" t="s">
        <v>5</v>
      </c>
      <c r="Q15" t="s">
        <v>8</v>
      </c>
      <c r="R15" t="s">
        <v>7</v>
      </c>
      <c r="S15" t="s">
        <v>9</v>
      </c>
      <c r="T15" t="s">
        <v>10</v>
      </c>
      <c r="U15" t="s">
        <v>0</v>
      </c>
      <c r="V15" t="s">
        <v>1</v>
      </c>
      <c r="W15" t="s">
        <v>4</v>
      </c>
      <c r="X15" t="s">
        <v>3</v>
      </c>
      <c r="Z15" t="s">
        <v>2</v>
      </c>
      <c r="AA15" t="s">
        <v>6</v>
      </c>
      <c r="AB15" t="s">
        <v>5</v>
      </c>
      <c r="AC15" t="s">
        <v>8</v>
      </c>
      <c r="AD15" t="s">
        <v>7</v>
      </c>
      <c r="AE15" t="s">
        <v>9</v>
      </c>
      <c r="AF15" t="s">
        <v>10</v>
      </c>
      <c r="AG15" t="s">
        <v>0</v>
      </c>
      <c r="AH15" t="s">
        <v>1</v>
      </c>
      <c r="AI15" t="s">
        <v>4</v>
      </c>
      <c r="AJ15" t="s">
        <v>3</v>
      </c>
    </row>
    <row r="16" spans="1:36" x14ac:dyDescent="0.25">
      <c r="A16" s="4">
        <f>0.01</f>
        <v>0.01</v>
      </c>
      <c r="B16" t="s">
        <v>16</v>
      </c>
      <c r="N16">
        <f>_xlfn.T.DIST.2T(ABS(Z3),Z16)</f>
        <v>1</v>
      </c>
      <c r="O16">
        <f t="shared" ref="O16:X25" si="2">_xlfn.T.DIST.2T(ABS(AA3),AA16)</f>
        <v>0.43536071975315971</v>
      </c>
      <c r="P16">
        <f t="shared" si="2"/>
        <v>8.7845869725174948E-26</v>
      </c>
      <c r="Q16">
        <f t="shared" si="2"/>
        <v>0.23830130769066363</v>
      </c>
      <c r="R16">
        <f t="shared" si="2"/>
        <v>4.6532448724554351E-2</v>
      </c>
      <c r="S16">
        <f t="shared" si="2"/>
        <v>2.1358699263427585E-9</v>
      </c>
      <c r="T16">
        <f t="shared" si="2"/>
        <v>0.12051007785986316</v>
      </c>
      <c r="U16">
        <f t="shared" si="2"/>
        <v>0.29375902803708076</v>
      </c>
      <c r="V16">
        <f t="shared" si="2"/>
        <v>0.88980063554582156</v>
      </c>
      <c r="W16">
        <f t="shared" si="2"/>
        <v>2.3035965419973865E-9</v>
      </c>
      <c r="X16">
        <f t="shared" si="2"/>
        <v>6.3414658013178699E-9</v>
      </c>
      <c r="Z16">
        <f>POWER(N3/100+$N3/100,2)/(POWER(N3/100,2)/99+POWER($N3/100,2)/99)</f>
        <v>198</v>
      </c>
      <c r="AA16">
        <f t="shared" ref="AA16:AJ25" si="3">POWER(O3/100+$N3/100,2)/(POWER(O3/100,2)/99+POWER($N3/100,2)/99)</f>
        <v>197.29854045471691</v>
      </c>
      <c r="AB16">
        <f t="shared" si="3"/>
        <v>196.98830906769382</v>
      </c>
      <c r="AC16">
        <f t="shared" si="3"/>
        <v>196.81109733581931</v>
      </c>
      <c r="AD16">
        <f t="shared" si="3"/>
        <v>197.33235041505591</v>
      </c>
      <c r="AE16">
        <f t="shared" si="3"/>
        <v>197.46849002869936</v>
      </c>
      <c r="AF16">
        <f t="shared" si="3"/>
        <v>197.74676261117617</v>
      </c>
      <c r="AG16">
        <f t="shared" si="3"/>
        <v>197.06323196474736</v>
      </c>
      <c r="AH16">
        <f t="shared" si="3"/>
        <v>197.93068521015522</v>
      </c>
      <c r="AI16">
        <f t="shared" si="3"/>
        <v>197.50123461915166</v>
      </c>
      <c r="AJ16">
        <f t="shared" si="3"/>
        <v>197.94227854002941</v>
      </c>
    </row>
    <row r="17" spans="1:36" x14ac:dyDescent="0.25">
      <c r="A17" s="3">
        <f>0.001</f>
        <v>1E-3</v>
      </c>
      <c r="B17" t="s">
        <v>17</v>
      </c>
      <c r="N17">
        <f t="shared" ref="N17:N25" si="4">_xlfn.T.DIST.2T(ABS(Z4),Z17)</f>
        <v>1</v>
      </c>
      <c r="O17">
        <f t="shared" si="2"/>
        <v>1.0600456214076371E-3</v>
      </c>
      <c r="P17">
        <f t="shared" si="2"/>
        <v>6.6222796898460954E-17</v>
      </c>
      <c r="Q17">
        <f t="shared" si="2"/>
        <v>0.11192998221623725</v>
      </c>
      <c r="R17">
        <f t="shared" si="2"/>
        <v>4.09741422435966E-31</v>
      </c>
      <c r="S17">
        <f t="shared" si="2"/>
        <v>4.5043756502162018E-3</v>
      </c>
      <c r="T17">
        <f t="shared" si="2"/>
        <v>3.4000685962476665E-35</v>
      </c>
      <c r="U17">
        <f t="shared" si="2"/>
        <v>2.5618083456541855E-13</v>
      </c>
      <c r="V17">
        <f t="shared" si="2"/>
        <v>2.1896479123300033E-11</v>
      </c>
      <c r="W17">
        <f t="shared" si="2"/>
        <v>0.32304120561237593</v>
      </c>
      <c r="X17">
        <f t="shared" si="2"/>
        <v>0.33321648929945769</v>
      </c>
      <c r="Z17">
        <f t="shared" ref="Z17:Z25" si="5">POWER(N4/100+$N4/100,2)/(POWER(N4/100,2)/99+POWER($N4/100,2)/99)</f>
        <v>198</v>
      </c>
      <c r="AA17">
        <f t="shared" si="3"/>
        <v>197.9930515415175</v>
      </c>
      <c r="AB17">
        <f t="shared" si="3"/>
        <v>197.824282169702</v>
      </c>
      <c r="AC17">
        <f t="shared" si="3"/>
        <v>197.63012960205623</v>
      </c>
      <c r="AD17">
        <f t="shared" si="3"/>
        <v>197.00070964587258</v>
      </c>
      <c r="AE17">
        <f t="shared" si="3"/>
        <v>197.9758824040662</v>
      </c>
      <c r="AF17">
        <f t="shared" si="3"/>
        <v>197.25837840556599</v>
      </c>
      <c r="AG17">
        <f t="shared" si="3"/>
        <v>196.43050089981193</v>
      </c>
      <c r="AH17">
        <f t="shared" si="3"/>
        <v>197.59985195298555</v>
      </c>
      <c r="AI17">
        <f t="shared" si="3"/>
        <v>197.67024161468959</v>
      </c>
      <c r="AJ17">
        <f t="shared" si="3"/>
        <v>197.93263419606069</v>
      </c>
    </row>
    <row r="18" spans="1:36" x14ac:dyDescent="0.25">
      <c r="N18">
        <f t="shared" si="4"/>
        <v>1</v>
      </c>
      <c r="O18">
        <f t="shared" si="2"/>
        <v>2.7680244209848642E-3</v>
      </c>
      <c r="P18">
        <f t="shared" si="2"/>
        <v>9.7451363931905037E-8</v>
      </c>
      <c r="Q18">
        <f t="shared" si="2"/>
        <v>0.96634133836659775</v>
      </c>
      <c r="R18">
        <f t="shared" si="2"/>
        <v>2.0260798894863693E-33</v>
      </c>
      <c r="S18">
        <f t="shared" si="2"/>
        <v>2.1324480749543277E-6</v>
      </c>
      <c r="T18">
        <f t="shared" si="2"/>
        <v>2.9399224982879931E-40</v>
      </c>
      <c r="U18">
        <f t="shared" si="2"/>
        <v>1.2031498236835347E-10</v>
      </c>
      <c r="V18">
        <f t="shared" si="2"/>
        <v>2.5001952636762224E-7</v>
      </c>
      <c r="W18">
        <f t="shared" si="2"/>
        <v>0.91777766618126955</v>
      </c>
      <c r="X18">
        <f t="shared" si="2"/>
        <v>0.91551056940153297</v>
      </c>
      <c r="Z18">
        <f t="shared" si="5"/>
        <v>198</v>
      </c>
      <c r="AA18">
        <f t="shared" si="3"/>
        <v>197.62964199699113</v>
      </c>
      <c r="AB18">
        <f t="shared" si="3"/>
        <v>189.29747470673129</v>
      </c>
      <c r="AC18">
        <f t="shared" si="3"/>
        <v>197.95701668694747</v>
      </c>
      <c r="AD18">
        <f t="shared" si="3"/>
        <v>187.68080870768358</v>
      </c>
      <c r="AE18">
        <f t="shared" si="3"/>
        <v>197.00949221668262</v>
      </c>
      <c r="AF18">
        <f t="shared" si="3"/>
        <v>190.09965107098182</v>
      </c>
      <c r="AG18">
        <f t="shared" si="3"/>
        <v>196.52660361347475</v>
      </c>
      <c r="AH18">
        <f t="shared" si="3"/>
        <v>193.12537607797913</v>
      </c>
      <c r="AI18">
        <f t="shared" si="3"/>
        <v>197.10234255521976</v>
      </c>
      <c r="AJ18">
        <f t="shared" si="3"/>
        <v>197.63508706716777</v>
      </c>
    </row>
    <row r="19" spans="1:36" x14ac:dyDescent="0.25">
      <c r="A19" s="10" t="s">
        <v>19</v>
      </c>
      <c r="B19" s="10"/>
      <c r="N19">
        <f t="shared" si="4"/>
        <v>1</v>
      </c>
      <c r="O19">
        <f t="shared" si="2"/>
        <v>1.4172108539674848E-11</v>
      </c>
      <c r="P19">
        <f t="shared" si="2"/>
        <v>1.5894936140622114E-4</v>
      </c>
      <c r="Q19">
        <f t="shared" si="2"/>
        <v>8.9871707683825922E-5</v>
      </c>
      <c r="R19">
        <f t="shared" si="2"/>
        <v>2.3693077617564047E-6</v>
      </c>
      <c r="S19">
        <f t="shared" si="2"/>
        <v>6.9984994196222172E-2</v>
      </c>
      <c r="T19">
        <f t="shared" si="2"/>
        <v>7.3313310060240337E-27</v>
      </c>
      <c r="U19">
        <f t="shared" si="2"/>
        <v>1.4004003333759247E-2</v>
      </c>
      <c r="V19">
        <f t="shared" si="2"/>
        <v>2.2390100376265775E-2</v>
      </c>
      <c r="W19">
        <f t="shared" si="2"/>
        <v>2.2469995282270703E-2</v>
      </c>
      <c r="X19">
        <f t="shared" si="2"/>
        <v>2.2468415067965365E-2</v>
      </c>
      <c r="Z19">
        <f t="shared" si="5"/>
        <v>198</v>
      </c>
      <c r="AA19">
        <f t="shared" si="3"/>
        <v>197.22976694896354</v>
      </c>
      <c r="AB19">
        <f t="shared" si="3"/>
        <v>194.50211744170096</v>
      </c>
      <c r="AC19">
        <f t="shared" si="3"/>
        <v>196.93009671402976</v>
      </c>
      <c r="AD19">
        <f t="shared" si="3"/>
        <v>181.87310561668227</v>
      </c>
      <c r="AE19">
        <f t="shared" si="3"/>
        <v>186.85980233296294</v>
      </c>
      <c r="AF19">
        <f t="shared" si="3"/>
        <v>176.60314541470706</v>
      </c>
      <c r="AG19">
        <f t="shared" si="3"/>
        <v>197.75561062441895</v>
      </c>
      <c r="AH19">
        <f t="shared" si="3"/>
        <v>190.68192159176436</v>
      </c>
      <c r="AI19">
        <f t="shared" si="3"/>
        <v>197.79245082225211</v>
      </c>
      <c r="AJ19">
        <f t="shared" si="3"/>
        <v>197.79259363054413</v>
      </c>
    </row>
    <row r="20" spans="1:36" x14ac:dyDescent="0.25">
      <c r="A20" s="5">
        <f>0.05</f>
        <v>0.05</v>
      </c>
      <c r="B20" t="s">
        <v>15</v>
      </c>
      <c r="N20">
        <f t="shared" si="4"/>
        <v>1</v>
      </c>
      <c r="O20">
        <f t="shared" si="2"/>
        <v>2.0248414693786178E-23</v>
      </c>
      <c r="P20">
        <f t="shared" si="2"/>
        <v>9.986657890003606E-22</v>
      </c>
      <c r="Q20">
        <f t="shared" si="2"/>
        <v>1.8761600026426864E-3</v>
      </c>
      <c r="R20">
        <f t="shared" si="2"/>
        <v>2.9260035588689936E-6</v>
      </c>
      <c r="S20">
        <f t="shared" si="2"/>
        <v>3.4886669472157403E-4</v>
      </c>
      <c r="T20">
        <f t="shared" si="2"/>
        <v>3.8194761998379376E-24</v>
      </c>
      <c r="U20">
        <f t="shared" si="2"/>
        <v>4.0464881118157134E-19</v>
      </c>
      <c r="V20">
        <f t="shared" si="2"/>
        <v>2.1593462907023801E-38</v>
      </c>
      <c r="W20">
        <f t="shared" si="2"/>
        <v>2.0706739596185658E-41</v>
      </c>
      <c r="X20">
        <f t="shared" si="2"/>
        <v>1.2944712047565083E-47</v>
      </c>
      <c r="Z20">
        <f t="shared" si="5"/>
        <v>198</v>
      </c>
      <c r="AA20">
        <f t="shared" si="3"/>
        <v>197.82607493691918</v>
      </c>
      <c r="AB20">
        <f t="shared" si="3"/>
        <v>197.36288342127321</v>
      </c>
      <c r="AC20">
        <f t="shared" si="3"/>
        <v>197.11981039915773</v>
      </c>
      <c r="AD20">
        <f t="shared" si="3"/>
        <v>184.13844963988595</v>
      </c>
      <c r="AE20">
        <f t="shared" si="3"/>
        <v>178.97165326537109</v>
      </c>
      <c r="AF20">
        <f t="shared" si="3"/>
        <v>195.56035363571374</v>
      </c>
      <c r="AG20">
        <f t="shared" si="3"/>
        <v>197.53544262405154</v>
      </c>
      <c r="AH20">
        <f t="shared" si="3"/>
        <v>195.80505582297357</v>
      </c>
      <c r="AI20">
        <f t="shared" si="3"/>
        <v>196.41968314542814</v>
      </c>
      <c r="AJ20">
        <f t="shared" si="3"/>
        <v>197.95173621096635</v>
      </c>
    </row>
    <row r="21" spans="1:36" x14ac:dyDescent="0.25">
      <c r="A21" s="7">
        <f>0.01</f>
        <v>0.01</v>
      </c>
      <c r="B21" t="s">
        <v>16</v>
      </c>
      <c r="N21">
        <f t="shared" si="4"/>
        <v>1</v>
      </c>
      <c r="O21">
        <f t="shared" si="2"/>
        <v>1.4453146006141309E-49</v>
      </c>
      <c r="P21">
        <f t="shared" si="2"/>
        <v>9.7945400745146438E-38</v>
      </c>
      <c r="Q21">
        <f t="shared" si="2"/>
        <v>2.4359309331055639E-3</v>
      </c>
      <c r="R21">
        <f t="shared" si="2"/>
        <v>6.6728112929796868E-40</v>
      </c>
      <c r="S21">
        <f t="shared" si="2"/>
        <v>2.6071911247863676E-57</v>
      </c>
      <c r="T21">
        <f t="shared" si="2"/>
        <v>4.5972600121720082E-46</v>
      </c>
      <c r="U21">
        <f t="shared" si="2"/>
        <v>2.2525172455236431E-36</v>
      </c>
      <c r="V21">
        <f t="shared" si="2"/>
        <v>1.0902282417201586E-68</v>
      </c>
      <c r="W21">
        <f t="shared" si="2"/>
        <v>1.1893617556270782E-30</v>
      </c>
      <c r="X21">
        <f t="shared" si="2"/>
        <v>3.2193567441621904E-33</v>
      </c>
      <c r="Z21">
        <f t="shared" si="5"/>
        <v>198</v>
      </c>
      <c r="AA21">
        <f t="shared" si="3"/>
        <v>195.77645379241869</v>
      </c>
      <c r="AB21">
        <f t="shared" si="3"/>
        <v>197.99787497007046</v>
      </c>
      <c r="AC21">
        <f t="shared" si="3"/>
        <v>197.61008182197193</v>
      </c>
      <c r="AD21">
        <f t="shared" si="3"/>
        <v>183.32272990865997</v>
      </c>
      <c r="AE21">
        <f t="shared" si="3"/>
        <v>190.00775513023333</v>
      </c>
      <c r="AF21">
        <f t="shared" si="3"/>
        <v>189.56516922187853</v>
      </c>
      <c r="AG21">
        <f t="shared" si="3"/>
        <v>197.84144863703466</v>
      </c>
      <c r="AH21">
        <f t="shared" si="3"/>
        <v>192.87126810618511</v>
      </c>
      <c r="AI21">
        <f t="shared" si="3"/>
        <v>195.59850360385229</v>
      </c>
      <c r="AJ21">
        <f t="shared" si="3"/>
        <v>197.23252873134626</v>
      </c>
    </row>
    <row r="22" spans="1:36" x14ac:dyDescent="0.25">
      <c r="A22" s="6">
        <f>0.001</f>
        <v>1E-3</v>
      </c>
      <c r="B22" t="s">
        <v>17</v>
      </c>
      <c r="N22">
        <f t="shared" si="4"/>
        <v>1</v>
      </c>
      <c r="O22">
        <f t="shared" si="2"/>
        <v>1.5613656177788219E-54</v>
      </c>
      <c r="P22">
        <f t="shared" si="2"/>
        <v>1.2879816806203376E-39</v>
      </c>
      <c r="Q22">
        <f t="shared" si="2"/>
        <v>1.9937809846446111E-5</v>
      </c>
      <c r="R22">
        <f t="shared" si="2"/>
        <v>2.9692344642336149E-61</v>
      </c>
      <c r="S22">
        <f t="shared" si="2"/>
        <v>2.1147122086771661E-70</v>
      </c>
      <c r="T22">
        <f t="shared" si="2"/>
        <v>9.8406814591422639E-8</v>
      </c>
      <c r="U22">
        <f t="shared" si="2"/>
        <v>8.7203311435396284E-42</v>
      </c>
      <c r="V22">
        <f t="shared" si="2"/>
        <v>9.8796995089511571E-80</v>
      </c>
      <c r="W22">
        <f t="shared" si="2"/>
        <v>2.9268201926209457E-40</v>
      </c>
      <c r="X22">
        <f t="shared" si="2"/>
        <v>1.0463535829296553E-44</v>
      </c>
      <c r="Z22">
        <f t="shared" si="5"/>
        <v>198</v>
      </c>
      <c r="AA22">
        <f t="shared" si="3"/>
        <v>197.46723928264174</v>
      </c>
      <c r="AB22">
        <f t="shared" si="3"/>
        <v>196.50070270354993</v>
      </c>
      <c r="AC22">
        <f t="shared" si="3"/>
        <v>196.47741767081268</v>
      </c>
      <c r="AD22">
        <f t="shared" si="3"/>
        <v>187.93719164427938</v>
      </c>
      <c r="AE22">
        <f t="shared" si="3"/>
        <v>194.813541366816</v>
      </c>
      <c r="AF22">
        <f t="shared" si="3"/>
        <v>197.27059498658141</v>
      </c>
      <c r="AG22">
        <f t="shared" si="3"/>
        <v>195.67737640751</v>
      </c>
      <c r="AH22">
        <f t="shared" si="3"/>
        <v>196.28095235632742</v>
      </c>
      <c r="AI22">
        <f t="shared" si="3"/>
        <v>197.85965338006181</v>
      </c>
      <c r="AJ22">
        <f t="shared" si="3"/>
        <v>197.26968697086744</v>
      </c>
    </row>
    <row r="23" spans="1:36" x14ac:dyDescent="0.25">
      <c r="N23">
        <f t="shared" si="4"/>
        <v>1</v>
      </c>
      <c r="O23">
        <f t="shared" si="2"/>
        <v>8.0044117868139972E-52</v>
      </c>
      <c r="P23">
        <f t="shared" si="2"/>
        <v>6.1850519807280124E-41</v>
      </c>
      <c r="Q23">
        <f t="shared" si="2"/>
        <v>8.34047787932766E-3</v>
      </c>
      <c r="R23">
        <f t="shared" si="2"/>
        <v>3.3209780423850478E-76</v>
      </c>
      <c r="S23">
        <f t="shared" si="2"/>
        <v>7.42764396545879E-64</v>
      </c>
      <c r="T23">
        <f t="shared" si="2"/>
        <v>8.5360970567774601E-37</v>
      </c>
      <c r="U23">
        <f t="shared" si="2"/>
        <v>4.138496065482362E-41</v>
      </c>
      <c r="V23">
        <f t="shared" si="2"/>
        <v>6.1726613267367779E-73</v>
      </c>
      <c r="W23">
        <f t="shared" si="2"/>
        <v>8.9986711966804069E-28</v>
      </c>
      <c r="X23">
        <f t="shared" si="2"/>
        <v>3.3924127251970516E-31</v>
      </c>
      <c r="Z23">
        <f t="shared" si="5"/>
        <v>198</v>
      </c>
      <c r="AA23">
        <f t="shared" si="3"/>
        <v>197.38436010394429</v>
      </c>
      <c r="AB23">
        <f t="shared" si="3"/>
        <v>197.64560338323656</v>
      </c>
      <c r="AC23">
        <f t="shared" si="3"/>
        <v>196.96070491006185</v>
      </c>
      <c r="AD23">
        <f t="shared" si="3"/>
        <v>184.28662667215937</v>
      </c>
      <c r="AE23">
        <f t="shared" si="3"/>
        <v>192.92814038694891</v>
      </c>
      <c r="AF23">
        <f t="shared" si="3"/>
        <v>197.54352714418121</v>
      </c>
      <c r="AG23">
        <f t="shared" si="3"/>
        <v>196.69662769597937</v>
      </c>
      <c r="AH23">
        <f t="shared" si="3"/>
        <v>192.59565033086326</v>
      </c>
      <c r="AI23">
        <f t="shared" si="3"/>
        <v>195.25560283234253</v>
      </c>
      <c r="AJ23">
        <f t="shared" si="3"/>
        <v>197.52878274148696</v>
      </c>
    </row>
    <row r="24" spans="1:36" x14ac:dyDescent="0.25">
      <c r="N24">
        <f t="shared" si="4"/>
        <v>1</v>
      </c>
      <c r="O24">
        <f t="shared" si="2"/>
        <v>1.0008346937357052E-44</v>
      </c>
      <c r="P24">
        <f t="shared" si="2"/>
        <v>1.1984563026255888E-41</v>
      </c>
      <c r="Q24">
        <f t="shared" si="2"/>
        <v>1.7770665963637756E-44</v>
      </c>
      <c r="R24">
        <f t="shared" si="2"/>
        <v>7.262991446473884E-45</v>
      </c>
      <c r="S24">
        <f t="shared" si="2"/>
        <v>1.7688443618936022E-29</v>
      </c>
      <c r="T24">
        <f t="shared" si="2"/>
        <v>6.7808446598629905E-50</v>
      </c>
      <c r="U24">
        <f t="shared" si="2"/>
        <v>1.627142548168033E-31</v>
      </c>
      <c r="V24">
        <f t="shared" si="2"/>
        <v>1.1979195400677114E-22</v>
      </c>
      <c r="W24">
        <f t="shared" si="2"/>
        <v>1</v>
      </c>
      <c r="X24">
        <f t="shared" si="2"/>
        <v>1.8942951776530191E-28</v>
      </c>
      <c r="Z24">
        <f t="shared" si="5"/>
        <v>198</v>
      </c>
      <c r="AA24">
        <f t="shared" si="3"/>
        <v>193.8890228229117</v>
      </c>
      <c r="AB24">
        <f t="shared" si="3"/>
        <v>186.82424396393216</v>
      </c>
      <c r="AC24">
        <f t="shared" si="3"/>
        <v>194.05244243594191</v>
      </c>
      <c r="AD24">
        <f t="shared" si="3"/>
        <v>193.6160159898389</v>
      </c>
      <c r="AE24">
        <f t="shared" si="3"/>
        <v>194.37385321417196</v>
      </c>
      <c r="AF24">
        <f t="shared" si="3"/>
        <v>193.12348219124328</v>
      </c>
      <c r="AG24">
        <f t="shared" si="3"/>
        <v>192.27886703286404</v>
      </c>
      <c r="AH24">
        <f t="shared" si="3"/>
        <v>196.78589115336362</v>
      </c>
      <c r="AI24">
        <f t="shared" si="3"/>
        <v>190.08584323701942</v>
      </c>
      <c r="AJ24">
        <f t="shared" si="3"/>
        <v>195.7629676949841</v>
      </c>
    </row>
    <row r="25" spans="1:36" x14ac:dyDescent="0.25">
      <c r="N25">
        <f t="shared" si="4"/>
        <v>1</v>
      </c>
      <c r="O25">
        <f t="shared" si="2"/>
        <v>3.2714235502808646E-3</v>
      </c>
      <c r="P25">
        <f t="shared" si="2"/>
        <v>0.98103524369069639</v>
      </c>
      <c r="Q25">
        <f t="shared" si="2"/>
        <v>3.0266390982538957E-2</v>
      </c>
      <c r="R25">
        <f t="shared" si="2"/>
        <v>2.4363591854833094E-40</v>
      </c>
      <c r="S25">
        <f t="shared" si="2"/>
        <v>5.6023803225285415E-35</v>
      </c>
      <c r="T25">
        <f t="shared" si="2"/>
        <v>2.5845612503007854E-50</v>
      </c>
      <c r="U25">
        <f t="shared" si="2"/>
        <v>0.46712382230777094</v>
      </c>
      <c r="V25">
        <f t="shared" si="2"/>
        <v>2.6528490697841872E-13</v>
      </c>
      <c r="W25">
        <f t="shared" si="2"/>
        <v>1</v>
      </c>
      <c r="X25">
        <f t="shared" si="2"/>
        <v>0.91421912137404338</v>
      </c>
      <c r="Z25">
        <f t="shared" si="5"/>
        <v>198</v>
      </c>
      <c r="AA25">
        <f t="shared" si="3"/>
        <v>194.41610149799357</v>
      </c>
      <c r="AB25">
        <f t="shared" si="3"/>
        <v>197.61088452920069</v>
      </c>
      <c r="AC25">
        <f t="shared" si="3"/>
        <v>196.54526352796671</v>
      </c>
      <c r="AD25">
        <f t="shared" si="3"/>
        <v>181.70725570020932</v>
      </c>
      <c r="AE25">
        <f t="shared" si="3"/>
        <v>185.16921797637815</v>
      </c>
      <c r="AF25">
        <f t="shared" si="3"/>
        <v>177.07660108406361</v>
      </c>
      <c r="AG25">
        <f t="shared" si="3"/>
        <v>195.92939646241055</v>
      </c>
      <c r="AH25">
        <f t="shared" si="3"/>
        <v>193.59682210544972</v>
      </c>
      <c r="AI25">
        <f t="shared" si="3"/>
        <v>195.60956723844311</v>
      </c>
      <c r="AJ25">
        <f t="shared" si="3"/>
        <v>190.9894652921657</v>
      </c>
    </row>
    <row r="27" spans="1:36" x14ac:dyDescent="0.25">
      <c r="N27" t="s">
        <v>44</v>
      </c>
      <c r="O27" t="s">
        <v>6</v>
      </c>
      <c r="P27" t="s">
        <v>5</v>
      </c>
      <c r="Q27" t="s">
        <v>8</v>
      </c>
      <c r="R27" t="s">
        <v>7</v>
      </c>
      <c r="S27" t="s">
        <v>9</v>
      </c>
      <c r="T27" t="s">
        <v>10</v>
      </c>
      <c r="U27" t="s">
        <v>0</v>
      </c>
      <c r="V27" t="s">
        <v>1</v>
      </c>
      <c r="W27" t="s">
        <v>4</v>
      </c>
      <c r="X27" t="s">
        <v>3</v>
      </c>
      <c r="Z27" t="s">
        <v>45</v>
      </c>
      <c r="AA27" t="s">
        <v>6</v>
      </c>
      <c r="AB27" t="s">
        <v>5</v>
      </c>
      <c r="AC27" t="s">
        <v>8</v>
      </c>
      <c r="AD27" t="s">
        <v>7</v>
      </c>
      <c r="AE27" t="s">
        <v>9</v>
      </c>
      <c r="AF27" t="s">
        <v>10</v>
      </c>
      <c r="AG27" t="s">
        <v>0</v>
      </c>
      <c r="AH27" t="s">
        <v>1</v>
      </c>
      <c r="AI27" t="s">
        <v>4</v>
      </c>
      <c r="AJ27" t="s">
        <v>3</v>
      </c>
    </row>
    <row r="28" spans="1:36" x14ac:dyDescent="0.25">
      <c r="N28" s="1">
        <v>0.01</v>
      </c>
      <c r="O28">
        <f>IF(AND(C3&gt;$B3,O16&lt;0.05),1,0)</f>
        <v>0</v>
      </c>
      <c r="P28">
        <f t="shared" ref="P28:X37" si="6">IF(AND(D3&gt;$B3,P16&lt;0.05),1,0)</f>
        <v>0</v>
      </c>
      <c r="Q28">
        <f t="shared" si="6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Z28" s="1">
        <v>0.01</v>
      </c>
      <c r="AA28">
        <f>IF(AND(C3&lt;$B3,O16&lt;0.05),1,0)</f>
        <v>0</v>
      </c>
      <c r="AB28">
        <f t="shared" ref="AB28:AJ37" si="7">IF(AND(D3&lt;$B3,P16&lt;0.05),1,0)</f>
        <v>1</v>
      </c>
      <c r="AC28">
        <f t="shared" si="7"/>
        <v>0</v>
      </c>
      <c r="AD28">
        <f t="shared" si="7"/>
        <v>1</v>
      </c>
      <c r="AE28">
        <f t="shared" si="7"/>
        <v>1</v>
      </c>
      <c r="AF28">
        <f t="shared" si="7"/>
        <v>0</v>
      </c>
      <c r="AG28">
        <f t="shared" si="7"/>
        <v>0</v>
      </c>
      <c r="AH28">
        <f t="shared" si="7"/>
        <v>0</v>
      </c>
      <c r="AI28">
        <f t="shared" si="7"/>
        <v>1</v>
      </c>
      <c r="AJ28">
        <f t="shared" si="7"/>
        <v>1</v>
      </c>
    </row>
    <row r="29" spans="1:36" x14ac:dyDescent="0.25">
      <c r="N29" s="1">
        <v>0.1</v>
      </c>
      <c r="O29">
        <f t="shared" ref="O29:O37" si="8">IF(AND(C4&gt;$B4,O17&lt;0.05),1,0)</f>
        <v>0</v>
      </c>
      <c r="P29">
        <f t="shared" si="6"/>
        <v>1</v>
      </c>
      <c r="Q29">
        <f t="shared" si="6"/>
        <v>0</v>
      </c>
      <c r="R29">
        <f t="shared" si="6"/>
        <v>1</v>
      </c>
      <c r="S29">
        <f t="shared" si="6"/>
        <v>1</v>
      </c>
      <c r="T29">
        <f t="shared" si="6"/>
        <v>1</v>
      </c>
      <c r="U29">
        <f t="shared" si="6"/>
        <v>0</v>
      </c>
      <c r="V29">
        <f t="shared" si="6"/>
        <v>1</v>
      </c>
      <c r="W29">
        <f t="shared" si="6"/>
        <v>0</v>
      </c>
      <c r="X29">
        <f t="shared" si="6"/>
        <v>0</v>
      </c>
      <c r="Z29" s="1">
        <v>0.1</v>
      </c>
      <c r="AA29">
        <f t="shared" ref="AA29:AA37" si="9">IF(AND(C4&lt;$B4,O17&lt;0.05),1,0)</f>
        <v>1</v>
      </c>
      <c r="AB29">
        <f t="shared" si="7"/>
        <v>0</v>
      </c>
      <c r="AC29">
        <f t="shared" si="7"/>
        <v>0</v>
      </c>
      <c r="AD29">
        <f t="shared" si="7"/>
        <v>0</v>
      </c>
      <c r="AE29">
        <f t="shared" si="7"/>
        <v>0</v>
      </c>
      <c r="AF29">
        <f t="shared" si="7"/>
        <v>0</v>
      </c>
      <c r="AG29">
        <f t="shared" si="7"/>
        <v>1</v>
      </c>
      <c r="AH29">
        <f t="shared" si="7"/>
        <v>0</v>
      </c>
      <c r="AI29">
        <f t="shared" si="7"/>
        <v>0</v>
      </c>
      <c r="AJ29">
        <f t="shared" si="7"/>
        <v>0</v>
      </c>
    </row>
    <row r="30" spans="1:36" x14ac:dyDescent="0.25">
      <c r="N30" s="1">
        <v>0.2</v>
      </c>
      <c r="O30">
        <f t="shared" si="8"/>
        <v>0</v>
      </c>
      <c r="P30">
        <f t="shared" si="6"/>
        <v>1</v>
      </c>
      <c r="Q30">
        <f t="shared" si="6"/>
        <v>0</v>
      </c>
      <c r="R30">
        <f t="shared" si="6"/>
        <v>1</v>
      </c>
      <c r="S30">
        <f t="shared" si="6"/>
        <v>1</v>
      </c>
      <c r="T30">
        <f t="shared" si="6"/>
        <v>1</v>
      </c>
      <c r="U30">
        <f t="shared" si="6"/>
        <v>0</v>
      </c>
      <c r="V30">
        <f t="shared" si="6"/>
        <v>1</v>
      </c>
      <c r="W30">
        <f t="shared" si="6"/>
        <v>0</v>
      </c>
      <c r="X30">
        <f t="shared" si="6"/>
        <v>0</v>
      </c>
      <c r="Z30" s="1">
        <v>0.2</v>
      </c>
      <c r="AA30">
        <f t="shared" si="9"/>
        <v>1</v>
      </c>
      <c r="AB30">
        <f t="shared" si="7"/>
        <v>0</v>
      </c>
      <c r="AC30">
        <f t="shared" si="7"/>
        <v>0</v>
      </c>
      <c r="AD30">
        <f t="shared" si="7"/>
        <v>0</v>
      </c>
      <c r="AE30">
        <f t="shared" si="7"/>
        <v>0</v>
      </c>
      <c r="AF30">
        <f t="shared" si="7"/>
        <v>0</v>
      </c>
      <c r="AG30">
        <f t="shared" si="7"/>
        <v>1</v>
      </c>
      <c r="AH30">
        <f t="shared" si="7"/>
        <v>0</v>
      </c>
      <c r="AI30">
        <f t="shared" si="7"/>
        <v>0</v>
      </c>
      <c r="AJ30">
        <f t="shared" si="7"/>
        <v>0</v>
      </c>
    </row>
    <row r="31" spans="1:36" x14ac:dyDescent="0.25">
      <c r="N31" s="1">
        <v>0.3</v>
      </c>
      <c r="O31">
        <f t="shared" si="8"/>
        <v>1</v>
      </c>
      <c r="P31">
        <f t="shared" si="6"/>
        <v>0</v>
      </c>
      <c r="Q31">
        <f t="shared" si="6"/>
        <v>1</v>
      </c>
      <c r="R31">
        <f t="shared" si="6"/>
        <v>1</v>
      </c>
      <c r="S31">
        <f t="shared" si="6"/>
        <v>0</v>
      </c>
      <c r="T31">
        <f t="shared" si="6"/>
        <v>1</v>
      </c>
      <c r="U31">
        <f t="shared" si="6"/>
        <v>1</v>
      </c>
      <c r="V31">
        <f t="shared" si="6"/>
        <v>0</v>
      </c>
      <c r="W31">
        <f t="shared" si="6"/>
        <v>0</v>
      </c>
      <c r="X31">
        <f t="shared" si="6"/>
        <v>0</v>
      </c>
      <c r="Z31" s="1">
        <v>0.3</v>
      </c>
      <c r="AA31">
        <f t="shared" si="9"/>
        <v>0</v>
      </c>
      <c r="AB31">
        <f t="shared" si="7"/>
        <v>1</v>
      </c>
      <c r="AC31">
        <f t="shared" si="7"/>
        <v>0</v>
      </c>
      <c r="AD31">
        <f t="shared" si="7"/>
        <v>0</v>
      </c>
      <c r="AE31">
        <f t="shared" si="7"/>
        <v>0</v>
      </c>
      <c r="AF31">
        <f t="shared" si="7"/>
        <v>0</v>
      </c>
      <c r="AG31">
        <f t="shared" si="7"/>
        <v>0</v>
      </c>
      <c r="AH31">
        <f t="shared" si="7"/>
        <v>1</v>
      </c>
      <c r="AI31">
        <f t="shared" si="7"/>
        <v>1</v>
      </c>
      <c r="AJ31">
        <f t="shared" si="7"/>
        <v>1</v>
      </c>
    </row>
    <row r="32" spans="1:36" x14ac:dyDescent="0.25"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</v>
      </c>
      <c r="L32">
        <v>11</v>
      </c>
      <c r="N32" s="1">
        <v>0.4</v>
      </c>
      <c r="O32">
        <f t="shared" si="8"/>
        <v>1</v>
      </c>
      <c r="P32">
        <f t="shared" si="6"/>
        <v>1</v>
      </c>
      <c r="Q32">
        <f t="shared" si="6"/>
        <v>1</v>
      </c>
      <c r="R32">
        <f t="shared" si="6"/>
        <v>0</v>
      </c>
      <c r="S32">
        <f t="shared" si="6"/>
        <v>1</v>
      </c>
      <c r="T32">
        <f t="shared" si="6"/>
        <v>0</v>
      </c>
      <c r="U32">
        <f t="shared" si="6"/>
        <v>1</v>
      </c>
      <c r="V32">
        <f t="shared" si="6"/>
        <v>0</v>
      </c>
      <c r="W32">
        <f t="shared" si="6"/>
        <v>0</v>
      </c>
      <c r="X32">
        <f t="shared" si="6"/>
        <v>0</v>
      </c>
      <c r="Z32" s="1">
        <v>0.4</v>
      </c>
      <c r="AA32">
        <f t="shared" si="9"/>
        <v>0</v>
      </c>
      <c r="AB32">
        <f t="shared" si="7"/>
        <v>0</v>
      </c>
      <c r="AC32">
        <f t="shared" si="7"/>
        <v>0</v>
      </c>
      <c r="AD32">
        <f t="shared" si="7"/>
        <v>1</v>
      </c>
      <c r="AE32">
        <f t="shared" si="7"/>
        <v>0</v>
      </c>
      <c r="AF32">
        <f t="shared" si="7"/>
        <v>1</v>
      </c>
      <c r="AG32">
        <f t="shared" si="7"/>
        <v>0</v>
      </c>
      <c r="AH32">
        <f t="shared" si="7"/>
        <v>1</v>
      </c>
      <c r="AI32">
        <f t="shared" si="7"/>
        <v>1</v>
      </c>
      <c r="AJ32">
        <f t="shared" si="7"/>
        <v>1</v>
      </c>
    </row>
    <row r="33" spans="2:36" x14ac:dyDescent="0.25">
      <c r="B33" t="s">
        <v>44</v>
      </c>
      <c r="C33">
        <f>SUM(O28:O37)</f>
        <v>7</v>
      </c>
      <c r="D33">
        <f t="shared" ref="D33:L33" si="10">SUM(P28:P37)</f>
        <v>7</v>
      </c>
      <c r="E33">
        <f t="shared" si="10"/>
        <v>7</v>
      </c>
      <c r="F33">
        <f t="shared" si="10"/>
        <v>4</v>
      </c>
      <c r="G33">
        <f t="shared" si="10"/>
        <v>3</v>
      </c>
      <c r="H33">
        <f t="shared" si="10"/>
        <v>4</v>
      </c>
      <c r="I33">
        <f t="shared" si="10"/>
        <v>6</v>
      </c>
      <c r="J33">
        <f t="shared" si="10"/>
        <v>2</v>
      </c>
      <c r="K33">
        <f t="shared" si="10"/>
        <v>0</v>
      </c>
      <c r="L33">
        <f t="shared" si="10"/>
        <v>1</v>
      </c>
      <c r="N33" s="1">
        <v>0.5</v>
      </c>
      <c r="O33">
        <f t="shared" si="8"/>
        <v>1</v>
      </c>
      <c r="P33">
        <f t="shared" si="6"/>
        <v>1</v>
      </c>
      <c r="Q33">
        <f t="shared" si="6"/>
        <v>1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1</v>
      </c>
      <c r="V33">
        <f t="shared" si="6"/>
        <v>0</v>
      </c>
      <c r="W33">
        <f t="shared" si="6"/>
        <v>0</v>
      </c>
      <c r="X33">
        <f t="shared" si="6"/>
        <v>0</v>
      </c>
      <c r="Z33" s="1">
        <v>0.5</v>
      </c>
      <c r="AA33">
        <f t="shared" si="9"/>
        <v>0</v>
      </c>
      <c r="AB33">
        <f t="shared" si="7"/>
        <v>0</v>
      </c>
      <c r="AC33">
        <f t="shared" si="7"/>
        <v>0</v>
      </c>
      <c r="AD33">
        <f t="shared" si="7"/>
        <v>1</v>
      </c>
      <c r="AE33">
        <f t="shared" si="7"/>
        <v>1</v>
      </c>
      <c r="AF33">
        <f t="shared" si="7"/>
        <v>1</v>
      </c>
      <c r="AG33">
        <f t="shared" si="7"/>
        <v>0</v>
      </c>
      <c r="AH33">
        <f t="shared" si="7"/>
        <v>1</v>
      </c>
      <c r="AI33">
        <f t="shared" si="7"/>
        <v>1</v>
      </c>
      <c r="AJ33">
        <f t="shared" si="7"/>
        <v>1</v>
      </c>
    </row>
    <row r="34" spans="2:36" x14ac:dyDescent="0.25">
      <c r="B34" t="s">
        <v>45</v>
      </c>
      <c r="C34">
        <f>SUM(AA28:AA37)</f>
        <v>2</v>
      </c>
      <c r="D34">
        <f t="shared" ref="D34:L34" si="11">SUM(AB28:AB37)</f>
        <v>2</v>
      </c>
      <c r="E34">
        <f t="shared" si="11"/>
        <v>0</v>
      </c>
      <c r="F34">
        <f t="shared" si="11"/>
        <v>6</v>
      </c>
      <c r="G34">
        <f t="shared" si="11"/>
        <v>6</v>
      </c>
      <c r="H34">
        <f t="shared" si="11"/>
        <v>5</v>
      </c>
      <c r="I34">
        <f t="shared" si="11"/>
        <v>2</v>
      </c>
      <c r="J34">
        <f t="shared" si="11"/>
        <v>7</v>
      </c>
      <c r="K34">
        <f t="shared" si="11"/>
        <v>6</v>
      </c>
      <c r="L34">
        <f t="shared" si="11"/>
        <v>6</v>
      </c>
      <c r="N34" s="1">
        <v>0.6</v>
      </c>
      <c r="O34">
        <f t="shared" si="8"/>
        <v>1</v>
      </c>
      <c r="P34">
        <f t="shared" si="6"/>
        <v>1</v>
      </c>
      <c r="Q34">
        <f t="shared" si="6"/>
        <v>1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1</v>
      </c>
      <c r="V34">
        <f t="shared" si="6"/>
        <v>0</v>
      </c>
      <c r="W34">
        <f t="shared" si="6"/>
        <v>0</v>
      </c>
      <c r="X34">
        <f t="shared" si="6"/>
        <v>0</v>
      </c>
      <c r="Z34" s="1">
        <v>0.6</v>
      </c>
      <c r="AA34">
        <f t="shared" si="9"/>
        <v>0</v>
      </c>
      <c r="AB34">
        <f t="shared" si="7"/>
        <v>0</v>
      </c>
      <c r="AC34">
        <f t="shared" si="7"/>
        <v>0</v>
      </c>
      <c r="AD34">
        <f t="shared" si="7"/>
        <v>1</v>
      </c>
      <c r="AE34">
        <f t="shared" si="7"/>
        <v>1</v>
      </c>
      <c r="AF34">
        <f t="shared" si="7"/>
        <v>1</v>
      </c>
      <c r="AG34">
        <f t="shared" si="7"/>
        <v>0</v>
      </c>
      <c r="AH34">
        <f t="shared" si="7"/>
        <v>1</v>
      </c>
      <c r="AI34">
        <f t="shared" si="7"/>
        <v>1</v>
      </c>
      <c r="AJ34">
        <f t="shared" si="7"/>
        <v>1</v>
      </c>
    </row>
    <row r="35" spans="2:36" x14ac:dyDescent="0.25">
      <c r="B35" t="s">
        <v>46</v>
      </c>
      <c r="C35">
        <f>10-C33-C34</f>
        <v>1</v>
      </c>
      <c r="D35">
        <f t="shared" ref="D35:L35" si="12">10-D33-D34</f>
        <v>1</v>
      </c>
      <c r="E35">
        <f t="shared" si="12"/>
        <v>3</v>
      </c>
      <c r="F35">
        <f t="shared" si="12"/>
        <v>0</v>
      </c>
      <c r="G35">
        <f t="shared" si="12"/>
        <v>1</v>
      </c>
      <c r="H35">
        <f t="shared" si="12"/>
        <v>1</v>
      </c>
      <c r="I35">
        <f t="shared" si="12"/>
        <v>2</v>
      </c>
      <c r="J35">
        <f t="shared" si="12"/>
        <v>1</v>
      </c>
      <c r="K35">
        <f t="shared" si="12"/>
        <v>4</v>
      </c>
      <c r="L35">
        <f t="shared" si="12"/>
        <v>3</v>
      </c>
      <c r="N35" s="1">
        <v>0.7</v>
      </c>
      <c r="O35">
        <f t="shared" si="8"/>
        <v>1</v>
      </c>
      <c r="P35">
        <f t="shared" si="6"/>
        <v>1</v>
      </c>
      <c r="Q35">
        <f t="shared" si="6"/>
        <v>1</v>
      </c>
      <c r="R35">
        <f t="shared" si="6"/>
        <v>0</v>
      </c>
      <c r="S35">
        <f t="shared" si="6"/>
        <v>0</v>
      </c>
      <c r="T35">
        <f t="shared" si="6"/>
        <v>1</v>
      </c>
      <c r="U35">
        <f t="shared" si="6"/>
        <v>1</v>
      </c>
      <c r="V35">
        <f t="shared" si="6"/>
        <v>0</v>
      </c>
      <c r="W35">
        <f t="shared" si="6"/>
        <v>0</v>
      </c>
      <c r="X35">
        <f t="shared" si="6"/>
        <v>0</v>
      </c>
      <c r="Z35" s="1">
        <v>0.7</v>
      </c>
      <c r="AA35">
        <f t="shared" si="9"/>
        <v>0</v>
      </c>
      <c r="AB35">
        <f t="shared" si="7"/>
        <v>0</v>
      </c>
      <c r="AC35">
        <f t="shared" si="7"/>
        <v>0</v>
      </c>
      <c r="AD35">
        <f t="shared" si="7"/>
        <v>1</v>
      </c>
      <c r="AE35">
        <f t="shared" si="7"/>
        <v>1</v>
      </c>
      <c r="AF35">
        <f t="shared" si="7"/>
        <v>0</v>
      </c>
      <c r="AG35">
        <f t="shared" si="7"/>
        <v>0</v>
      </c>
      <c r="AH35">
        <f t="shared" si="7"/>
        <v>1</v>
      </c>
      <c r="AI35">
        <f t="shared" si="7"/>
        <v>1</v>
      </c>
      <c r="AJ35">
        <f t="shared" si="7"/>
        <v>1</v>
      </c>
    </row>
    <row r="36" spans="2:36" x14ac:dyDescent="0.25">
      <c r="N36" s="1">
        <v>0.8</v>
      </c>
      <c r="O36">
        <f t="shared" si="8"/>
        <v>1</v>
      </c>
      <c r="P36">
        <f t="shared" si="6"/>
        <v>1</v>
      </c>
      <c r="Q36">
        <f t="shared" si="6"/>
        <v>1</v>
      </c>
      <c r="R36">
        <f t="shared" si="6"/>
        <v>1</v>
      </c>
      <c r="S36">
        <f t="shared" si="6"/>
        <v>0</v>
      </c>
      <c r="T36">
        <f t="shared" si="6"/>
        <v>0</v>
      </c>
      <c r="U36">
        <f t="shared" si="6"/>
        <v>1</v>
      </c>
      <c r="V36">
        <f t="shared" si="6"/>
        <v>0</v>
      </c>
      <c r="W36">
        <f t="shared" si="6"/>
        <v>0</v>
      </c>
      <c r="X36">
        <f t="shared" si="6"/>
        <v>1</v>
      </c>
      <c r="Z36" s="1">
        <v>0.8</v>
      </c>
      <c r="AA36">
        <f t="shared" si="9"/>
        <v>0</v>
      </c>
      <c r="AB36">
        <f t="shared" si="7"/>
        <v>0</v>
      </c>
      <c r="AC36">
        <f t="shared" si="7"/>
        <v>0</v>
      </c>
      <c r="AD36">
        <f t="shared" si="7"/>
        <v>0</v>
      </c>
      <c r="AE36">
        <f t="shared" si="7"/>
        <v>1</v>
      </c>
      <c r="AF36">
        <f t="shared" si="7"/>
        <v>1</v>
      </c>
      <c r="AG36">
        <f t="shared" si="7"/>
        <v>0</v>
      </c>
      <c r="AH36">
        <f t="shared" si="7"/>
        <v>1</v>
      </c>
      <c r="AI36">
        <f t="shared" si="7"/>
        <v>0</v>
      </c>
      <c r="AJ36">
        <f t="shared" si="7"/>
        <v>0</v>
      </c>
    </row>
    <row r="37" spans="2:36" x14ac:dyDescent="0.25">
      <c r="N37" s="1">
        <v>0.9</v>
      </c>
      <c r="O37">
        <f t="shared" si="8"/>
        <v>1</v>
      </c>
      <c r="P37">
        <f t="shared" si="6"/>
        <v>0</v>
      </c>
      <c r="Q37">
        <f t="shared" si="6"/>
        <v>1</v>
      </c>
      <c r="R37">
        <f t="shared" si="6"/>
        <v>0</v>
      </c>
      <c r="S37">
        <f t="shared" si="6"/>
        <v>0</v>
      </c>
      <c r="T37">
        <f t="shared" si="6"/>
        <v>0</v>
      </c>
      <c r="U37">
        <f t="shared" si="6"/>
        <v>0</v>
      </c>
      <c r="V37">
        <f t="shared" si="6"/>
        <v>0</v>
      </c>
      <c r="W37">
        <f t="shared" si="6"/>
        <v>0</v>
      </c>
      <c r="X37">
        <f t="shared" si="6"/>
        <v>0</v>
      </c>
      <c r="Z37" s="1">
        <v>0.9</v>
      </c>
      <c r="AA37">
        <f t="shared" si="9"/>
        <v>0</v>
      </c>
      <c r="AB37">
        <f t="shared" si="7"/>
        <v>0</v>
      </c>
      <c r="AC37">
        <f t="shared" si="7"/>
        <v>0</v>
      </c>
      <c r="AD37">
        <f t="shared" si="7"/>
        <v>1</v>
      </c>
      <c r="AE37">
        <f t="shared" si="7"/>
        <v>1</v>
      </c>
      <c r="AF37">
        <f t="shared" si="7"/>
        <v>1</v>
      </c>
      <c r="AG37">
        <f t="shared" si="7"/>
        <v>0</v>
      </c>
      <c r="AH37">
        <f t="shared" si="7"/>
        <v>1</v>
      </c>
      <c r="AI37">
        <f t="shared" si="7"/>
        <v>0</v>
      </c>
      <c r="AJ37">
        <f t="shared" si="7"/>
        <v>0</v>
      </c>
    </row>
    <row r="40" spans="2:36" x14ac:dyDescent="0.25">
      <c r="N40" s="1"/>
      <c r="Z40" s="1"/>
    </row>
    <row r="41" spans="2:36" x14ac:dyDescent="0.25">
      <c r="N41" s="1"/>
      <c r="Z41" s="1"/>
    </row>
    <row r="42" spans="2:36" x14ac:dyDescent="0.25">
      <c r="N42" s="1"/>
      <c r="Z42" s="1"/>
    </row>
    <row r="43" spans="2:36" x14ac:dyDescent="0.25">
      <c r="N43" s="1"/>
      <c r="Z43" s="1"/>
    </row>
    <row r="44" spans="2:36" x14ac:dyDescent="0.25">
      <c r="N44" s="1"/>
      <c r="Z44" s="1"/>
    </row>
    <row r="45" spans="2:36" x14ac:dyDescent="0.25">
      <c r="N45" s="1"/>
      <c r="Z45" s="1"/>
    </row>
    <row r="46" spans="2:36" x14ac:dyDescent="0.25">
      <c r="N46" s="1"/>
      <c r="Z46" s="1"/>
    </row>
    <row r="47" spans="2:36" x14ac:dyDescent="0.25">
      <c r="N47" s="1"/>
      <c r="Z47" s="1"/>
    </row>
    <row r="48" spans="2:36" x14ac:dyDescent="0.25">
      <c r="N48" s="1"/>
      <c r="Z48" s="1"/>
    </row>
    <row r="49" spans="14:26" x14ac:dyDescent="0.25">
      <c r="N49" s="1"/>
      <c r="Z49" s="1"/>
    </row>
  </sheetData>
  <mergeCells count="8">
    <mergeCell ref="A19:B19"/>
    <mergeCell ref="A1:A2"/>
    <mergeCell ref="B1:L1"/>
    <mergeCell ref="N1:X1"/>
    <mergeCell ref="Z1:AJ1"/>
    <mergeCell ref="A14:B14"/>
    <mergeCell ref="N14:X14"/>
    <mergeCell ref="Z14:AJ14"/>
  </mergeCells>
  <conditionalFormatting sqref="B3:L12">
    <cfRule type="expression" dxfId="47" priority="1">
      <formula>AND(B3&gt;$B3,N16&lt;0.001)</formula>
    </cfRule>
    <cfRule type="expression" dxfId="46" priority="2">
      <formula>AND(B3&gt;$B3,N16&lt;0.01,N16&gt;0.001)</formula>
    </cfRule>
    <cfRule type="expression" dxfId="45" priority="3">
      <formula>AND(B3&gt;$B3,N16&lt;0.05,N16&gt;0.01)</formula>
    </cfRule>
    <cfRule type="expression" dxfId="44" priority="4">
      <formula>AND(B3&lt;$B3,N16&lt;0.05,N16&gt;0.01)</formula>
    </cfRule>
    <cfRule type="expression" dxfId="43" priority="5">
      <formula>AND(B3&lt;$B3,N16&lt;0.001)</formula>
    </cfRule>
    <cfRule type="expression" dxfId="42" priority="6">
      <formula>AND(B3&lt;$C3,N16&lt;0.01,N16&gt;0.001)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7F653-6146-48B1-B493-40ED47CA416C}">
  <dimension ref="A1:AJ49"/>
  <sheetViews>
    <sheetView zoomScale="70" zoomScaleNormal="70" workbookViewId="0">
      <selection activeCell="AK39" sqref="A39:AK50"/>
    </sheetView>
  </sheetViews>
  <sheetFormatPr defaultRowHeight="15" x14ac:dyDescent="0.25"/>
  <cols>
    <col min="1" max="1" width="20.7109375" customWidth="1"/>
  </cols>
  <sheetData>
    <row r="1" spans="1:36" x14ac:dyDescent="0.25">
      <c r="A1" s="11" t="s">
        <v>13</v>
      </c>
      <c r="B1" s="10" t="s">
        <v>11</v>
      </c>
      <c r="C1" s="10"/>
      <c r="D1" s="10"/>
      <c r="E1" s="10"/>
      <c r="F1" s="10"/>
      <c r="G1" s="10"/>
      <c r="H1" s="10"/>
      <c r="I1" s="10"/>
      <c r="J1" s="10"/>
      <c r="K1" s="10"/>
      <c r="L1" s="10"/>
      <c r="N1" s="10" t="s">
        <v>12</v>
      </c>
      <c r="O1" s="10"/>
      <c r="P1" s="10"/>
      <c r="Q1" s="10"/>
      <c r="R1" s="10"/>
      <c r="S1" s="10"/>
      <c r="T1" s="10"/>
      <c r="U1" s="10"/>
      <c r="V1" s="10"/>
      <c r="W1" s="10"/>
      <c r="X1" s="10"/>
      <c r="Z1" s="10" t="s">
        <v>43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25">
      <c r="A2" s="11"/>
      <c r="B2" t="s">
        <v>2</v>
      </c>
      <c r="C2" t="s">
        <v>6</v>
      </c>
      <c r="D2" t="s">
        <v>5</v>
      </c>
      <c r="E2" t="s">
        <v>8</v>
      </c>
      <c r="F2" t="s">
        <v>7</v>
      </c>
      <c r="G2" t="s">
        <v>9</v>
      </c>
      <c r="H2" t="s">
        <v>10</v>
      </c>
      <c r="I2" t="s">
        <v>0</v>
      </c>
      <c r="J2" t="s">
        <v>1</v>
      </c>
      <c r="K2" t="s">
        <v>4</v>
      </c>
      <c r="L2" t="s">
        <v>3</v>
      </c>
      <c r="N2" t="s">
        <v>2</v>
      </c>
      <c r="O2" t="s">
        <v>6</v>
      </c>
      <c r="P2" t="s">
        <v>5</v>
      </c>
      <c r="Q2" t="s">
        <v>8</v>
      </c>
      <c r="R2" t="s">
        <v>7</v>
      </c>
      <c r="S2" t="s">
        <v>9</v>
      </c>
      <c r="T2" t="s">
        <v>10</v>
      </c>
      <c r="U2" t="s">
        <v>0</v>
      </c>
      <c r="V2" t="s">
        <v>1</v>
      </c>
      <c r="W2" t="s">
        <v>4</v>
      </c>
      <c r="X2" t="s">
        <v>3</v>
      </c>
      <c r="Z2" t="s">
        <v>2</v>
      </c>
      <c r="AA2" t="s">
        <v>6</v>
      </c>
      <c r="AB2" t="s">
        <v>5</v>
      </c>
      <c r="AC2" t="s">
        <v>8</v>
      </c>
      <c r="AD2" t="s">
        <v>7</v>
      </c>
      <c r="AE2" t="s">
        <v>9</v>
      </c>
      <c r="AF2" t="s">
        <v>10</v>
      </c>
      <c r="AG2" t="s">
        <v>0</v>
      </c>
      <c r="AH2" t="s">
        <v>1</v>
      </c>
      <c r="AI2" t="s">
        <v>4</v>
      </c>
      <c r="AJ2" t="s">
        <v>3</v>
      </c>
    </row>
    <row r="3" spans="1:36" x14ac:dyDescent="0.25">
      <c r="A3" s="1">
        <v>0.01</v>
      </c>
      <c r="B3">
        <v>278.64623006995799</v>
      </c>
      <c r="C3">
        <v>284.36054592319402</v>
      </c>
      <c r="D3">
        <v>36.487464762816302</v>
      </c>
      <c r="E3">
        <v>280.220264428804</v>
      </c>
      <c r="F3">
        <v>299.69103610093799</v>
      </c>
      <c r="G3">
        <v>298.92876533862301</v>
      </c>
      <c r="H3">
        <v>36.444293205644897</v>
      </c>
      <c r="I3">
        <v>275.93252160333299</v>
      </c>
      <c r="J3">
        <v>295.831286864486</v>
      </c>
      <c r="K3">
        <v>309.46564171376002</v>
      </c>
      <c r="L3">
        <v>283.18428519204201</v>
      </c>
      <c r="N3">
        <v>53.642209812466</v>
      </c>
      <c r="O3">
        <v>53.476633206181198</v>
      </c>
      <c r="P3">
        <v>7.1292180141986998</v>
      </c>
      <c r="Q3">
        <v>53.564316588985399</v>
      </c>
      <c r="R3">
        <v>60.443861633105698</v>
      </c>
      <c r="S3">
        <v>59.748229934080499</v>
      </c>
      <c r="T3">
        <v>6.9216298285920699</v>
      </c>
      <c r="U3">
        <v>53.034359774973296</v>
      </c>
      <c r="V3">
        <v>56.9423024081769</v>
      </c>
      <c r="W3">
        <v>62.635864725056102</v>
      </c>
      <c r="X3">
        <v>54.454426119184198</v>
      </c>
      <c r="Z3">
        <f>(B3-$B3)/SQRT(POWER(N3,2)/100+POWER($N3,2)/100)</f>
        <v>0</v>
      </c>
      <c r="AA3">
        <f t="shared" ref="AA3:AJ12" si="0">(C3-$B3)/SQRT(POWER(O3,2)/100+POWER($N3,2)/100)</f>
        <v>0.75441939974642691</v>
      </c>
      <c r="AB3">
        <f t="shared" si="0"/>
        <v>-44.749840183779853</v>
      </c>
      <c r="AC3">
        <f t="shared" si="0"/>
        <v>0.20763849227056863</v>
      </c>
      <c r="AD3">
        <f t="shared" si="0"/>
        <v>2.604095126546405</v>
      </c>
      <c r="AE3">
        <f t="shared" si="0"/>
        <v>2.5259923572416794</v>
      </c>
      <c r="AF3">
        <f t="shared" si="0"/>
        <v>-44.78012560952407</v>
      </c>
      <c r="AG3">
        <f t="shared" si="0"/>
        <v>-0.35975107111533949</v>
      </c>
      <c r="AH3">
        <f t="shared" si="0"/>
        <v>2.1967385234327983</v>
      </c>
      <c r="AI3">
        <f t="shared" si="0"/>
        <v>3.737199779204821</v>
      </c>
      <c r="AJ3">
        <f t="shared" si="0"/>
        <v>0.59369081082001507</v>
      </c>
    </row>
    <row r="4" spans="1:36" x14ac:dyDescent="0.25">
      <c r="A4" s="1">
        <v>0.1</v>
      </c>
      <c r="B4">
        <v>486.58900888206199</v>
      </c>
      <c r="C4">
        <v>64.6187919928323</v>
      </c>
      <c r="D4">
        <v>67.026929879746206</v>
      </c>
      <c r="E4">
        <v>428.13097483498399</v>
      </c>
      <c r="F4">
        <v>486.94202080563099</v>
      </c>
      <c r="G4">
        <v>473.96568524383702</v>
      </c>
      <c r="H4">
        <v>67.376622743121104</v>
      </c>
      <c r="I4">
        <v>377.98400550203797</v>
      </c>
      <c r="J4">
        <v>468.63300854648998</v>
      </c>
      <c r="K4">
        <v>465.78641388011198</v>
      </c>
      <c r="L4">
        <v>441.73382709530398</v>
      </c>
      <c r="N4">
        <v>24.992442650120498</v>
      </c>
      <c r="O4">
        <v>2.5206602227161099</v>
      </c>
      <c r="P4">
        <v>2.3232520495187599</v>
      </c>
      <c r="Q4">
        <v>30.026325148790601</v>
      </c>
      <c r="R4">
        <v>33.199402284251903</v>
      </c>
      <c r="S4">
        <v>29.0415583899537</v>
      </c>
      <c r="T4">
        <v>2.7614189735673</v>
      </c>
      <c r="U4">
        <v>36.572523179984998</v>
      </c>
      <c r="V4">
        <v>25.7621841603153</v>
      </c>
      <c r="W4">
        <v>25.952466262369501</v>
      </c>
      <c r="X4">
        <v>17.614225019595398</v>
      </c>
      <c r="Z4">
        <f t="shared" ref="Z4:Z11" si="1">(B4-$B4)/SQRT(POWER(N4,2)/100+POWER($N4,2)/100)</f>
        <v>0</v>
      </c>
      <c r="AA4">
        <f t="shared" si="0"/>
        <v>-167.98689665906903</v>
      </c>
      <c r="AB4">
        <f t="shared" si="0"/>
        <v>-167.15492133734961</v>
      </c>
      <c r="AC4">
        <f t="shared" si="0"/>
        <v>-14.963670656008823</v>
      </c>
      <c r="AD4">
        <f t="shared" si="0"/>
        <v>8.495041896063453E-2</v>
      </c>
      <c r="AE4">
        <f t="shared" si="0"/>
        <v>-3.2946221580034782</v>
      </c>
      <c r="AF4">
        <f t="shared" si="0"/>
        <v>-166.721075352177</v>
      </c>
      <c r="AG4">
        <f t="shared" si="0"/>
        <v>-24.517790857937143</v>
      </c>
      <c r="AH4">
        <f t="shared" si="0"/>
        <v>-5.0026373873027685</v>
      </c>
      <c r="AI4">
        <f t="shared" si="0"/>
        <v>-5.7737054525967269</v>
      </c>
      <c r="AJ4">
        <f t="shared" si="0"/>
        <v>-14.670130042330008</v>
      </c>
    </row>
    <row r="5" spans="1:36" x14ac:dyDescent="0.25">
      <c r="A5" s="1">
        <v>0.2</v>
      </c>
      <c r="B5">
        <v>498.43156525434802</v>
      </c>
      <c r="C5">
        <v>496.89465973330601</v>
      </c>
      <c r="D5">
        <v>278.16080969772599</v>
      </c>
      <c r="E5">
        <v>492.222462188897</v>
      </c>
      <c r="F5">
        <v>513.330662719879</v>
      </c>
      <c r="G5">
        <v>500.05974928573897</v>
      </c>
      <c r="H5">
        <v>71.000053442307504</v>
      </c>
      <c r="I5">
        <v>384.79771965091999</v>
      </c>
      <c r="J5">
        <v>500.29059276858902</v>
      </c>
      <c r="K5">
        <v>493.59989670713901</v>
      </c>
      <c r="L5">
        <v>445.99578184153</v>
      </c>
      <c r="N5">
        <v>23.676406447213498</v>
      </c>
      <c r="O5">
        <v>28.331480550641999</v>
      </c>
      <c r="P5">
        <v>21.371201397584802</v>
      </c>
      <c r="Q5">
        <v>28.604121264018101</v>
      </c>
      <c r="R5">
        <v>32.828101724811802</v>
      </c>
      <c r="S5">
        <v>28.186589079030501</v>
      </c>
      <c r="T5">
        <v>2.2724929428677001</v>
      </c>
      <c r="U5">
        <v>40.2821737399643</v>
      </c>
      <c r="V5">
        <v>19.562666658346402</v>
      </c>
      <c r="W5">
        <v>25.697117704844</v>
      </c>
      <c r="X5">
        <v>6.6472609793980304</v>
      </c>
      <c r="Z5">
        <f t="shared" si="1"/>
        <v>0</v>
      </c>
      <c r="AA5">
        <f t="shared" si="0"/>
        <v>-0.41625571765693603</v>
      </c>
      <c r="AB5">
        <f t="shared" si="0"/>
        <v>-69.060897589342147</v>
      </c>
      <c r="AC5">
        <f t="shared" si="0"/>
        <v>-1.6721809635264164</v>
      </c>
      <c r="AD5">
        <f t="shared" si="0"/>
        <v>3.6810270874587032</v>
      </c>
      <c r="AE5">
        <f t="shared" si="0"/>
        <v>0.44230807187076776</v>
      </c>
      <c r="AF5">
        <f t="shared" si="0"/>
        <v>-179.70470905635796</v>
      </c>
      <c r="AG5">
        <f t="shared" si="0"/>
        <v>-24.31970947465398</v>
      </c>
      <c r="AH5">
        <f t="shared" si="0"/>
        <v>0.60529595558890026</v>
      </c>
      <c r="AI5">
        <f t="shared" si="0"/>
        <v>-1.3827847548000181</v>
      </c>
      <c r="AJ5">
        <f t="shared" si="0"/>
        <v>-21.322437097018533</v>
      </c>
    </row>
    <row r="6" spans="1:36" x14ac:dyDescent="0.25">
      <c r="A6" s="1">
        <v>0.3</v>
      </c>
      <c r="B6">
        <v>513.19710485893404</v>
      </c>
      <c r="C6">
        <v>68.498873033916695</v>
      </c>
      <c r="D6">
        <v>306.962257876595</v>
      </c>
      <c r="E6">
        <v>501.74897434717502</v>
      </c>
      <c r="F6">
        <v>521.27190751602495</v>
      </c>
      <c r="G6">
        <v>510.29864826084997</v>
      </c>
      <c r="H6">
        <v>268.62214242553301</v>
      </c>
      <c r="I6">
        <v>374.72982738390101</v>
      </c>
      <c r="J6">
        <v>517.94271792197196</v>
      </c>
      <c r="K6">
        <v>503.35553302237901</v>
      </c>
      <c r="L6">
        <v>447.68796473078299</v>
      </c>
      <c r="N6">
        <v>25.097330168307</v>
      </c>
      <c r="O6">
        <v>1.7957206593821899</v>
      </c>
      <c r="P6">
        <v>36.288690874724097</v>
      </c>
      <c r="Q6">
        <v>23.168978638816899</v>
      </c>
      <c r="R6">
        <v>30.108246562463499</v>
      </c>
      <c r="S6">
        <v>25.977218321329001</v>
      </c>
      <c r="T6">
        <v>13.6364226707122</v>
      </c>
      <c r="U6">
        <v>40.599069963151599</v>
      </c>
      <c r="V6">
        <v>24.211935685818499</v>
      </c>
      <c r="W6">
        <v>25.9547991037496</v>
      </c>
      <c r="X6">
        <v>7.1548318743881403</v>
      </c>
      <c r="Z6">
        <f t="shared" si="1"/>
        <v>0</v>
      </c>
      <c r="AA6">
        <f t="shared" si="0"/>
        <v>-176.73763615406671</v>
      </c>
      <c r="AB6">
        <f t="shared" si="0"/>
        <v>-46.74202327745347</v>
      </c>
      <c r="AC6">
        <f t="shared" si="0"/>
        <v>-3.3516537834905415</v>
      </c>
      <c r="AD6">
        <f t="shared" si="0"/>
        <v>2.06007125575593</v>
      </c>
      <c r="AE6">
        <f t="shared" si="0"/>
        <v>-0.80244047490086301</v>
      </c>
      <c r="AF6">
        <f t="shared" si="0"/>
        <v>-85.627386913928845</v>
      </c>
      <c r="AG6">
        <f t="shared" si="0"/>
        <v>-29.010485568921808</v>
      </c>
      <c r="AH6">
        <f t="shared" si="0"/>
        <v>1.3608453875778828</v>
      </c>
      <c r="AI6">
        <f t="shared" si="0"/>
        <v>-2.725865073047895</v>
      </c>
      <c r="AJ6">
        <f t="shared" si="0"/>
        <v>-25.101911178344114</v>
      </c>
    </row>
    <row r="7" spans="1:36" x14ac:dyDescent="0.25">
      <c r="A7" s="1">
        <v>0.4</v>
      </c>
      <c r="B7">
        <v>519.692163235213</v>
      </c>
      <c r="C7">
        <v>261.532993558111</v>
      </c>
      <c r="D7">
        <v>312.464506328656</v>
      </c>
      <c r="E7">
        <v>516.15984019234895</v>
      </c>
      <c r="F7">
        <v>522.32418214007998</v>
      </c>
      <c r="G7">
        <v>525.98045260702804</v>
      </c>
      <c r="H7">
        <v>73.733712567605707</v>
      </c>
      <c r="I7">
        <v>375.35517804300599</v>
      </c>
      <c r="J7">
        <v>516.02136496192998</v>
      </c>
      <c r="K7">
        <v>516.38835543447999</v>
      </c>
      <c r="L7">
        <v>447.76975618120002</v>
      </c>
      <c r="N7">
        <v>22.266176279105999</v>
      </c>
      <c r="O7">
        <v>5.7671932326233799</v>
      </c>
      <c r="P7">
        <v>31.313442644738199</v>
      </c>
      <c r="Q7">
        <v>25.013140981352201</v>
      </c>
      <c r="R7">
        <v>27.257578146206701</v>
      </c>
      <c r="S7">
        <v>23.3913419026462</v>
      </c>
      <c r="T7">
        <v>0.41305181347624598</v>
      </c>
      <c r="U7">
        <v>37.209057938328499</v>
      </c>
      <c r="V7">
        <v>27.480064855131602</v>
      </c>
      <c r="W7">
        <v>25.773857619759699</v>
      </c>
      <c r="X7">
        <v>9.0791766258229991</v>
      </c>
      <c r="Z7">
        <f t="shared" si="1"/>
        <v>0</v>
      </c>
      <c r="AA7">
        <f t="shared" si="0"/>
        <v>-112.23854252293707</v>
      </c>
      <c r="AB7">
        <f t="shared" si="0"/>
        <v>-53.933462643632694</v>
      </c>
      <c r="AC7">
        <f t="shared" si="0"/>
        <v>-1.0548055990789647</v>
      </c>
      <c r="AD7">
        <f t="shared" si="0"/>
        <v>0.74781769620524963</v>
      </c>
      <c r="AE7">
        <f t="shared" si="0"/>
        <v>1.9471678074620926</v>
      </c>
      <c r="AF7">
        <f t="shared" si="0"/>
        <v>-200.250699480837</v>
      </c>
      <c r="AG7">
        <f t="shared" si="0"/>
        <v>-33.286217726766822</v>
      </c>
      <c r="AH7">
        <f t="shared" si="0"/>
        <v>-1.0378697980572522</v>
      </c>
      <c r="AI7">
        <f t="shared" si="0"/>
        <v>-0.97000028854167109</v>
      </c>
      <c r="AJ7">
        <f t="shared" si="0"/>
        <v>-29.910239589500787</v>
      </c>
    </row>
    <row r="8" spans="1:36" x14ac:dyDescent="0.25">
      <c r="A8" s="1">
        <v>0.5</v>
      </c>
      <c r="B8">
        <v>530.97299802971202</v>
      </c>
      <c r="C8">
        <v>70.850120720937895</v>
      </c>
      <c r="D8">
        <v>324.11511753405398</v>
      </c>
      <c r="E8">
        <v>752.99989876762095</v>
      </c>
      <c r="F8">
        <v>532.75152982288296</v>
      </c>
      <c r="G8">
        <v>529.30205544369505</v>
      </c>
      <c r="H8">
        <v>353.73364135590202</v>
      </c>
      <c r="I8">
        <v>364.993667828593</v>
      </c>
      <c r="J8">
        <v>525.79168034170402</v>
      </c>
      <c r="K8">
        <v>523.47815332463801</v>
      </c>
      <c r="L8">
        <v>449.96447791594801</v>
      </c>
      <c r="N8">
        <v>24.7089586927829</v>
      </c>
      <c r="O8">
        <v>1.8510408754393699</v>
      </c>
      <c r="P8">
        <v>32.665366358246999</v>
      </c>
      <c r="Q8">
        <v>19.416317852460999</v>
      </c>
      <c r="R8">
        <v>28.442383813702399</v>
      </c>
      <c r="S8">
        <v>22.5511719558605</v>
      </c>
      <c r="T8">
        <v>29.342106483544001</v>
      </c>
      <c r="U8">
        <v>32.042170968662703</v>
      </c>
      <c r="V8">
        <v>27.218709888511</v>
      </c>
      <c r="W8">
        <v>24.747670798300401</v>
      </c>
      <c r="X8">
        <v>8.7771638972037405</v>
      </c>
      <c r="Z8">
        <f t="shared" si="1"/>
        <v>0</v>
      </c>
      <c r="AA8">
        <f t="shared" si="0"/>
        <v>-185.69668235177099</v>
      </c>
      <c r="AB8">
        <f t="shared" si="0"/>
        <v>-50.504862708945438</v>
      </c>
      <c r="AC8">
        <f t="shared" si="0"/>
        <v>70.653115773255962</v>
      </c>
      <c r="AD8">
        <f t="shared" si="0"/>
        <v>0.47205614307951488</v>
      </c>
      <c r="AE8">
        <f t="shared" si="0"/>
        <v>-0.49949300309856531</v>
      </c>
      <c r="AF8">
        <f t="shared" si="0"/>
        <v>-46.204176489556282</v>
      </c>
      <c r="AG8">
        <f t="shared" si="0"/>
        <v>-41.020288935273541</v>
      </c>
      <c r="AH8">
        <f t="shared" si="0"/>
        <v>-1.4094502184080968</v>
      </c>
      <c r="AI8">
        <f t="shared" si="0"/>
        <v>-2.1431520691547004</v>
      </c>
      <c r="AJ8">
        <f t="shared" si="0"/>
        <v>-30.893836609741253</v>
      </c>
    </row>
    <row r="9" spans="1:36" x14ac:dyDescent="0.25">
      <c r="A9" s="1">
        <v>0.6</v>
      </c>
      <c r="B9">
        <v>539.52576744411499</v>
      </c>
      <c r="C9">
        <v>0</v>
      </c>
      <c r="D9">
        <v>331.32969790552397</v>
      </c>
      <c r="E9">
        <v>754.23479482838798</v>
      </c>
      <c r="F9">
        <v>535.89243397654104</v>
      </c>
      <c r="G9">
        <v>531.77382089287198</v>
      </c>
      <c r="H9">
        <v>319.99856738530701</v>
      </c>
      <c r="I9">
        <v>364.71102139598997</v>
      </c>
      <c r="J9">
        <v>528.89005882939603</v>
      </c>
      <c r="K9">
        <v>528.16439071093203</v>
      </c>
      <c r="L9">
        <v>448.30324945347598</v>
      </c>
      <c r="N9">
        <v>22.600431346218901</v>
      </c>
      <c r="O9">
        <v>0</v>
      </c>
      <c r="P9">
        <v>38.123104678447298</v>
      </c>
      <c r="Q9">
        <v>16.9814098792408</v>
      </c>
      <c r="R9">
        <v>24.893322185432801</v>
      </c>
      <c r="S9">
        <v>26.374897745523601</v>
      </c>
      <c r="T9">
        <v>37.255227166213402</v>
      </c>
      <c r="U9">
        <v>32.194124622218702</v>
      </c>
      <c r="V9">
        <v>28.437121805674899</v>
      </c>
      <c r="W9">
        <v>24.0174728518469</v>
      </c>
      <c r="X9">
        <v>8.1108963610891394</v>
      </c>
      <c r="Z9">
        <f t="shared" si="1"/>
        <v>0</v>
      </c>
      <c r="AA9">
        <f t="shared" si="0"/>
        <v>-238.72365937581043</v>
      </c>
      <c r="AB9">
        <f t="shared" si="0"/>
        <v>-46.97698428551886</v>
      </c>
      <c r="AC9">
        <f t="shared" si="0"/>
        <v>75.951570126903562</v>
      </c>
      <c r="AD9">
        <f t="shared" si="0"/>
        <v>-1.0806330308850089</v>
      </c>
      <c r="AE9">
        <f t="shared" si="0"/>
        <v>-2.2318369035716894</v>
      </c>
      <c r="AF9">
        <f t="shared" si="0"/>
        <v>-50.37981477804643</v>
      </c>
      <c r="AG9">
        <f t="shared" si="0"/>
        <v>-44.44255913797619</v>
      </c>
      <c r="AH9">
        <f t="shared" si="0"/>
        <v>-2.9279931851095728</v>
      </c>
      <c r="AI9">
        <f t="shared" si="0"/>
        <v>-3.4450273012659265</v>
      </c>
      <c r="AJ9">
        <f t="shared" si="0"/>
        <v>-37.99071699156962</v>
      </c>
    </row>
    <row r="10" spans="1:36" x14ac:dyDescent="0.25">
      <c r="A10" s="1">
        <v>0.7</v>
      </c>
      <c r="B10">
        <v>543.75448358343101</v>
      </c>
      <c r="C10">
        <v>0</v>
      </c>
      <c r="D10">
        <v>341.10093503676302</v>
      </c>
      <c r="E10">
        <v>759.26271745784595</v>
      </c>
      <c r="F10">
        <v>542.20674003527301</v>
      </c>
      <c r="G10">
        <v>539.85775454222505</v>
      </c>
      <c r="H10">
        <v>287.29442680866902</v>
      </c>
      <c r="I10">
        <v>364.67679986649802</v>
      </c>
      <c r="J10">
        <v>540.33124993553599</v>
      </c>
      <c r="K10">
        <v>537.26861512024402</v>
      </c>
      <c r="L10">
        <v>448.08271078233003</v>
      </c>
      <c r="N10">
        <v>25.957722579634702</v>
      </c>
      <c r="O10">
        <v>0</v>
      </c>
      <c r="P10">
        <v>38.718114151701897</v>
      </c>
      <c r="Q10">
        <v>10.3752423062361</v>
      </c>
      <c r="R10">
        <v>26.753252906547502</v>
      </c>
      <c r="S10">
        <v>24.6366490691981</v>
      </c>
      <c r="T10">
        <v>17.366087578678599</v>
      </c>
      <c r="U10">
        <v>37.394573193315701</v>
      </c>
      <c r="V10">
        <v>27.581568705223699</v>
      </c>
      <c r="W10">
        <v>27.0128307580982</v>
      </c>
      <c r="X10">
        <v>8.1405786791461203</v>
      </c>
      <c r="Z10">
        <f t="shared" si="1"/>
        <v>0</v>
      </c>
      <c r="AA10">
        <f t="shared" si="0"/>
        <v>-209.47696082168517</v>
      </c>
      <c r="AB10">
        <f t="shared" si="0"/>
        <v>-43.474517437528597</v>
      </c>
      <c r="AC10">
        <f t="shared" si="0"/>
        <v>77.092751084951914</v>
      </c>
      <c r="AD10">
        <f t="shared" si="0"/>
        <v>-0.41520587595149078</v>
      </c>
      <c r="AE10">
        <f t="shared" si="0"/>
        <v>-1.0888423430429879</v>
      </c>
      <c r="AF10">
        <f t="shared" si="0"/>
        <v>-82.1167666096609</v>
      </c>
      <c r="AG10">
        <f t="shared" si="0"/>
        <v>-39.339613691623896</v>
      </c>
      <c r="AH10">
        <f t="shared" si="0"/>
        <v>-0.90381440409878633</v>
      </c>
      <c r="AI10">
        <f t="shared" si="0"/>
        <v>-1.7312607663587016</v>
      </c>
      <c r="AJ10">
        <f t="shared" si="0"/>
        <v>-35.167923217609541</v>
      </c>
    </row>
    <row r="11" spans="1:36" x14ac:dyDescent="0.25">
      <c r="A11" s="1">
        <v>0.8</v>
      </c>
      <c r="B11">
        <v>552.29575332351999</v>
      </c>
      <c r="C11">
        <v>0</v>
      </c>
      <c r="D11">
        <v>345.119284428024</v>
      </c>
      <c r="E11">
        <v>756.54248441228401</v>
      </c>
      <c r="F11">
        <v>537.08272274240596</v>
      </c>
      <c r="G11">
        <v>561.40561463990798</v>
      </c>
      <c r="H11">
        <v>300.07527510416202</v>
      </c>
      <c r="I11">
        <v>361.86257617671299</v>
      </c>
      <c r="J11">
        <v>552.07892885126796</v>
      </c>
      <c r="K11">
        <v>540.91126038223604</v>
      </c>
      <c r="L11">
        <v>447.40397203194902</v>
      </c>
      <c r="N11">
        <v>26.223482752139901</v>
      </c>
      <c r="O11">
        <v>0</v>
      </c>
      <c r="P11">
        <v>36.5966648940487</v>
      </c>
      <c r="Q11">
        <v>14.5055743921945</v>
      </c>
      <c r="R11">
        <v>30.0782877020958</v>
      </c>
      <c r="S11">
        <v>19.600820203750001</v>
      </c>
      <c r="T11">
        <v>22.409495899387501</v>
      </c>
      <c r="U11">
        <v>35.571467505716598</v>
      </c>
      <c r="V11">
        <v>26.312596755521099</v>
      </c>
      <c r="W11">
        <v>28.427123225632201</v>
      </c>
      <c r="X11">
        <v>7.6548441530323004</v>
      </c>
      <c r="Z11">
        <f t="shared" si="1"/>
        <v>0</v>
      </c>
      <c r="AA11">
        <f t="shared" si="0"/>
        <v>-210.61113756083805</v>
      </c>
      <c r="AB11">
        <f t="shared" si="0"/>
        <v>-46.016645090289082</v>
      </c>
      <c r="AC11">
        <f t="shared" si="0"/>
        <v>68.154877336268967</v>
      </c>
      <c r="AD11">
        <f t="shared" si="0"/>
        <v>-3.8123532873528245</v>
      </c>
      <c r="AE11">
        <f t="shared" si="0"/>
        <v>2.7825442861631569</v>
      </c>
      <c r="AF11">
        <f t="shared" si="0"/>
        <v>-73.11947107921371</v>
      </c>
      <c r="AG11">
        <f t="shared" si="0"/>
        <v>-43.091484204203788</v>
      </c>
      <c r="AH11">
        <f t="shared" si="0"/>
        <v>-5.8366682678729159E-2</v>
      </c>
      <c r="AI11">
        <f t="shared" si="0"/>
        <v>-2.9436145234258571</v>
      </c>
      <c r="AJ11">
        <f t="shared" si="0"/>
        <v>-38.39672136103259</v>
      </c>
    </row>
    <row r="12" spans="1:36" x14ac:dyDescent="0.25">
      <c r="A12" s="1">
        <v>0.9</v>
      </c>
      <c r="B12">
        <v>559.24559566890298</v>
      </c>
      <c r="C12">
        <v>0</v>
      </c>
      <c r="D12">
        <v>355.660554983314</v>
      </c>
      <c r="E12">
        <v>760.060124393357</v>
      </c>
      <c r="F12">
        <v>545.23787393699195</v>
      </c>
      <c r="G12">
        <v>548.27917062795404</v>
      </c>
      <c r="H12">
        <v>75.220634596154596</v>
      </c>
      <c r="I12">
        <v>366.64926679557499</v>
      </c>
      <c r="J12">
        <v>566.01617292389199</v>
      </c>
      <c r="K12">
        <v>547.14333561626495</v>
      </c>
      <c r="L12">
        <v>447.24997704027402</v>
      </c>
      <c r="N12">
        <v>27.160971645698599</v>
      </c>
      <c r="O12">
        <v>0</v>
      </c>
      <c r="P12">
        <v>45.564586149041403</v>
      </c>
      <c r="Q12">
        <v>9.7982997507078107</v>
      </c>
      <c r="R12">
        <v>33.979228920675503</v>
      </c>
      <c r="S12">
        <v>18.9634866897112</v>
      </c>
      <c r="T12">
        <v>9.5823397725664599</v>
      </c>
      <c r="U12">
        <v>32.169228157980797</v>
      </c>
      <c r="V12">
        <v>24.795383383788899</v>
      </c>
      <c r="W12">
        <v>27.860246771310798</v>
      </c>
      <c r="X12">
        <v>7.1338727145525498</v>
      </c>
      <c r="Z12">
        <f>(B12-$B12)/SQRT(POWER(N12,2)/100+POWER($N12,2)/100)</f>
        <v>0</v>
      </c>
      <c r="AA12">
        <f t="shared" si="0"/>
        <v>-205.90043793866593</v>
      </c>
      <c r="AB12">
        <f t="shared" si="0"/>
        <v>-38.37915426481733</v>
      </c>
      <c r="AC12">
        <f t="shared" si="0"/>
        <v>69.547849054461309</v>
      </c>
      <c r="AD12">
        <f t="shared" si="0"/>
        <v>-3.2201179447184218</v>
      </c>
      <c r="AE12">
        <f t="shared" si="0"/>
        <v>-3.3105184390346594</v>
      </c>
      <c r="AF12">
        <f t="shared" si="0"/>
        <v>-168.05413119530982</v>
      </c>
      <c r="AG12">
        <f t="shared" si="0"/>
        <v>-45.745183461607191</v>
      </c>
      <c r="AH12">
        <f t="shared" si="0"/>
        <v>1.8409938511287085</v>
      </c>
      <c r="AI12">
        <f t="shared" si="0"/>
        <v>-3.1103997166145207</v>
      </c>
      <c r="AJ12">
        <f t="shared" si="0"/>
        <v>-39.881340704711214</v>
      </c>
    </row>
    <row r="14" spans="1:36" x14ac:dyDescent="0.25">
      <c r="A14" s="10" t="s">
        <v>18</v>
      </c>
      <c r="B14" s="10"/>
      <c r="N14" s="10" t="s">
        <v>20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Z14" s="10" t="s">
        <v>14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x14ac:dyDescent="0.25">
      <c r="A15" s="2">
        <f>0.05</f>
        <v>0.05</v>
      </c>
      <c r="B15" t="s">
        <v>15</v>
      </c>
      <c r="N15" t="s">
        <v>2</v>
      </c>
      <c r="O15" t="s">
        <v>6</v>
      </c>
      <c r="P15" t="s">
        <v>5</v>
      </c>
      <c r="Q15" t="s">
        <v>8</v>
      </c>
      <c r="R15" t="s">
        <v>7</v>
      </c>
      <c r="S15" t="s">
        <v>9</v>
      </c>
      <c r="T15" t="s">
        <v>10</v>
      </c>
      <c r="U15" t="s">
        <v>0</v>
      </c>
      <c r="V15" t="s">
        <v>1</v>
      </c>
      <c r="W15" t="s">
        <v>4</v>
      </c>
      <c r="X15" t="s">
        <v>3</v>
      </c>
      <c r="Z15" t="s">
        <v>2</v>
      </c>
      <c r="AA15" t="s">
        <v>6</v>
      </c>
      <c r="AB15" t="s">
        <v>5</v>
      </c>
      <c r="AC15" t="s">
        <v>8</v>
      </c>
      <c r="AD15" t="s">
        <v>7</v>
      </c>
      <c r="AE15" t="s">
        <v>9</v>
      </c>
      <c r="AF15" t="s">
        <v>10</v>
      </c>
      <c r="AG15" t="s">
        <v>0</v>
      </c>
      <c r="AH15" t="s">
        <v>1</v>
      </c>
      <c r="AI15" t="s">
        <v>4</v>
      </c>
      <c r="AJ15" t="s">
        <v>3</v>
      </c>
    </row>
    <row r="16" spans="1:36" x14ac:dyDescent="0.25">
      <c r="A16" s="4">
        <f>0.01</f>
        <v>0.01</v>
      </c>
      <c r="B16" t="s">
        <v>16</v>
      </c>
      <c r="N16">
        <f>_xlfn.T.DIST.2T(ABS(Z3),Z16)</f>
        <v>1</v>
      </c>
      <c r="O16">
        <f t="shared" ref="O16:X25" si="2">_xlfn.T.DIST.2T(ABS(AA3),AA16)</f>
        <v>0.45149828763427713</v>
      </c>
      <c r="P16">
        <f t="shared" si="2"/>
        <v>2.2052955630861212E-78</v>
      </c>
      <c r="Q16">
        <f t="shared" si="2"/>
        <v>0.83572573596074817</v>
      </c>
      <c r="R16">
        <f t="shared" si="2"/>
        <v>9.9136136948915522E-3</v>
      </c>
      <c r="S16">
        <f t="shared" si="2"/>
        <v>1.232428715031506E-2</v>
      </c>
      <c r="T16">
        <f t="shared" si="2"/>
        <v>2.0376966945796667E-78</v>
      </c>
      <c r="U16">
        <f t="shared" si="2"/>
        <v>0.71941865124895976</v>
      </c>
      <c r="V16">
        <f t="shared" si="2"/>
        <v>2.9205766811277151E-2</v>
      </c>
      <c r="W16">
        <f t="shared" si="2"/>
        <v>2.4405349769513742E-4</v>
      </c>
      <c r="X16">
        <f t="shared" si="2"/>
        <v>0.55339999559671549</v>
      </c>
      <c r="Z16">
        <f>POWER(N3/100+$N3/100,2)/(POWER(N3/100,2)/99+POWER($N3/100,2)/99)</f>
        <v>198</v>
      </c>
      <c r="AA16">
        <f t="shared" ref="AA16:AJ25" si="3">POWER(O3/100+$N3/100,2)/(POWER(O3/100,2)/99+POWER($N3/100,2)/99)</f>
        <v>197.99952692460585</v>
      </c>
      <c r="AB16">
        <f t="shared" si="3"/>
        <v>124.85808368328723</v>
      </c>
      <c r="AC16">
        <f t="shared" si="3"/>
        <v>197.99989547459353</v>
      </c>
      <c r="AD16">
        <f t="shared" si="3"/>
        <v>197.29872586265884</v>
      </c>
      <c r="AE16">
        <f t="shared" si="3"/>
        <v>197.42750560168918</v>
      </c>
      <c r="AF16">
        <f t="shared" si="3"/>
        <v>124.13018069500529</v>
      </c>
      <c r="AG16">
        <f t="shared" si="3"/>
        <v>197.99357155544735</v>
      </c>
      <c r="AH16">
        <f t="shared" si="3"/>
        <v>197.82382582971255</v>
      </c>
      <c r="AI16">
        <f t="shared" si="3"/>
        <v>196.82252532344032</v>
      </c>
      <c r="AJ16">
        <f t="shared" si="3"/>
        <v>197.98882211276927</v>
      </c>
    </row>
    <row r="17" spans="1:36" x14ac:dyDescent="0.25">
      <c r="A17" s="3">
        <f>0.001</f>
        <v>1E-3</v>
      </c>
      <c r="B17" t="s">
        <v>17</v>
      </c>
      <c r="N17">
        <f t="shared" ref="N17:N25" si="4">_xlfn.T.DIST.2T(ABS(Z4),Z17)</f>
        <v>1</v>
      </c>
      <c r="O17">
        <f t="shared" si="2"/>
        <v>2.6157111775275628E-142</v>
      </c>
      <c r="P17">
        <f t="shared" si="2"/>
        <v>4.421574209588839E-141</v>
      </c>
      <c r="Q17">
        <f t="shared" si="2"/>
        <v>2.894270560055606E-34</v>
      </c>
      <c r="R17">
        <f t="shared" si="2"/>
        <v>0.9323884106048419</v>
      </c>
      <c r="S17">
        <f t="shared" si="2"/>
        <v>1.1695553384269304E-3</v>
      </c>
      <c r="T17">
        <f t="shared" si="2"/>
        <v>7.2799037545991494E-144</v>
      </c>
      <c r="U17">
        <f t="shared" si="2"/>
        <v>6.6695623706010302E-61</v>
      </c>
      <c r="V17">
        <f t="shared" si="2"/>
        <v>1.2487520982912805E-6</v>
      </c>
      <c r="W17">
        <f t="shared" si="2"/>
        <v>2.9796271856252664E-8</v>
      </c>
      <c r="X17">
        <f t="shared" si="2"/>
        <v>3.550552147979332E-33</v>
      </c>
      <c r="Z17">
        <f t="shared" ref="Z17:Z25" si="5">POWER(N4/100+$N4/100,2)/(POWER(N4/100,2)/99+POWER($N4/100,2)/99)</f>
        <v>198</v>
      </c>
      <c r="AA17">
        <f t="shared" si="3"/>
        <v>118.76857745554175</v>
      </c>
      <c r="AB17">
        <f t="shared" si="3"/>
        <v>117.2480348194135</v>
      </c>
      <c r="AC17">
        <f t="shared" si="3"/>
        <v>196.35627480214706</v>
      </c>
      <c r="AD17">
        <f t="shared" si="3"/>
        <v>194.13853511243101</v>
      </c>
      <c r="AE17">
        <f t="shared" si="3"/>
        <v>196.89434566651974</v>
      </c>
      <c r="AF17">
        <f t="shared" si="3"/>
        <v>120.61319604638376</v>
      </c>
      <c r="AG17">
        <f t="shared" si="3"/>
        <v>191.23416567499336</v>
      </c>
      <c r="AH17">
        <f t="shared" si="3"/>
        <v>197.95446935013933</v>
      </c>
      <c r="AI17">
        <f t="shared" si="3"/>
        <v>197.92971328516074</v>
      </c>
      <c r="AJ17">
        <f t="shared" si="3"/>
        <v>192.23524569868567</v>
      </c>
    </row>
    <row r="18" spans="1:36" x14ac:dyDescent="0.25">
      <c r="N18">
        <f t="shared" si="4"/>
        <v>1</v>
      </c>
      <c r="O18">
        <f t="shared" si="2"/>
        <v>0.67767833707833658</v>
      </c>
      <c r="P18">
        <f t="shared" si="2"/>
        <v>5.100417416311459E-140</v>
      </c>
      <c r="Q18">
        <f t="shared" si="2"/>
        <v>9.6084213998106766E-2</v>
      </c>
      <c r="R18">
        <f t="shared" si="2"/>
        <v>3.0177557081163879E-4</v>
      </c>
      <c r="S18">
        <f t="shared" si="2"/>
        <v>0.65875397447513762</v>
      </c>
      <c r="T18">
        <f t="shared" si="2"/>
        <v>9.5769556593341793E-145</v>
      </c>
      <c r="U18">
        <f t="shared" si="2"/>
        <v>1.5999925226847327E-59</v>
      </c>
      <c r="V18">
        <f t="shared" si="2"/>
        <v>0.54568257085393768</v>
      </c>
      <c r="W18">
        <f t="shared" si="2"/>
        <v>0.16829627275087453</v>
      </c>
      <c r="X18">
        <f t="shared" si="2"/>
        <v>2.9402548330354673E-47</v>
      </c>
      <c r="Z18">
        <f t="shared" si="5"/>
        <v>198</v>
      </c>
      <c r="AA18">
        <f t="shared" si="3"/>
        <v>196.4263270678799</v>
      </c>
      <c r="AB18">
        <f t="shared" si="3"/>
        <v>197.48286364104092</v>
      </c>
      <c r="AC18">
        <f t="shared" si="3"/>
        <v>196.25644705932643</v>
      </c>
      <c r="AD18">
        <f t="shared" si="3"/>
        <v>192.93876618568694</v>
      </c>
      <c r="AE18">
        <f t="shared" si="3"/>
        <v>196.51383784066613</v>
      </c>
      <c r="AF18">
        <f t="shared" si="3"/>
        <v>117.83082563774823</v>
      </c>
      <c r="AG18">
        <f t="shared" si="3"/>
        <v>185.49584219022407</v>
      </c>
      <c r="AH18">
        <f t="shared" si="3"/>
        <v>196.22387822650091</v>
      </c>
      <c r="AI18">
        <f t="shared" si="3"/>
        <v>197.66890043197037</v>
      </c>
      <c r="AJ18">
        <f t="shared" si="3"/>
        <v>150.52783185626319</v>
      </c>
    </row>
    <row r="19" spans="1:36" x14ac:dyDescent="0.25">
      <c r="A19" s="10" t="s">
        <v>19</v>
      </c>
      <c r="B19" s="10"/>
      <c r="N19">
        <f t="shared" si="4"/>
        <v>1</v>
      </c>
      <c r="O19">
        <f t="shared" si="2"/>
        <v>6.8762816272672485E-140</v>
      </c>
      <c r="P19">
        <f t="shared" si="2"/>
        <v>1.6881396968658124E-106</v>
      </c>
      <c r="Q19">
        <f t="shared" si="2"/>
        <v>9.6298908238595844E-4</v>
      </c>
      <c r="R19">
        <f t="shared" si="2"/>
        <v>4.071295229238428E-2</v>
      </c>
      <c r="S19">
        <f t="shared" si="2"/>
        <v>0.42326518334892016</v>
      </c>
      <c r="T19">
        <f t="shared" si="2"/>
        <v>5.4768614557375982E-149</v>
      </c>
      <c r="U19">
        <f t="shared" si="2"/>
        <v>3.804639965380109E-71</v>
      </c>
      <c r="V19">
        <f t="shared" si="2"/>
        <v>0.17511732608047206</v>
      </c>
      <c r="W19">
        <f t="shared" si="2"/>
        <v>6.9912749471169279E-3</v>
      </c>
      <c r="X19">
        <f t="shared" si="2"/>
        <v>9.3510834398478482E-56</v>
      </c>
      <c r="Z19">
        <f t="shared" si="5"/>
        <v>198.00000000000003</v>
      </c>
      <c r="AA19">
        <f t="shared" si="3"/>
        <v>113.09479527899673</v>
      </c>
      <c r="AB19">
        <f t="shared" si="3"/>
        <v>191.63069715599761</v>
      </c>
      <c r="AC19">
        <f t="shared" si="3"/>
        <v>197.6844582964317</v>
      </c>
      <c r="AD19">
        <f t="shared" si="3"/>
        <v>196.38203114151801</v>
      </c>
      <c r="AE19">
        <f t="shared" si="3"/>
        <v>197.94125347465942</v>
      </c>
      <c r="AF19">
        <f t="shared" si="3"/>
        <v>182.06050345273133</v>
      </c>
      <c r="AG19">
        <f t="shared" si="3"/>
        <v>187.55732481898411</v>
      </c>
      <c r="AH19">
        <f t="shared" si="3"/>
        <v>197.93618221320119</v>
      </c>
      <c r="AI19">
        <f t="shared" si="3"/>
        <v>197.94415918330162</v>
      </c>
      <c r="AJ19">
        <f t="shared" si="3"/>
        <v>151.20377709401566</v>
      </c>
    </row>
    <row r="20" spans="1:36" x14ac:dyDescent="0.25">
      <c r="A20" s="5">
        <f>0.05</f>
        <v>0.05</v>
      </c>
      <c r="B20" t="s">
        <v>15</v>
      </c>
      <c r="N20">
        <f t="shared" si="4"/>
        <v>1</v>
      </c>
      <c r="O20">
        <f t="shared" si="2"/>
        <v>2.3804012899744453E-144</v>
      </c>
      <c r="P20">
        <f t="shared" si="2"/>
        <v>6.1467609402158535E-118</v>
      </c>
      <c r="Q20">
        <f t="shared" si="2"/>
        <v>0.29280616201188481</v>
      </c>
      <c r="R20">
        <f t="shared" si="2"/>
        <v>0.45546642324798559</v>
      </c>
      <c r="S20">
        <f t="shared" si="2"/>
        <v>5.2936121995587518E-2</v>
      </c>
      <c r="T20">
        <f t="shared" si="2"/>
        <v>3.3029798606216962E-134</v>
      </c>
      <c r="U20">
        <f t="shared" si="2"/>
        <v>2.8549069827500005E-80</v>
      </c>
      <c r="V20">
        <f t="shared" si="2"/>
        <v>0.30061591857065029</v>
      </c>
      <c r="W20">
        <f t="shared" si="2"/>
        <v>0.33324182721196483</v>
      </c>
      <c r="X20">
        <f t="shared" si="2"/>
        <v>3.4330148030973807E-69</v>
      </c>
      <c r="Z20">
        <f t="shared" si="5"/>
        <v>197.99999999999997</v>
      </c>
      <c r="AA20">
        <f t="shared" si="3"/>
        <v>147.06005484416838</v>
      </c>
      <c r="AB20">
        <f t="shared" si="3"/>
        <v>192.51102664224501</v>
      </c>
      <c r="AC20">
        <f t="shared" si="3"/>
        <v>197.33386020906832</v>
      </c>
      <c r="AD20">
        <f t="shared" si="3"/>
        <v>196.00889695659055</v>
      </c>
      <c r="AE20">
        <f t="shared" si="3"/>
        <v>197.87982619043754</v>
      </c>
      <c r="AF20">
        <f t="shared" si="3"/>
        <v>102.67176310904435</v>
      </c>
      <c r="AG20">
        <f t="shared" si="3"/>
        <v>186.24351353368104</v>
      </c>
      <c r="AH20">
        <f t="shared" si="3"/>
        <v>195.84858893917541</v>
      </c>
      <c r="AI20">
        <f t="shared" si="3"/>
        <v>196.94999918062251</v>
      </c>
      <c r="AJ20">
        <f t="shared" si="3"/>
        <v>168.22590700134353</v>
      </c>
    </row>
    <row r="21" spans="1:36" x14ac:dyDescent="0.25">
      <c r="A21" s="7">
        <f>0.01</f>
        <v>0.01</v>
      </c>
      <c r="B21" t="s">
        <v>16</v>
      </c>
      <c r="N21">
        <f t="shared" si="4"/>
        <v>1</v>
      </c>
      <c r="O21">
        <f t="shared" si="2"/>
        <v>2.6237627036936626E-142</v>
      </c>
      <c r="P21">
        <f t="shared" si="2"/>
        <v>1.4300828828129953E-113</v>
      </c>
      <c r="Q21">
        <f t="shared" si="2"/>
        <v>6.9145142936565879E-141</v>
      </c>
      <c r="R21">
        <f t="shared" si="2"/>
        <v>0.63740917583917511</v>
      </c>
      <c r="S21">
        <f t="shared" si="2"/>
        <v>0.61798950322984825</v>
      </c>
      <c r="T21">
        <f t="shared" si="2"/>
        <v>2.5076175144731179E-107</v>
      </c>
      <c r="U21">
        <f t="shared" si="2"/>
        <v>1.5107469726989359E-97</v>
      </c>
      <c r="V21">
        <f t="shared" si="2"/>
        <v>0.16027872932272319</v>
      </c>
      <c r="W21">
        <f t="shared" si="2"/>
        <v>3.3327282819102522E-2</v>
      </c>
      <c r="X21">
        <f t="shared" si="2"/>
        <v>1.4509643079552813E-69</v>
      </c>
      <c r="Z21">
        <f t="shared" si="5"/>
        <v>198</v>
      </c>
      <c r="AA21">
        <f t="shared" si="3"/>
        <v>113.75014461691461</v>
      </c>
      <c r="AB21">
        <f t="shared" si="3"/>
        <v>194.26413221718263</v>
      </c>
      <c r="AC21">
        <f t="shared" si="3"/>
        <v>195.19177768390946</v>
      </c>
      <c r="AD21">
        <f t="shared" si="3"/>
        <v>197.0278928744201</v>
      </c>
      <c r="AE21">
        <f t="shared" si="3"/>
        <v>197.58810360030628</v>
      </c>
      <c r="AF21">
        <f t="shared" si="3"/>
        <v>196.55579235254609</v>
      </c>
      <c r="AG21">
        <f t="shared" si="3"/>
        <v>194.74828014388152</v>
      </c>
      <c r="AH21">
        <f t="shared" si="3"/>
        <v>197.53855964400589</v>
      </c>
      <c r="AI21">
        <f t="shared" si="3"/>
        <v>197.99987868640335</v>
      </c>
      <c r="AJ21">
        <f t="shared" si="3"/>
        <v>161.45340703179144</v>
      </c>
    </row>
    <row r="22" spans="1:36" x14ac:dyDescent="0.25">
      <c r="A22" s="6">
        <f>0.001</f>
        <v>1E-3</v>
      </c>
      <c r="B22" t="s">
        <v>17</v>
      </c>
      <c r="N22">
        <f t="shared" si="4"/>
        <v>1</v>
      </c>
      <c r="O22">
        <f t="shared" si="2"/>
        <v>1.7313057763007455E-138</v>
      </c>
      <c r="P22">
        <f t="shared" si="2"/>
        <v>9.2420084682708038E-105</v>
      </c>
      <c r="Q22">
        <f t="shared" si="2"/>
        <v>2.9094117113171491E-146</v>
      </c>
      <c r="R22">
        <f t="shared" si="2"/>
        <v>0.28118152691638981</v>
      </c>
      <c r="S22">
        <f t="shared" si="2"/>
        <v>2.6758154063625014E-2</v>
      </c>
      <c r="T22">
        <f t="shared" si="2"/>
        <v>2.3462088394032821E-110</v>
      </c>
      <c r="U22">
        <f t="shared" si="2"/>
        <v>5.3876541812428938E-103</v>
      </c>
      <c r="V22">
        <f t="shared" si="2"/>
        <v>3.8175430070957798E-3</v>
      </c>
      <c r="W22">
        <f t="shared" si="2"/>
        <v>6.9769256653733546E-4</v>
      </c>
      <c r="X22">
        <f t="shared" si="2"/>
        <v>2.7837634385159308E-82</v>
      </c>
      <c r="Z22">
        <f t="shared" si="5"/>
        <v>198</v>
      </c>
      <c r="AA22">
        <f t="shared" si="3"/>
        <v>99</v>
      </c>
      <c r="AB22">
        <f t="shared" si="3"/>
        <v>185.85511393008551</v>
      </c>
      <c r="AC22">
        <f t="shared" si="3"/>
        <v>194.08862477454295</v>
      </c>
      <c r="AD22">
        <f t="shared" si="3"/>
        <v>197.53958664691609</v>
      </c>
      <c r="AE22">
        <f t="shared" si="3"/>
        <v>196.83090530107825</v>
      </c>
      <c r="AF22">
        <f t="shared" si="3"/>
        <v>186.80223897289932</v>
      </c>
      <c r="AG22">
        <f t="shared" si="3"/>
        <v>192.11090115191993</v>
      </c>
      <c r="AH22">
        <f t="shared" si="3"/>
        <v>195.44391212522163</v>
      </c>
      <c r="AI22">
        <f t="shared" si="3"/>
        <v>197.81722207154411</v>
      </c>
      <c r="AJ22">
        <f t="shared" si="3"/>
        <v>161.95085583894377</v>
      </c>
    </row>
    <row r="23" spans="1:36" x14ac:dyDescent="0.25">
      <c r="N23">
        <f t="shared" si="4"/>
        <v>1</v>
      </c>
      <c r="O23">
        <f t="shared" si="2"/>
        <v>7.0228091154022634E-133</v>
      </c>
      <c r="P23">
        <f t="shared" si="2"/>
        <v>1.1155078296551504E-100</v>
      </c>
      <c r="Q23">
        <f t="shared" si="2"/>
        <v>1.8052054164291398E-132</v>
      </c>
      <c r="R23">
        <f t="shared" si="2"/>
        <v>0.67844305052720888</v>
      </c>
      <c r="S23">
        <f t="shared" si="2"/>
        <v>0.27755362736991152</v>
      </c>
      <c r="T23">
        <f t="shared" si="2"/>
        <v>2.2965078420846659E-150</v>
      </c>
      <c r="U23">
        <f t="shared" si="2"/>
        <v>1.5322917224270789E-93</v>
      </c>
      <c r="V23">
        <f t="shared" si="2"/>
        <v>0.36719770677368757</v>
      </c>
      <c r="W23">
        <f t="shared" si="2"/>
        <v>8.4970871827586753E-2</v>
      </c>
      <c r="X23">
        <f t="shared" si="2"/>
        <v>9.0216143383933198E-76</v>
      </c>
      <c r="Z23">
        <f t="shared" si="5"/>
        <v>198</v>
      </c>
      <c r="AA23">
        <f t="shared" si="3"/>
        <v>99</v>
      </c>
      <c r="AB23">
        <f t="shared" si="3"/>
        <v>190.58135973631062</v>
      </c>
      <c r="AC23">
        <f t="shared" si="3"/>
        <v>167.2384851582238</v>
      </c>
      <c r="AD23">
        <f t="shared" si="3"/>
        <v>197.95491026815031</v>
      </c>
      <c r="AE23">
        <f t="shared" si="3"/>
        <v>197.86509788774148</v>
      </c>
      <c r="AF23">
        <f t="shared" si="3"/>
        <v>190.50777097539958</v>
      </c>
      <c r="AG23">
        <f t="shared" si="3"/>
        <v>191.75078686946722</v>
      </c>
      <c r="AH23">
        <f t="shared" si="3"/>
        <v>197.81802556748804</v>
      </c>
      <c r="AI23">
        <f t="shared" si="3"/>
        <v>197.92147320465392</v>
      </c>
      <c r="AJ23">
        <f t="shared" si="3"/>
        <v>155.53440907576052</v>
      </c>
    </row>
    <row r="24" spans="1:36" x14ac:dyDescent="0.25">
      <c r="N24">
        <f t="shared" si="4"/>
        <v>1</v>
      </c>
      <c r="O24">
        <f t="shared" si="2"/>
        <v>4.1196814608525414E-133</v>
      </c>
      <c r="P24">
        <f t="shared" si="2"/>
        <v>1.1939619043354715E-105</v>
      </c>
      <c r="Q24">
        <f t="shared" si="2"/>
        <v>1.7010157539319686E-131</v>
      </c>
      <c r="R24">
        <f t="shared" si="2"/>
        <v>1.8402447130162945E-4</v>
      </c>
      <c r="S24">
        <f t="shared" si="2"/>
        <v>5.9291664105395013E-3</v>
      </c>
      <c r="T24">
        <f t="shared" si="2"/>
        <v>3.3209463555460689E-144</v>
      </c>
      <c r="U24">
        <f t="shared" si="2"/>
        <v>5.6807751949410403E-101</v>
      </c>
      <c r="V24">
        <f t="shared" si="2"/>
        <v>0.95351571423042147</v>
      </c>
      <c r="W24">
        <f t="shared" si="2"/>
        <v>3.6338126033900911E-3</v>
      </c>
      <c r="X24">
        <f t="shared" si="2"/>
        <v>3.9812248582817198E-80</v>
      </c>
      <c r="Z24">
        <f t="shared" si="5"/>
        <v>198</v>
      </c>
      <c r="AA24">
        <f t="shared" si="3"/>
        <v>99</v>
      </c>
      <c r="AB24">
        <f t="shared" si="3"/>
        <v>192.74457002427363</v>
      </c>
      <c r="AC24">
        <f t="shared" si="3"/>
        <v>182.86372389706727</v>
      </c>
      <c r="AD24">
        <f t="shared" si="3"/>
        <v>197.07616414630425</v>
      </c>
      <c r="AE24">
        <f t="shared" si="3"/>
        <v>193.94901078561813</v>
      </c>
      <c r="AF24">
        <f t="shared" si="3"/>
        <v>196.78968345335272</v>
      </c>
      <c r="AG24">
        <f t="shared" si="3"/>
        <v>193.57035558928672</v>
      </c>
      <c r="AH24">
        <f t="shared" si="3"/>
        <v>197.99943030746519</v>
      </c>
      <c r="AI24">
        <f t="shared" si="3"/>
        <v>197.678596083256</v>
      </c>
      <c r="AJ24">
        <f t="shared" si="3"/>
        <v>152.25952347498537</v>
      </c>
    </row>
    <row r="25" spans="1:36" x14ac:dyDescent="0.25">
      <c r="N25">
        <f t="shared" si="4"/>
        <v>1</v>
      </c>
      <c r="O25">
        <f t="shared" si="2"/>
        <v>3.8481533701953694E-132</v>
      </c>
      <c r="P25">
        <f t="shared" si="2"/>
        <v>2.5828993571530266E-90</v>
      </c>
      <c r="Q25">
        <f t="shared" si="2"/>
        <v>1.4636589559062073E-122</v>
      </c>
      <c r="R25">
        <f t="shared" si="2"/>
        <v>1.5012274413986957E-3</v>
      </c>
      <c r="S25">
        <f t="shared" si="2"/>
        <v>1.1133349945496708E-3</v>
      </c>
      <c r="T25">
        <f t="shared" si="2"/>
        <v>8.9639751054589082E-183</v>
      </c>
      <c r="U25">
        <f t="shared" si="2"/>
        <v>1.50429962751579E-106</v>
      </c>
      <c r="V25">
        <f t="shared" si="2"/>
        <v>6.7126371216489261E-2</v>
      </c>
      <c r="W25">
        <f t="shared" si="2"/>
        <v>2.1455121222789461E-3</v>
      </c>
      <c r="X25">
        <f t="shared" si="2"/>
        <v>9.9868263488320129E-81</v>
      </c>
      <c r="Z25">
        <f t="shared" si="5"/>
        <v>198</v>
      </c>
      <c r="AA25">
        <f t="shared" si="3"/>
        <v>99</v>
      </c>
      <c r="AB25">
        <f t="shared" si="3"/>
        <v>186.08372481019057</v>
      </c>
      <c r="AC25">
        <f t="shared" si="3"/>
        <v>162.20309687828257</v>
      </c>
      <c r="AD25">
        <f t="shared" si="3"/>
        <v>195.56784913578747</v>
      </c>
      <c r="AE25">
        <f t="shared" si="3"/>
        <v>191.9374082422504</v>
      </c>
      <c r="AF25">
        <f t="shared" si="3"/>
        <v>161.12192816941763</v>
      </c>
      <c r="AG25">
        <f t="shared" si="3"/>
        <v>196.59911314091741</v>
      </c>
      <c r="AH25">
        <f t="shared" si="3"/>
        <v>197.59039354905201</v>
      </c>
      <c r="AI25">
        <f t="shared" si="3"/>
        <v>197.96802350927024</v>
      </c>
      <c r="AJ25">
        <f t="shared" si="3"/>
        <v>147.64892880750256</v>
      </c>
    </row>
    <row r="27" spans="1:36" x14ac:dyDescent="0.25">
      <c r="N27" t="s">
        <v>44</v>
      </c>
      <c r="O27" t="s">
        <v>6</v>
      </c>
      <c r="P27" t="s">
        <v>5</v>
      </c>
      <c r="Q27" t="s">
        <v>8</v>
      </c>
      <c r="R27" t="s">
        <v>7</v>
      </c>
      <c r="S27" t="s">
        <v>9</v>
      </c>
      <c r="T27" t="s">
        <v>10</v>
      </c>
      <c r="U27" t="s">
        <v>0</v>
      </c>
      <c r="V27" t="s">
        <v>1</v>
      </c>
      <c r="W27" t="s">
        <v>4</v>
      </c>
      <c r="X27" t="s">
        <v>3</v>
      </c>
      <c r="Z27" t="s">
        <v>45</v>
      </c>
      <c r="AA27" t="s">
        <v>6</v>
      </c>
      <c r="AB27" t="s">
        <v>5</v>
      </c>
      <c r="AC27" t="s">
        <v>8</v>
      </c>
      <c r="AD27" t="s">
        <v>7</v>
      </c>
      <c r="AE27" t="s">
        <v>9</v>
      </c>
      <c r="AF27" t="s">
        <v>10</v>
      </c>
      <c r="AG27" t="s">
        <v>0</v>
      </c>
      <c r="AH27" t="s">
        <v>1</v>
      </c>
      <c r="AI27" t="s">
        <v>4</v>
      </c>
      <c r="AJ27" t="s">
        <v>3</v>
      </c>
    </row>
    <row r="28" spans="1:36" x14ac:dyDescent="0.25">
      <c r="N28" s="1">
        <v>0.01</v>
      </c>
      <c r="O28">
        <f>IF(AND(C3&gt;$B3,O16&lt;0.05),1,0)</f>
        <v>0</v>
      </c>
      <c r="P28">
        <f t="shared" ref="P28:X37" si="6">IF(AND(D3&gt;$B3,P16&lt;0.05),1,0)</f>
        <v>0</v>
      </c>
      <c r="Q28">
        <f t="shared" si="6"/>
        <v>0</v>
      </c>
      <c r="R28">
        <f t="shared" si="6"/>
        <v>1</v>
      </c>
      <c r="S28">
        <f t="shared" si="6"/>
        <v>1</v>
      </c>
      <c r="T28">
        <f t="shared" si="6"/>
        <v>0</v>
      </c>
      <c r="U28">
        <f t="shared" si="6"/>
        <v>0</v>
      </c>
      <c r="V28">
        <f t="shared" si="6"/>
        <v>1</v>
      </c>
      <c r="W28">
        <f t="shared" si="6"/>
        <v>1</v>
      </c>
      <c r="X28">
        <f t="shared" si="6"/>
        <v>0</v>
      </c>
      <c r="Z28" s="1">
        <v>0.01</v>
      </c>
      <c r="AA28">
        <f>IF(AND(C3&lt;$B3,O16&lt;0.05),1,0)</f>
        <v>0</v>
      </c>
      <c r="AB28">
        <f t="shared" ref="AB28:AJ37" si="7">IF(AND(D3&lt;$B3,P16&lt;0.05),1,0)</f>
        <v>1</v>
      </c>
      <c r="AC28">
        <f t="shared" si="7"/>
        <v>0</v>
      </c>
      <c r="AD28">
        <f t="shared" si="7"/>
        <v>0</v>
      </c>
      <c r="AE28">
        <f t="shared" si="7"/>
        <v>0</v>
      </c>
      <c r="AF28">
        <f t="shared" si="7"/>
        <v>1</v>
      </c>
      <c r="AG28">
        <f t="shared" si="7"/>
        <v>0</v>
      </c>
      <c r="AH28">
        <f t="shared" si="7"/>
        <v>0</v>
      </c>
      <c r="AI28">
        <f t="shared" si="7"/>
        <v>0</v>
      </c>
      <c r="AJ28">
        <f t="shared" si="7"/>
        <v>0</v>
      </c>
    </row>
    <row r="29" spans="1:36" x14ac:dyDescent="0.25">
      <c r="N29" s="1">
        <v>0.1</v>
      </c>
      <c r="O29">
        <f t="shared" ref="O29:O37" si="8">IF(AND(C4&gt;$B4,O17&lt;0.05),1,0)</f>
        <v>0</v>
      </c>
      <c r="P29">
        <f t="shared" si="6"/>
        <v>0</v>
      </c>
      <c r="Q29">
        <f t="shared" si="6"/>
        <v>0</v>
      </c>
      <c r="R29">
        <f t="shared" si="6"/>
        <v>0</v>
      </c>
      <c r="S29">
        <f t="shared" si="6"/>
        <v>0</v>
      </c>
      <c r="T29">
        <f t="shared" si="6"/>
        <v>0</v>
      </c>
      <c r="U29">
        <f t="shared" si="6"/>
        <v>0</v>
      </c>
      <c r="V29">
        <f t="shared" si="6"/>
        <v>0</v>
      </c>
      <c r="W29">
        <f t="shared" si="6"/>
        <v>0</v>
      </c>
      <c r="X29">
        <f t="shared" si="6"/>
        <v>0</v>
      </c>
      <c r="Z29" s="1">
        <v>0.1</v>
      </c>
      <c r="AA29">
        <f t="shared" ref="AA29:AA37" si="9">IF(AND(C4&lt;$B4,O17&lt;0.05),1,0)</f>
        <v>1</v>
      </c>
      <c r="AB29">
        <f t="shared" si="7"/>
        <v>1</v>
      </c>
      <c r="AC29">
        <f t="shared" si="7"/>
        <v>1</v>
      </c>
      <c r="AD29">
        <f t="shared" si="7"/>
        <v>0</v>
      </c>
      <c r="AE29">
        <f t="shared" si="7"/>
        <v>1</v>
      </c>
      <c r="AF29">
        <f t="shared" si="7"/>
        <v>1</v>
      </c>
      <c r="AG29">
        <f t="shared" si="7"/>
        <v>1</v>
      </c>
      <c r="AH29">
        <f t="shared" si="7"/>
        <v>1</v>
      </c>
      <c r="AI29">
        <f t="shared" si="7"/>
        <v>1</v>
      </c>
      <c r="AJ29">
        <f t="shared" si="7"/>
        <v>1</v>
      </c>
    </row>
    <row r="30" spans="1:36" x14ac:dyDescent="0.25">
      <c r="N30" s="1">
        <v>0.2</v>
      </c>
      <c r="O30">
        <f t="shared" si="8"/>
        <v>0</v>
      </c>
      <c r="P30">
        <f t="shared" si="6"/>
        <v>0</v>
      </c>
      <c r="Q30">
        <f t="shared" si="6"/>
        <v>0</v>
      </c>
      <c r="R30">
        <f t="shared" si="6"/>
        <v>1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Z30" s="1">
        <v>0.2</v>
      </c>
      <c r="AA30">
        <f t="shared" si="9"/>
        <v>0</v>
      </c>
      <c r="AB30">
        <f t="shared" si="7"/>
        <v>1</v>
      </c>
      <c r="AC30">
        <f t="shared" si="7"/>
        <v>0</v>
      </c>
      <c r="AD30">
        <f t="shared" si="7"/>
        <v>0</v>
      </c>
      <c r="AE30">
        <f t="shared" si="7"/>
        <v>0</v>
      </c>
      <c r="AF30">
        <f t="shared" si="7"/>
        <v>1</v>
      </c>
      <c r="AG30">
        <f t="shared" si="7"/>
        <v>1</v>
      </c>
      <c r="AH30">
        <f t="shared" si="7"/>
        <v>0</v>
      </c>
      <c r="AI30">
        <f t="shared" si="7"/>
        <v>0</v>
      </c>
      <c r="AJ30">
        <f t="shared" si="7"/>
        <v>1</v>
      </c>
    </row>
    <row r="31" spans="1:36" x14ac:dyDescent="0.25">
      <c r="N31" s="1">
        <v>0.3</v>
      </c>
      <c r="O31">
        <f t="shared" si="8"/>
        <v>0</v>
      </c>
      <c r="P31">
        <f t="shared" si="6"/>
        <v>0</v>
      </c>
      <c r="Q31">
        <f t="shared" si="6"/>
        <v>0</v>
      </c>
      <c r="R31">
        <f t="shared" si="6"/>
        <v>1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Z31" s="1">
        <v>0.3</v>
      </c>
      <c r="AA31">
        <f t="shared" si="9"/>
        <v>1</v>
      </c>
      <c r="AB31">
        <f t="shared" si="7"/>
        <v>1</v>
      </c>
      <c r="AC31">
        <f t="shared" si="7"/>
        <v>1</v>
      </c>
      <c r="AD31">
        <f t="shared" si="7"/>
        <v>0</v>
      </c>
      <c r="AE31">
        <f t="shared" si="7"/>
        <v>0</v>
      </c>
      <c r="AF31">
        <f t="shared" si="7"/>
        <v>1</v>
      </c>
      <c r="AG31">
        <f t="shared" si="7"/>
        <v>1</v>
      </c>
      <c r="AH31">
        <f t="shared" si="7"/>
        <v>0</v>
      </c>
      <c r="AI31">
        <f t="shared" si="7"/>
        <v>1</v>
      </c>
      <c r="AJ31">
        <f t="shared" si="7"/>
        <v>1</v>
      </c>
    </row>
    <row r="32" spans="1:36" x14ac:dyDescent="0.25"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</v>
      </c>
      <c r="L32">
        <v>11</v>
      </c>
      <c r="N32" s="1">
        <v>0.4</v>
      </c>
      <c r="O32">
        <f t="shared" si="8"/>
        <v>0</v>
      </c>
      <c r="P32">
        <f t="shared" si="6"/>
        <v>0</v>
      </c>
      <c r="Q32">
        <f t="shared" si="6"/>
        <v>0</v>
      </c>
      <c r="R32">
        <f t="shared" si="6"/>
        <v>0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Z32" s="1">
        <v>0.4</v>
      </c>
      <c r="AA32">
        <f t="shared" si="9"/>
        <v>1</v>
      </c>
      <c r="AB32">
        <f t="shared" si="7"/>
        <v>1</v>
      </c>
      <c r="AC32">
        <f t="shared" si="7"/>
        <v>0</v>
      </c>
      <c r="AD32">
        <f t="shared" si="7"/>
        <v>0</v>
      </c>
      <c r="AE32">
        <f t="shared" si="7"/>
        <v>0</v>
      </c>
      <c r="AF32">
        <f t="shared" si="7"/>
        <v>1</v>
      </c>
      <c r="AG32">
        <f t="shared" si="7"/>
        <v>1</v>
      </c>
      <c r="AH32">
        <f t="shared" si="7"/>
        <v>0</v>
      </c>
      <c r="AI32">
        <f t="shared" si="7"/>
        <v>0</v>
      </c>
      <c r="AJ32">
        <f t="shared" si="7"/>
        <v>1</v>
      </c>
    </row>
    <row r="33" spans="2:36" x14ac:dyDescent="0.25">
      <c r="B33" t="s">
        <v>44</v>
      </c>
      <c r="C33">
        <f>SUM(O28:O37)</f>
        <v>0</v>
      </c>
      <c r="D33">
        <f t="shared" ref="D33:L33" si="10">SUM(P28:P37)</f>
        <v>0</v>
      </c>
      <c r="E33">
        <f t="shared" si="10"/>
        <v>5</v>
      </c>
      <c r="F33">
        <f t="shared" si="10"/>
        <v>3</v>
      </c>
      <c r="G33">
        <f t="shared" si="10"/>
        <v>2</v>
      </c>
      <c r="H33">
        <f t="shared" si="10"/>
        <v>0</v>
      </c>
      <c r="I33">
        <f t="shared" si="10"/>
        <v>0</v>
      </c>
      <c r="J33">
        <f t="shared" si="10"/>
        <v>1</v>
      </c>
      <c r="K33">
        <f t="shared" si="10"/>
        <v>1</v>
      </c>
      <c r="L33">
        <f t="shared" si="10"/>
        <v>0</v>
      </c>
      <c r="N33" s="1">
        <v>0.5</v>
      </c>
      <c r="O33">
        <f t="shared" si="8"/>
        <v>0</v>
      </c>
      <c r="P33">
        <f t="shared" si="6"/>
        <v>0</v>
      </c>
      <c r="Q33">
        <f t="shared" si="6"/>
        <v>1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Z33" s="1">
        <v>0.5</v>
      </c>
      <c r="AA33">
        <f t="shared" si="9"/>
        <v>1</v>
      </c>
      <c r="AB33">
        <f t="shared" si="7"/>
        <v>1</v>
      </c>
      <c r="AC33">
        <f t="shared" si="7"/>
        <v>0</v>
      </c>
      <c r="AD33">
        <f t="shared" si="7"/>
        <v>0</v>
      </c>
      <c r="AE33">
        <f t="shared" si="7"/>
        <v>0</v>
      </c>
      <c r="AF33">
        <f t="shared" si="7"/>
        <v>1</v>
      </c>
      <c r="AG33">
        <f t="shared" si="7"/>
        <v>1</v>
      </c>
      <c r="AH33">
        <f t="shared" si="7"/>
        <v>0</v>
      </c>
      <c r="AI33">
        <f t="shared" si="7"/>
        <v>1</v>
      </c>
      <c r="AJ33">
        <f t="shared" si="7"/>
        <v>1</v>
      </c>
    </row>
    <row r="34" spans="2:36" x14ac:dyDescent="0.25">
      <c r="B34" t="s">
        <v>45</v>
      </c>
      <c r="C34">
        <f>SUM(AA28:AA37)</f>
        <v>8</v>
      </c>
      <c r="D34">
        <f t="shared" ref="D34:L34" si="11">SUM(AB28:AB37)</f>
        <v>10</v>
      </c>
      <c r="E34">
        <f t="shared" si="11"/>
        <v>2</v>
      </c>
      <c r="F34">
        <f t="shared" si="11"/>
        <v>2</v>
      </c>
      <c r="G34">
        <f t="shared" si="11"/>
        <v>3</v>
      </c>
      <c r="H34">
        <f t="shared" si="11"/>
        <v>10</v>
      </c>
      <c r="I34">
        <f t="shared" si="11"/>
        <v>9</v>
      </c>
      <c r="J34">
        <f t="shared" si="11"/>
        <v>2</v>
      </c>
      <c r="K34">
        <f t="shared" si="11"/>
        <v>6</v>
      </c>
      <c r="L34">
        <f t="shared" si="11"/>
        <v>9</v>
      </c>
      <c r="N34" s="1">
        <v>0.6</v>
      </c>
      <c r="O34">
        <f t="shared" si="8"/>
        <v>0</v>
      </c>
      <c r="P34">
        <f t="shared" si="6"/>
        <v>0</v>
      </c>
      <c r="Q34">
        <f t="shared" si="6"/>
        <v>1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Z34" s="1">
        <v>0.6</v>
      </c>
      <c r="AA34">
        <f t="shared" si="9"/>
        <v>1</v>
      </c>
      <c r="AB34">
        <f t="shared" si="7"/>
        <v>1</v>
      </c>
      <c r="AC34">
        <f t="shared" si="7"/>
        <v>0</v>
      </c>
      <c r="AD34">
        <f t="shared" si="7"/>
        <v>0</v>
      </c>
      <c r="AE34">
        <f t="shared" si="7"/>
        <v>1</v>
      </c>
      <c r="AF34">
        <f t="shared" si="7"/>
        <v>1</v>
      </c>
      <c r="AG34">
        <f t="shared" si="7"/>
        <v>1</v>
      </c>
      <c r="AH34">
        <f t="shared" si="7"/>
        <v>1</v>
      </c>
      <c r="AI34">
        <f t="shared" si="7"/>
        <v>1</v>
      </c>
      <c r="AJ34">
        <f t="shared" si="7"/>
        <v>1</v>
      </c>
    </row>
    <row r="35" spans="2:36" x14ac:dyDescent="0.25">
      <c r="B35" t="s">
        <v>46</v>
      </c>
      <c r="C35">
        <f>10-C33-C34</f>
        <v>2</v>
      </c>
      <c r="D35">
        <f t="shared" ref="D35:L35" si="12">10-D33-D34</f>
        <v>0</v>
      </c>
      <c r="E35">
        <f t="shared" si="12"/>
        <v>3</v>
      </c>
      <c r="F35">
        <f t="shared" si="12"/>
        <v>5</v>
      </c>
      <c r="G35">
        <f t="shared" si="12"/>
        <v>5</v>
      </c>
      <c r="H35">
        <f t="shared" si="12"/>
        <v>0</v>
      </c>
      <c r="I35">
        <f t="shared" si="12"/>
        <v>1</v>
      </c>
      <c r="J35">
        <f t="shared" si="12"/>
        <v>7</v>
      </c>
      <c r="K35">
        <f t="shared" si="12"/>
        <v>3</v>
      </c>
      <c r="L35">
        <f t="shared" si="12"/>
        <v>1</v>
      </c>
      <c r="N35" s="1">
        <v>0.7</v>
      </c>
      <c r="O35">
        <f t="shared" si="8"/>
        <v>0</v>
      </c>
      <c r="P35">
        <f t="shared" si="6"/>
        <v>0</v>
      </c>
      <c r="Q35">
        <f t="shared" si="6"/>
        <v>1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Z35" s="1">
        <v>0.7</v>
      </c>
      <c r="AA35">
        <f t="shared" si="9"/>
        <v>1</v>
      </c>
      <c r="AB35">
        <f t="shared" si="7"/>
        <v>1</v>
      </c>
      <c r="AC35">
        <f t="shared" si="7"/>
        <v>0</v>
      </c>
      <c r="AD35">
        <f t="shared" si="7"/>
        <v>0</v>
      </c>
      <c r="AE35">
        <f t="shared" si="7"/>
        <v>0</v>
      </c>
      <c r="AF35">
        <f t="shared" si="7"/>
        <v>1</v>
      </c>
      <c r="AG35">
        <f t="shared" si="7"/>
        <v>1</v>
      </c>
      <c r="AH35">
        <f t="shared" si="7"/>
        <v>0</v>
      </c>
      <c r="AI35">
        <f t="shared" si="7"/>
        <v>0</v>
      </c>
      <c r="AJ35">
        <f t="shared" si="7"/>
        <v>1</v>
      </c>
    </row>
    <row r="36" spans="2:36" x14ac:dyDescent="0.25">
      <c r="N36" s="1">
        <v>0.8</v>
      </c>
      <c r="O36">
        <f t="shared" si="8"/>
        <v>0</v>
      </c>
      <c r="P36">
        <f t="shared" si="6"/>
        <v>0</v>
      </c>
      <c r="Q36">
        <f t="shared" si="6"/>
        <v>1</v>
      </c>
      <c r="R36">
        <f t="shared" si="6"/>
        <v>0</v>
      </c>
      <c r="S36">
        <f t="shared" si="6"/>
        <v>1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Z36" s="1">
        <v>0.8</v>
      </c>
      <c r="AA36">
        <f t="shared" si="9"/>
        <v>1</v>
      </c>
      <c r="AB36">
        <f t="shared" si="7"/>
        <v>1</v>
      </c>
      <c r="AC36">
        <f t="shared" si="7"/>
        <v>0</v>
      </c>
      <c r="AD36">
        <f t="shared" si="7"/>
        <v>1</v>
      </c>
      <c r="AE36">
        <f t="shared" si="7"/>
        <v>0</v>
      </c>
      <c r="AF36">
        <f t="shared" si="7"/>
        <v>1</v>
      </c>
      <c r="AG36">
        <f t="shared" si="7"/>
        <v>1</v>
      </c>
      <c r="AH36">
        <f t="shared" si="7"/>
        <v>0</v>
      </c>
      <c r="AI36">
        <f t="shared" si="7"/>
        <v>1</v>
      </c>
      <c r="AJ36">
        <f t="shared" si="7"/>
        <v>1</v>
      </c>
    </row>
    <row r="37" spans="2:36" x14ac:dyDescent="0.25">
      <c r="N37" s="1">
        <v>0.9</v>
      </c>
      <c r="O37">
        <f t="shared" si="8"/>
        <v>0</v>
      </c>
      <c r="P37">
        <f t="shared" si="6"/>
        <v>0</v>
      </c>
      <c r="Q37">
        <f t="shared" si="6"/>
        <v>1</v>
      </c>
      <c r="R37">
        <f t="shared" si="6"/>
        <v>0</v>
      </c>
      <c r="S37">
        <f t="shared" si="6"/>
        <v>0</v>
      </c>
      <c r="T37">
        <f t="shared" si="6"/>
        <v>0</v>
      </c>
      <c r="U37">
        <f t="shared" si="6"/>
        <v>0</v>
      </c>
      <c r="V37">
        <f t="shared" si="6"/>
        <v>0</v>
      </c>
      <c r="W37">
        <f t="shared" si="6"/>
        <v>0</v>
      </c>
      <c r="X37">
        <f t="shared" si="6"/>
        <v>0</v>
      </c>
      <c r="Z37" s="1">
        <v>0.9</v>
      </c>
      <c r="AA37">
        <f t="shared" si="9"/>
        <v>1</v>
      </c>
      <c r="AB37">
        <f t="shared" si="7"/>
        <v>1</v>
      </c>
      <c r="AC37">
        <f t="shared" si="7"/>
        <v>0</v>
      </c>
      <c r="AD37">
        <f t="shared" si="7"/>
        <v>1</v>
      </c>
      <c r="AE37">
        <f t="shared" si="7"/>
        <v>1</v>
      </c>
      <c r="AF37">
        <f t="shared" si="7"/>
        <v>1</v>
      </c>
      <c r="AG37">
        <f t="shared" si="7"/>
        <v>1</v>
      </c>
      <c r="AH37">
        <f t="shared" si="7"/>
        <v>0</v>
      </c>
      <c r="AI37">
        <f t="shared" si="7"/>
        <v>1</v>
      </c>
      <c r="AJ37">
        <f t="shared" si="7"/>
        <v>1</v>
      </c>
    </row>
    <row r="40" spans="2:36" x14ac:dyDescent="0.25">
      <c r="N40" s="1"/>
      <c r="Z40" s="1"/>
    </row>
    <row r="41" spans="2:36" x14ac:dyDescent="0.25">
      <c r="N41" s="1"/>
      <c r="Z41" s="1"/>
    </row>
    <row r="42" spans="2:36" x14ac:dyDescent="0.25">
      <c r="N42" s="1"/>
      <c r="Z42" s="1"/>
    </row>
    <row r="43" spans="2:36" x14ac:dyDescent="0.25">
      <c r="N43" s="1"/>
      <c r="Z43" s="1"/>
    </row>
    <row r="44" spans="2:36" x14ac:dyDescent="0.25">
      <c r="N44" s="1"/>
      <c r="Z44" s="1"/>
    </row>
    <row r="45" spans="2:36" x14ac:dyDescent="0.25">
      <c r="N45" s="1"/>
      <c r="Z45" s="1"/>
    </row>
    <row r="46" spans="2:36" x14ac:dyDescent="0.25">
      <c r="N46" s="1"/>
      <c r="Z46" s="1"/>
    </row>
    <row r="47" spans="2:36" x14ac:dyDescent="0.25">
      <c r="N47" s="1"/>
      <c r="Z47" s="1"/>
    </row>
    <row r="48" spans="2:36" x14ac:dyDescent="0.25">
      <c r="N48" s="1"/>
      <c r="Z48" s="1"/>
    </row>
    <row r="49" spans="14:26" x14ac:dyDescent="0.25">
      <c r="N49" s="1"/>
      <c r="Z49" s="1"/>
    </row>
  </sheetData>
  <mergeCells count="8">
    <mergeCell ref="A19:B19"/>
    <mergeCell ref="A1:A2"/>
    <mergeCell ref="B1:L1"/>
    <mergeCell ref="N1:X1"/>
    <mergeCell ref="Z1:AJ1"/>
    <mergeCell ref="A14:B14"/>
    <mergeCell ref="N14:X14"/>
    <mergeCell ref="Z14:AJ14"/>
  </mergeCells>
  <conditionalFormatting sqref="B3:L12">
    <cfRule type="expression" dxfId="41" priority="1">
      <formula>AND(B3&gt;$B3,N16&lt;0.001)</formula>
    </cfRule>
    <cfRule type="expression" dxfId="40" priority="2">
      <formula>AND(B3&gt;$B3,N16&lt;0.01,N16&gt;0.001)</formula>
    </cfRule>
    <cfRule type="expression" dxfId="39" priority="3">
      <formula>AND(B3&gt;$B3,N16&lt;0.05,N16&gt;0.01)</formula>
    </cfRule>
    <cfRule type="expression" dxfId="38" priority="4">
      <formula>AND(B3&lt;$B3,N16&lt;0.05,N16&gt;0.01)</formula>
    </cfRule>
    <cfRule type="expression" dxfId="37" priority="5">
      <formula>AND(B3&lt;$B3,N16&lt;0.001)</formula>
    </cfRule>
    <cfRule type="expression" dxfId="36" priority="6">
      <formula>AND(B3&lt;$C3,N16&lt;0.01,N16&gt;0.001)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707D6-8928-4E3F-9883-D49201CA500D}">
  <dimension ref="A1:AJ49"/>
  <sheetViews>
    <sheetView zoomScale="70" zoomScaleNormal="70" workbookViewId="0">
      <selection activeCell="AK39" sqref="A39:AK52"/>
    </sheetView>
  </sheetViews>
  <sheetFormatPr defaultRowHeight="15" x14ac:dyDescent="0.25"/>
  <cols>
    <col min="1" max="1" width="20.7109375" customWidth="1"/>
  </cols>
  <sheetData>
    <row r="1" spans="1:36" x14ac:dyDescent="0.25">
      <c r="A1" s="11" t="s">
        <v>13</v>
      </c>
      <c r="B1" s="10" t="s">
        <v>11</v>
      </c>
      <c r="C1" s="10"/>
      <c r="D1" s="10"/>
      <c r="E1" s="10"/>
      <c r="F1" s="10"/>
      <c r="G1" s="10"/>
      <c r="H1" s="10"/>
      <c r="I1" s="10"/>
      <c r="J1" s="10"/>
      <c r="K1" s="10"/>
      <c r="L1" s="10"/>
      <c r="N1" s="10" t="s">
        <v>12</v>
      </c>
      <c r="O1" s="10"/>
      <c r="P1" s="10"/>
      <c r="Q1" s="10"/>
      <c r="R1" s="10"/>
      <c r="S1" s="10"/>
      <c r="T1" s="10"/>
      <c r="U1" s="10"/>
      <c r="V1" s="10"/>
      <c r="W1" s="10"/>
      <c r="X1" s="10"/>
      <c r="Z1" s="10" t="s">
        <v>43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25">
      <c r="A2" s="11"/>
      <c r="B2" t="s">
        <v>2</v>
      </c>
      <c r="C2" t="s">
        <v>6</v>
      </c>
      <c r="D2" t="s">
        <v>5</v>
      </c>
      <c r="E2" t="s">
        <v>8</v>
      </c>
      <c r="F2" t="s">
        <v>7</v>
      </c>
      <c r="G2" t="s">
        <v>9</v>
      </c>
      <c r="H2" t="s">
        <v>10</v>
      </c>
      <c r="I2" t="s">
        <v>0</v>
      </c>
      <c r="J2" t="s">
        <v>1</v>
      </c>
      <c r="K2" t="s">
        <v>4</v>
      </c>
      <c r="L2" t="s">
        <v>3</v>
      </c>
      <c r="N2" t="s">
        <v>2</v>
      </c>
      <c r="O2" t="s">
        <v>6</v>
      </c>
      <c r="P2" t="s">
        <v>5</v>
      </c>
      <c r="Q2" t="s">
        <v>8</v>
      </c>
      <c r="R2" t="s">
        <v>7</v>
      </c>
      <c r="S2" t="s">
        <v>9</v>
      </c>
      <c r="T2" t="s">
        <v>10</v>
      </c>
      <c r="U2" t="s">
        <v>0</v>
      </c>
      <c r="V2" t="s">
        <v>1</v>
      </c>
      <c r="W2" t="s">
        <v>4</v>
      </c>
      <c r="X2" t="s">
        <v>3</v>
      </c>
      <c r="Z2" t="s">
        <v>2</v>
      </c>
      <c r="AA2" t="s">
        <v>6</v>
      </c>
      <c r="AB2" t="s">
        <v>5</v>
      </c>
      <c r="AC2" t="s">
        <v>8</v>
      </c>
      <c r="AD2" t="s">
        <v>7</v>
      </c>
      <c r="AE2" t="s">
        <v>9</v>
      </c>
      <c r="AF2" t="s">
        <v>10</v>
      </c>
      <c r="AG2" t="s">
        <v>0</v>
      </c>
      <c r="AH2" t="s">
        <v>1</v>
      </c>
      <c r="AI2" t="s">
        <v>4</v>
      </c>
      <c r="AJ2" t="s">
        <v>3</v>
      </c>
    </row>
    <row r="3" spans="1:36" x14ac:dyDescent="0.25">
      <c r="A3" s="1">
        <v>0.01</v>
      </c>
      <c r="B3">
        <v>894.52964382133496</v>
      </c>
      <c r="C3">
        <v>901.81952641219402</v>
      </c>
      <c r="D3">
        <v>537.16249144662004</v>
      </c>
      <c r="E3">
        <v>919.09101968301604</v>
      </c>
      <c r="F3">
        <v>817.57236864590402</v>
      </c>
      <c r="G3">
        <v>884.43397259273797</v>
      </c>
      <c r="H3">
        <v>875.78100538346905</v>
      </c>
      <c r="I3">
        <v>900.68588923559696</v>
      </c>
      <c r="J3">
        <v>825.586166949156</v>
      </c>
      <c r="K3">
        <v>904.00879832561202</v>
      </c>
      <c r="L3">
        <v>891.93560721243296</v>
      </c>
      <c r="N3">
        <v>91.344037170572406</v>
      </c>
      <c r="O3">
        <v>83.277527532139004</v>
      </c>
      <c r="P3">
        <v>104.080884926354</v>
      </c>
      <c r="Q3">
        <v>87.856117306055197</v>
      </c>
      <c r="R3">
        <v>89.813539405802601</v>
      </c>
      <c r="S3">
        <v>83.4240885451579</v>
      </c>
      <c r="T3">
        <v>88.865347832781595</v>
      </c>
      <c r="U3">
        <v>87.396379092166697</v>
      </c>
      <c r="V3">
        <v>89.287843103311999</v>
      </c>
      <c r="W3">
        <v>88.797019686868893</v>
      </c>
      <c r="X3">
        <v>83.803933124177703</v>
      </c>
      <c r="Z3">
        <f>(B3-$B3)/SQRT(POWER(N3,2)/100+POWER($N3,2)/100)</f>
        <v>0</v>
      </c>
      <c r="AA3">
        <f t="shared" ref="AA3:AJ12" si="0">(C3-$B3)/SQRT(POWER(O3,2)/100+POWER($N3,2)/100)</f>
        <v>0.58975927240733272</v>
      </c>
      <c r="AB3">
        <f t="shared" si="0"/>
        <v>-25.806507725380722</v>
      </c>
      <c r="AC3">
        <f t="shared" si="0"/>
        <v>1.9379700485561935</v>
      </c>
      <c r="AD3">
        <f t="shared" si="0"/>
        <v>-6.0074847804184781</v>
      </c>
      <c r="AE3">
        <f t="shared" si="0"/>
        <v>-0.81609832663487381</v>
      </c>
      <c r="AF3">
        <f t="shared" si="0"/>
        <v>-1.471181482272061</v>
      </c>
      <c r="AG3">
        <f t="shared" si="0"/>
        <v>0.48697005991917941</v>
      </c>
      <c r="AH3">
        <f t="shared" si="0"/>
        <v>-5.3974128707680382</v>
      </c>
      <c r="AI3">
        <f t="shared" si="0"/>
        <v>0.74409517356871158</v>
      </c>
      <c r="AJ3">
        <f t="shared" si="0"/>
        <v>-0.20925889346458834</v>
      </c>
    </row>
    <row r="4" spans="1:36" x14ac:dyDescent="0.25">
      <c r="A4" s="1">
        <v>0.1</v>
      </c>
      <c r="B4">
        <v>1437.69775918902</v>
      </c>
      <c r="C4">
        <v>1307.8341796316399</v>
      </c>
      <c r="D4">
        <v>1218.9969357342</v>
      </c>
      <c r="E4">
        <v>1479.84953481255</v>
      </c>
      <c r="F4">
        <v>983.22323039962896</v>
      </c>
      <c r="G4">
        <v>994.17461986697595</v>
      </c>
      <c r="H4">
        <v>604.40592961600805</v>
      </c>
      <c r="I4">
        <v>1446.9826719857299</v>
      </c>
      <c r="J4">
        <v>996.252361040766</v>
      </c>
      <c r="K4">
        <v>967.80938850122504</v>
      </c>
      <c r="L4">
        <v>1154.2548679895301</v>
      </c>
      <c r="N4">
        <v>74.030426332593606</v>
      </c>
      <c r="O4">
        <v>81.073328739931796</v>
      </c>
      <c r="P4">
        <v>36.459889743367697</v>
      </c>
      <c r="Q4">
        <v>61.9225186936524</v>
      </c>
      <c r="R4">
        <v>66.472481071935306</v>
      </c>
      <c r="S4">
        <v>53.336773953216898</v>
      </c>
      <c r="T4">
        <v>52.570080524379797</v>
      </c>
      <c r="U4">
        <v>66.847403758916997</v>
      </c>
      <c r="V4">
        <v>86.826206926972503</v>
      </c>
      <c r="W4">
        <v>55.6545929481833</v>
      </c>
      <c r="X4">
        <v>112.686930606899</v>
      </c>
      <c r="Z4">
        <f t="shared" ref="Z4:Z11" si="1">(B4-$B4)/SQRT(POWER(N4,2)/100+POWER($N4,2)/100)</f>
        <v>0</v>
      </c>
      <c r="AA4">
        <f t="shared" si="0"/>
        <v>-11.828584845454824</v>
      </c>
      <c r="AB4">
        <f t="shared" si="0"/>
        <v>-26.502226427146454</v>
      </c>
      <c r="AC4">
        <f t="shared" si="0"/>
        <v>4.3674377207104396</v>
      </c>
      <c r="AD4">
        <f t="shared" si="0"/>
        <v>-45.678497175703455</v>
      </c>
      <c r="AE4">
        <f t="shared" si="0"/>
        <v>-48.608915617009394</v>
      </c>
      <c r="AF4">
        <f t="shared" si="0"/>
        <v>-91.775136690672952</v>
      </c>
      <c r="AG4">
        <f t="shared" si="0"/>
        <v>0.93086431232484879</v>
      </c>
      <c r="AH4">
        <f t="shared" si="0"/>
        <v>-38.688623018047842</v>
      </c>
      <c r="AI4">
        <f t="shared" si="0"/>
        <v>-50.734484492101672</v>
      </c>
      <c r="AJ4">
        <f t="shared" si="0"/>
        <v>-21.022404385185052</v>
      </c>
    </row>
    <row r="5" spans="1:36" x14ac:dyDescent="0.25">
      <c r="A5" s="1">
        <v>0.2</v>
      </c>
      <c r="B5">
        <v>1494.60565548919</v>
      </c>
      <c r="C5">
        <v>1294.0079415221301</v>
      </c>
      <c r="D5">
        <v>1317.46856420831</v>
      </c>
      <c r="E5">
        <v>1437.0321308157099</v>
      </c>
      <c r="F5">
        <v>989.70316572013598</v>
      </c>
      <c r="G5">
        <v>985.04054204600004</v>
      </c>
      <c r="H5">
        <v>605.04359490188403</v>
      </c>
      <c r="I5">
        <v>1442.7600130218</v>
      </c>
      <c r="J5">
        <v>989.69685117449296</v>
      </c>
      <c r="K5">
        <v>976.73250367794901</v>
      </c>
      <c r="L5">
        <v>1157.18315718178</v>
      </c>
      <c r="N5">
        <v>77.633331063372694</v>
      </c>
      <c r="O5">
        <v>67.691356003215006</v>
      </c>
      <c r="P5">
        <v>23.903785245846102</v>
      </c>
      <c r="Q5">
        <v>86.893232639826394</v>
      </c>
      <c r="R5">
        <v>67.869255398283201</v>
      </c>
      <c r="S5">
        <v>54.670032768971602</v>
      </c>
      <c r="T5">
        <v>58.482626541216398</v>
      </c>
      <c r="U5">
        <v>66.372387883967903</v>
      </c>
      <c r="V5">
        <v>77.898444145457205</v>
      </c>
      <c r="W5">
        <v>51.216505142302204</v>
      </c>
      <c r="X5">
        <v>146.633229835495</v>
      </c>
      <c r="Z5">
        <f t="shared" si="1"/>
        <v>0</v>
      </c>
      <c r="AA5">
        <f t="shared" si="0"/>
        <v>-19.475456856769455</v>
      </c>
      <c r="AB5">
        <f t="shared" si="0"/>
        <v>-21.806835936547817</v>
      </c>
      <c r="AC5">
        <f t="shared" si="0"/>
        <v>-4.9410019329926493</v>
      </c>
      <c r="AD5">
        <f t="shared" si="0"/>
        <v>-48.963914991234496</v>
      </c>
      <c r="AE5">
        <f t="shared" si="0"/>
        <v>-53.66595217528765</v>
      </c>
      <c r="AF5">
        <f t="shared" si="0"/>
        <v>-91.522064389500102</v>
      </c>
      <c r="AG5">
        <f t="shared" si="0"/>
        <v>-5.0760246944706333</v>
      </c>
      <c r="AH5">
        <f t="shared" si="0"/>
        <v>-45.910093967926798</v>
      </c>
      <c r="AI5">
        <f t="shared" si="0"/>
        <v>-55.681858674753819</v>
      </c>
      <c r="AJ5">
        <f t="shared" si="0"/>
        <v>-20.336903506084276</v>
      </c>
    </row>
    <row r="6" spans="1:36" x14ac:dyDescent="0.25">
      <c r="A6" s="1">
        <v>0.3</v>
      </c>
      <c r="B6">
        <v>1504.8720373357801</v>
      </c>
      <c r="C6">
        <v>1296.0806313784899</v>
      </c>
      <c r="D6">
        <v>1428.7741249677899</v>
      </c>
      <c r="E6">
        <v>1509.92357151492</v>
      </c>
      <c r="F6">
        <v>929.35647841041805</v>
      </c>
      <c r="G6">
        <v>990.34721730274896</v>
      </c>
      <c r="H6">
        <v>777.67945967034495</v>
      </c>
      <c r="I6">
        <v>1310.7598325409699</v>
      </c>
      <c r="J6">
        <v>1037.8807257471201</v>
      </c>
      <c r="K6">
        <v>1081.1182979073001</v>
      </c>
      <c r="L6">
        <v>1157.23169244314</v>
      </c>
      <c r="N6">
        <v>78.038008170379598</v>
      </c>
      <c r="O6">
        <v>75.096895777074707</v>
      </c>
      <c r="P6">
        <v>32.165483435489797</v>
      </c>
      <c r="Q6">
        <v>72.900860565759899</v>
      </c>
      <c r="R6">
        <v>64.793848294796703</v>
      </c>
      <c r="S6">
        <v>61.077878191889198</v>
      </c>
      <c r="T6">
        <v>85.757396707275007</v>
      </c>
      <c r="U6">
        <v>35.387312767756903</v>
      </c>
      <c r="V6">
        <v>73.264300332406506</v>
      </c>
      <c r="W6">
        <v>51.481061651951002</v>
      </c>
      <c r="X6">
        <v>158.84766036310899</v>
      </c>
      <c r="Z6">
        <f t="shared" si="1"/>
        <v>0</v>
      </c>
      <c r="AA6">
        <f t="shared" si="0"/>
        <v>-19.278504515284535</v>
      </c>
      <c r="AB6">
        <f t="shared" si="0"/>
        <v>-9.015587910425527</v>
      </c>
      <c r="AC6">
        <f t="shared" si="0"/>
        <v>0.4730268738367237</v>
      </c>
      <c r="AD6">
        <f t="shared" si="0"/>
        <v>-56.739816830625628</v>
      </c>
      <c r="AE6">
        <f t="shared" si="0"/>
        <v>-51.920743399501603</v>
      </c>
      <c r="AF6">
        <f t="shared" si="0"/>
        <v>-62.716376248249048</v>
      </c>
      <c r="AG6">
        <f t="shared" si="0"/>
        <v>-22.653742278215127</v>
      </c>
      <c r="AH6">
        <f t="shared" si="0"/>
        <v>-43.627687310471281</v>
      </c>
      <c r="AI6">
        <f t="shared" si="0"/>
        <v>-45.326491356964908</v>
      </c>
      <c r="AJ6">
        <f t="shared" si="0"/>
        <v>-19.642732139327482</v>
      </c>
    </row>
    <row r="7" spans="1:36" x14ac:dyDescent="0.25">
      <c r="A7" s="1">
        <v>0.4</v>
      </c>
      <c r="B7">
        <v>1520.2998073353299</v>
      </c>
      <c r="C7">
        <v>1302.7927974589199</v>
      </c>
      <c r="D7">
        <v>1437.7465572373801</v>
      </c>
      <c r="E7">
        <v>1466.94658521662</v>
      </c>
      <c r="F7">
        <v>974.40858320721895</v>
      </c>
      <c r="G7">
        <v>1096.5920301306001</v>
      </c>
      <c r="H7">
        <v>596.17629429887097</v>
      </c>
      <c r="I7">
        <v>1302.7730749008799</v>
      </c>
      <c r="J7">
        <v>1014.21671903437</v>
      </c>
      <c r="K7">
        <v>975.63302047712295</v>
      </c>
      <c r="L7">
        <v>1089.91622235406</v>
      </c>
      <c r="N7">
        <v>75.329081042709305</v>
      </c>
      <c r="O7">
        <v>79.147746056667302</v>
      </c>
      <c r="P7">
        <v>40.264127962875598</v>
      </c>
      <c r="Q7">
        <v>61.293480015048203</v>
      </c>
      <c r="R7">
        <v>77.454905720779195</v>
      </c>
      <c r="S7">
        <v>43.693411910537201</v>
      </c>
      <c r="T7">
        <v>69.595882899504502</v>
      </c>
      <c r="U7">
        <v>38.503905882350701</v>
      </c>
      <c r="V7">
        <v>73.288738668270398</v>
      </c>
      <c r="W7">
        <v>56.4808868819946</v>
      </c>
      <c r="X7">
        <v>136.20316882978699</v>
      </c>
      <c r="Z7">
        <f t="shared" si="1"/>
        <v>0</v>
      </c>
      <c r="AA7">
        <f t="shared" si="0"/>
        <v>-19.906378706489495</v>
      </c>
      <c r="AB7">
        <f t="shared" si="0"/>
        <v>-9.6649936213281116</v>
      </c>
      <c r="AC7">
        <f t="shared" si="0"/>
        <v>-5.493807842995249</v>
      </c>
      <c r="AD7">
        <f t="shared" si="0"/>
        <v>-50.524408398064452</v>
      </c>
      <c r="AE7">
        <f t="shared" si="0"/>
        <v>-48.65518911018129</v>
      </c>
      <c r="AF7">
        <f t="shared" si="0"/>
        <v>-90.107772274452302</v>
      </c>
      <c r="AG7">
        <f t="shared" si="0"/>
        <v>-25.712629012233961</v>
      </c>
      <c r="AH7">
        <f t="shared" si="0"/>
        <v>-48.153184440796423</v>
      </c>
      <c r="AI7">
        <f t="shared" si="0"/>
        <v>-57.849855174244425</v>
      </c>
      <c r="AJ7">
        <f t="shared" si="0"/>
        <v>-27.651383862627526</v>
      </c>
    </row>
    <row r="8" spans="1:36" x14ac:dyDescent="0.25">
      <c r="A8" s="1">
        <v>0.5</v>
      </c>
      <c r="B8">
        <v>1487.68938331652</v>
      </c>
      <c r="C8">
        <v>1305.4824642707999</v>
      </c>
      <c r="D8">
        <v>1390.41448729851</v>
      </c>
      <c r="E8">
        <v>1497.3914492823201</v>
      </c>
      <c r="F8">
        <v>911.42239036805495</v>
      </c>
      <c r="G8">
        <v>1093.0578933709801</v>
      </c>
      <c r="H8">
        <v>925.35774393116105</v>
      </c>
      <c r="I8">
        <v>1406.45685058409</v>
      </c>
      <c r="J8">
        <v>1044.5794245841601</v>
      </c>
      <c r="K8">
        <v>1100.73474520523</v>
      </c>
      <c r="L8">
        <v>1153.3275390121701</v>
      </c>
      <c r="N8">
        <v>80.276118015314097</v>
      </c>
      <c r="O8">
        <v>87.360427095344804</v>
      </c>
      <c r="P8">
        <v>57.5459524853025</v>
      </c>
      <c r="Q8">
        <v>70.173807691106404</v>
      </c>
      <c r="R8">
        <v>73.008504343048799</v>
      </c>
      <c r="S8">
        <v>53.693151383295699</v>
      </c>
      <c r="T8">
        <v>50.161002803583898</v>
      </c>
      <c r="U8">
        <v>67.281790311528198</v>
      </c>
      <c r="V8">
        <v>75.188427634793598</v>
      </c>
      <c r="W8">
        <v>56.840516150970302</v>
      </c>
      <c r="X8">
        <v>174.90752905480599</v>
      </c>
      <c r="Z8">
        <f t="shared" si="1"/>
        <v>0</v>
      </c>
      <c r="AA8">
        <f t="shared" si="0"/>
        <v>-15.357612416206424</v>
      </c>
      <c r="AB8">
        <f t="shared" si="0"/>
        <v>-9.8484869593945934</v>
      </c>
      <c r="AC8">
        <f t="shared" si="0"/>
        <v>0.90993501716391212</v>
      </c>
      <c r="AD8">
        <f t="shared" si="0"/>
        <v>-53.107097528941949</v>
      </c>
      <c r="AE8">
        <f t="shared" si="0"/>
        <v>-40.861647067539593</v>
      </c>
      <c r="AF8">
        <f t="shared" si="0"/>
        <v>-59.405858095050348</v>
      </c>
      <c r="AG8">
        <f t="shared" si="0"/>
        <v>-7.7554145596327224</v>
      </c>
      <c r="AH8">
        <f t="shared" si="0"/>
        <v>-40.286794401392129</v>
      </c>
      <c r="AI8">
        <f t="shared" si="0"/>
        <v>-39.339817311005071</v>
      </c>
      <c r="AJ8">
        <f t="shared" si="0"/>
        <v>-17.373983486543363</v>
      </c>
    </row>
    <row r="9" spans="1:36" x14ac:dyDescent="0.25">
      <c r="A9" s="1">
        <v>0.6</v>
      </c>
      <c r="B9">
        <v>1513.09497356781</v>
      </c>
      <c r="C9">
        <v>1256.57169580491</v>
      </c>
      <c r="D9">
        <v>1445.0019695843901</v>
      </c>
      <c r="E9">
        <v>1362.7730872899899</v>
      </c>
      <c r="F9">
        <v>959.65075246490801</v>
      </c>
      <c r="G9">
        <v>1128.5076828353499</v>
      </c>
      <c r="H9">
        <v>756.62952841515005</v>
      </c>
      <c r="I9">
        <v>1480.5321456014401</v>
      </c>
      <c r="J9">
        <v>1028.53081194335</v>
      </c>
      <c r="K9">
        <v>1070.95874002561</v>
      </c>
      <c r="L9">
        <v>1177.6241332231</v>
      </c>
      <c r="N9">
        <v>66.401098839713995</v>
      </c>
      <c r="O9">
        <v>87.913957133357002</v>
      </c>
      <c r="P9">
        <v>38.576181749662197</v>
      </c>
      <c r="Q9">
        <v>139.70505360428501</v>
      </c>
      <c r="R9">
        <v>73.035197214355506</v>
      </c>
      <c r="S9">
        <v>50.133038133140602</v>
      </c>
      <c r="T9">
        <v>86.530186216885497</v>
      </c>
      <c r="U9">
        <v>63.832731195888599</v>
      </c>
      <c r="V9">
        <v>74.4873259243994</v>
      </c>
      <c r="W9">
        <v>53.793856624998199</v>
      </c>
      <c r="X9">
        <v>165.13976189417801</v>
      </c>
      <c r="Z9">
        <f t="shared" si="1"/>
        <v>0</v>
      </c>
      <c r="AA9">
        <f t="shared" si="0"/>
        <v>-23.283794333306435</v>
      </c>
      <c r="AB9">
        <f t="shared" si="0"/>
        <v>-8.8670374874185214</v>
      </c>
      <c r="AC9">
        <f t="shared" si="0"/>
        <v>-9.718106411462486</v>
      </c>
      <c r="AD9">
        <f t="shared" si="0"/>
        <v>-56.068898467236075</v>
      </c>
      <c r="AE9">
        <f t="shared" si="0"/>
        <v>-46.223808165150146</v>
      </c>
      <c r="AF9">
        <f t="shared" si="0"/>
        <v>-69.355043281104429</v>
      </c>
      <c r="AG9">
        <f t="shared" si="0"/>
        <v>-3.535321073429702</v>
      </c>
      <c r="AH9">
        <f t="shared" si="0"/>
        <v>-48.559794309652013</v>
      </c>
      <c r="AI9">
        <f t="shared" si="0"/>
        <v>-51.737909668643375</v>
      </c>
      <c r="AJ9">
        <f t="shared" si="0"/>
        <v>-18.847792760458855</v>
      </c>
    </row>
    <row r="10" spans="1:36" x14ac:dyDescent="0.25">
      <c r="A10" s="1">
        <v>0.7</v>
      </c>
      <c r="B10">
        <v>1519.94824391357</v>
      </c>
      <c r="C10">
        <v>1236.9444536441299</v>
      </c>
      <c r="D10">
        <v>1491.3393689864199</v>
      </c>
      <c r="E10">
        <v>1456.04288184865</v>
      </c>
      <c r="F10">
        <v>907.69340613245197</v>
      </c>
      <c r="G10">
        <v>1121.4536187312999</v>
      </c>
      <c r="H10">
        <v>508.54152525965998</v>
      </c>
      <c r="I10">
        <v>1360.77741392181</v>
      </c>
      <c r="J10">
        <v>1039.39474385418</v>
      </c>
      <c r="K10">
        <v>1120.03501586691</v>
      </c>
      <c r="L10">
        <v>1109.5675879667799</v>
      </c>
      <c r="N10">
        <v>68.098705759340504</v>
      </c>
      <c r="O10">
        <v>86.744280885229699</v>
      </c>
      <c r="P10">
        <v>58.190069981622301</v>
      </c>
      <c r="Q10">
        <v>61.054220011736902</v>
      </c>
      <c r="R10">
        <v>78.952637214248995</v>
      </c>
      <c r="S10">
        <v>45.231690059877202</v>
      </c>
      <c r="T10">
        <v>47.2035992287529</v>
      </c>
      <c r="U10">
        <v>33.0401256624193</v>
      </c>
      <c r="V10">
        <v>80.940485103483397</v>
      </c>
      <c r="W10">
        <v>51.302334531866599</v>
      </c>
      <c r="X10">
        <v>153.90619986339101</v>
      </c>
      <c r="Z10">
        <f t="shared" si="1"/>
        <v>0</v>
      </c>
      <c r="AA10">
        <f t="shared" si="0"/>
        <v>-25.661951583014115</v>
      </c>
      <c r="AB10">
        <f t="shared" si="0"/>
        <v>-3.1938783040170207</v>
      </c>
      <c r="AC10">
        <f t="shared" si="0"/>
        <v>-6.9871970307534994</v>
      </c>
      <c r="AD10">
        <f t="shared" si="0"/>
        <v>-58.721673419654451</v>
      </c>
      <c r="AE10">
        <f t="shared" si="0"/>
        <v>-48.744509684745864</v>
      </c>
      <c r="AF10">
        <f t="shared" si="0"/>
        <v>-122.0635955366737</v>
      </c>
      <c r="AG10">
        <f t="shared" si="0"/>
        <v>-21.029110349605464</v>
      </c>
      <c r="AH10">
        <f t="shared" si="0"/>
        <v>-45.430767077059194</v>
      </c>
      <c r="AI10">
        <f t="shared" si="0"/>
        <v>-46.904831913251648</v>
      </c>
      <c r="AJ10">
        <f t="shared" si="0"/>
        <v>-24.384022810500035</v>
      </c>
    </row>
    <row r="11" spans="1:36" x14ac:dyDescent="0.25">
      <c r="A11" s="1">
        <v>0.8</v>
      </c>
      <c r="B11">
        <v>1497.37131364277</v>
      </c>
      <c r="C11">
        <v>1209.2168414134801</v>
      </c>
      <c r="D11">
        <v>1677.9482236573299</v>
      </c>
      <c r="E11">
        <v>1291.6930926771299</v>
      </c>
      <c r="F11">
        <v>953.11637749456702</v>
      </c>
      <c r="G11">
        <v>1106.9856489102399</v>
      </c>
      <c r="H11">
        <v>1317.46670313344</v>
      </c>
      <c r="I11">
        <v>1334.34681169031</v>
      </c>
      <c r="J11">
        <v>1057.42238645866</v>
      </c>
      <c r="K11">
        <v>1108.1643777812701</v>
      </c>
      <c r="L11">
        <v>1133.22608976948</v>
      </c>
      <c r="N11">
        <v>65.790410068963197</v>
      </c>
      <c r="O11">
        <v>60.712446740197898</v>
      </c>
      <c r="P11">
        <v>34.837743803701201</v>
      </c>
      <c r="Q11">
        <v>136.622088081328</v>
      </c>
      <c r="R11">
        <v>75.798777805329294</v>
      </c>
      <c r="S11">
        <v>51.081914012604202</v>
      </c>
      <c r="T11">
        <v>73.048146822824094</v>
      </c>
      <c r="U11">
        <v>38.135236683683402</v>
      </c>
      <c r="V11">
        <v>75.491483509454397</v>
      </c>
      <c r="W11">
        <v>51.480024801494203</v>
      </c>
      <c r="X11">
        <v>162.08494054367</v>
      </c>
      <c r="Z11">
        <f t="shared" si="1"/>
        <v>0</v>
      </c>
      <c r="AA11">
        <f t="shared" si="0"/>
        <v>-32.187735172489297</v>
      </c>
      <c r="AB11">
        <f t="shared" si="0"/>
        <v>24.256444164537431</v>
      </c>
      <c r="AC11">
        <f t="shared" si="0"/>
        <v>-13.563797536954482</v>
      </c>
      <c r="AD11">
        <f t="shared" si="0"/>
        <v>-54.225680137278523</v>
      </c>
      <c r="AE11">
        <f t="shared" si="0"/>
        <v>-46.868909804062312</v>
      </c>
      <c r="AF11">
        <f t="shared" si="0"/>
        <v>-18.300148950359194</v>
      </c>
      <c r="AG11">
        <f t="shared" si="0"/>
        <v>-21.438209704611289</v>
      </c>
      <c r="AH11">
        <f t="shared" si="0"/>
        <v>-43.934870051812275</v>
      </c>
      <c r="AI11">
        <f t="shared" si="0"/>
        <v>-46.590494502958173</v>
      </c>
      <c r="AJ11">
        <f t="shared" si="0"/>
        <v>-20.816828864391471</v>
      </c>
    </row>
    <row r="12" spans="1:36" x14ac:dyDescent="0.25">
      <c r="A12" s="1">
        <v>0.9</v>
      </c>
      <c r="B12">
        <v>1506.37032912887</v>
      </c>
      <c r="C12">
        <v>1185.28492888812</v>
      </c>
      <c r="D12">
        <v>1753.2117373513599</v>
      </c>
      <c r="E12">
        <v>1479.0213296029401</v>
      </c>
      <c r="F12">
        <v>827.09819058936603</v>
      </c>
      <c r="G12">
        <v>1137.5350731127901</v>
      </c>
      <c r="H12">
        <v>595.88255763775499</v>
      </c>
      <c r="I12">
        <v>1336.1412751518501</v>
      </c>
      <c r="J12">
        <v>1050.6707444860699</v>
      </c>
      <c r="K12">
        <v>1132.16875732531</v>
      </c>
      <c r="L12">
        <v>1165.6931833543699</v>
      </c>
      <c r="N12">
        <v>59.956548793372797</v>
      </c>
      <c r="O12">
        <v>118.686080452582</v>
      </c>
      <c r="P12">
        <v>39.530487218924897</v>
      </c>
      <c r="Q12">
        <v>57.234202485446502</v>
      </c>
      <c r="R12">
        <v>67.186765704619802</v>
      </c>
      <c r="S12">
        <v>44.324775314038298</v>
      </c>
      <c r="T12">
        <v>58.528260655402299</v>
      </c>
      <c r="U12">
        <v>37.584814434866999</v>
      </c>
      <c r="V12">
        <v>77.748420994153904</v>
      </c>
      <c r="W12">
        <v>51.088867960216902</v>
      </c>
      <c r="X12">
        <v>174.17074588561599</v>
      </c>
      <c r="Z12">
        <f>(B12-$B12)/SQRT(POWER(N12,2)/100+POWER($N12,2)/100)</f>
        <v>0</v>
      </c>
      <c r="AA12">
        <f t="shared" si="0"/>
        <v>-24.147101994997694</v>
      </c>
      <c r="AB12">
        <f t="shared" si="0"/>
        <v>34.371669063943024</v>
      </c>
      <c r="AC12">
        <f t="shared" si="0"/>
        <v>-3.2994834514135825</v>
      </c>
      <c r="AD12">
        <f t="shared" si="0"/>
        <v>-75.433487862773816</v>
      </c>
      <c r="AE12">
        <f t="shared" si="0"/>
        <v>-49.467002787236979</v>
      </c>
      <c r="AF12">
        <f t="shared" si="0"/>
        <v>-108.66630214804854</v>
      </c>
      <c r="AG12">
        <f t="shared" si="0"/>
        <v>-24.056214198153128</v>
      </c>
      <c r="AH12">
        <f t="shared" si="0"/>
        <v>-46.414002373067177</v>
      </c>
      <c r="AI12">
        <f t="shared" si="0"/>
        <v>-47.505031221357896</v>
      </c>
      <c r="AJ12">
        <f t="shared" si="0"/>
        <v>-18.494796490215073</v>
      </c>
    </row>
    <row r="14" spans="1:36" x14ac:dyDescent="0.25">
      <c r="A14" s="10" t="s">
        <v>18</v>
      </c>
      <c r="B14" s="10"/>
      <c r="N14" s="10" t="s">
        <v>20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Z14" s="10" t="s">
        <v>14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x14ac:dyDescent="0.25">
      <c r="A15" s="2">
        <f>0.05</f>
        <v>0.05</v>
      </c>
      <c r="B15" t="s">
        <v>15</v>
      </c>
      <c r="N15" t="s">
        <v>2</v>
      </c>
      <c r="O15" t="s">
        <v>6</v>
      </c>
      <c r="P15" t="s">
        <v>5</v>
      </c>
      <c r="Q15" t="s">
        <v>8</v>
      </c>
      <c r="R15" t="s">
        <v>7</v>
      </c>
      <c r="S15" t="s">
        <v>9</v>
      </c>
      <c r="T15" t="s">
        <v>10</v>
      </c>
      <c r="U15" t="s">
        <v>0</v>
      </c>
      <c r="V15" t="s">
        <v>1</v>
      </c>
      <c r="W15" t="s">
        <v>4</v>
      </c>
      <c r="X15" t="s">
        <v>3</v>
      </c>
      <c r="Z15" t="s">
        <v>2</v>
      </c>
      <c r="AA15" t="s">
        <v>6</v>
      </c>
      <c r="AB15" t="s">
        <v>5</v>
      </c>
      <c r="AC15" t="s">
        <v>8</v>
      </c>
      <c r="AD15" t="s">
        <v>7</v>
      </c>
      <c r="AE15" t="s">
        <v>9</v>
      </c>
      <c r="AF15" t="s">
        <v>10</v>
      </c>
      <c r="AG15" t="s">
        <v>0</v>
      </c>
      <c r="AH15" t="s">
        <v>1</v>
      </c>
      <c r="AI15" t="s">
        <v>4</v>
      </c>
      <c r="AJ15" t="s">
        <v>3</v>
      </c>
    </row>
    <row r="16" spans="1:36" x14ac:dyDescent="0.25">
      <c r="A16" s="4">
        <f>0.01</f>
        <v>0.01</v>
      </c>
      <c r="B16" t="s">
        <v>16</v>
      </c>
      <c r="N16">
        <f>_xlfn.T.DIST.2T(ABS(Z3),Z16)</f>
        <v>1</v>
      </c>
      <c r="O16">
        <f t="shared" ref="O16:X25" si="2">_xlfn.T.DIST.2T(ABS(AA3),AA16)</f>
        <v>0.55602785145069045</v>
      </c>
      <c r="P16">
        <f t="shared" si="2"/>
        <v>4.1575754574536254E-65</v>
      </c>
      <c r="Q16">
        <f t="shared" si="2"/>
        <v>5.4056289698948254E-2</v>
      </c>
      <c r="R16">
        <f t="shared" si="2"/>
        <v>8.9515173569364145E-9</v>
      </c>
      <c r="S16">
        <f t="shared" si="2"/>
        <v>0.41542958907156402</v>
      </c>
      <c r="T16">
        <f t="shared" si="2"/>
        <v>0.14283758451134254</v>
      </c>
      <c r="U16">
        <f t="shared" si="2"/>
        <v>0.6268209282962578</v>
      </c>
      <c r="V16">
        <f t="shared" si="2"/>
        <v>1.9307123652599547E-7</v>
      </c>
      <c r="W16">
        <f t="shared" si="2"/>
        <v>0.45770551313309393</v>
      </c>
      <c r="X16">
        <f t="shared" si="2"/>
        <v>0.83446236946631558</v>
      </c>
      <c r="Z16">
        <f>POWER(N3/100+$N3/100,2)/(POWER(N3/100,2)/99+POWER($N3/100,2)/99)</f>
        <v>198</v>
      </c>
      <c r="AA16">
        <f t="shared" ref="AA16:AJ25" si="3">POWER(O3/100+$N3/100,2)/(POWER(O3/100,2)/99+POWER($N3/100,2)/99)</f>
        <v>197.5783860259628</v>
      </c>
      <c r="AB16">
        <f t="shared" si="3"/>
        <v>197.16249323874217</v>
      </c>
      <c r="AC16">
        <f t="shared" si="3"/>
        <v>197.92501801548377</v>
      </c>
      <c r="AD16">
        <f t="shared" si="3"/>
        <v>197.98586855450196</v>
      </c>
      <c r="AE16">
        <f t="shared" si="3"/>
        <v>197.59421639132233</v>
      </c>
      <c r="AF16">
        <f t="shared" si="3"/>
        <v>197.96254822344153</v>
      </c>
      <c r="AG16">
        <f t="shared" si="3"/>
        <v>197.90346452751416</v>
      </c>
      <c r="AH16">
        <f t="shared" si="3"/>
        <v>197.97434640016894</v>
      </c>
      <c r="AI16">
        <f t="shared" si="3"/>
        <v>197.96042537412126</v>
      </c>
      <c r="AJ16">
        <f t="shared" si="3"/>
        <v>197.63372648234912</v>
      </c>
    </row>
    <row r="17" spans="1:36" x14ac:dyDescent="0.25">
      <c r="A17" s="3">
        <f>0.001</f>
        <v>1E-3</v>
      </c>
      <c r="B17" t="s">
        <v>17</v>
      </c>
      <c r="N17">
        <f t="shared" ref="N17:N25" si="4">_xlfn.T.DIST.2T(ABS(Z4),Z17)</f>
        <v>1</v>
      </c>
      <c r="O17">
        <f t="shared" si="2"/>
        <v>9.6845287230887025E-25</v>
      </c>
      <c r="P17">
        <f t="shared" si="2"/>
        <v>1.6295372882721132E-63</v>
      </c>
      <c r="Q17">
        <f t="shared" si="2"/>
        <v>2.03475898581645E-5</v>
      </c>
      <c r="R17">
        <f t="shared" si="2"/>
        <v>9.0322097081359951E-107</v>
      </c>
      <c r="S17">
        <f t="shared" si="2"/>
        <v>7.3574363685774882E-110</v>
      </c>
      <c r="T17">
        <f t="shared" si="2"/>
        <v>1.5085082338082407E-160</v>
      </c>
      <c r="U17">
        <f t="shared" si="2"/>
        <v>0.35306307749883625</v>
      </c>
      <c r="V17">
        <f t="shared" si="2"/>
        <v>1.0451851589749553E-93</v>
      </c>
      <c r="W17">
        <f t="shared" si="2"/>
        <v>6.3085989601612068E-114</v>
      </c>
      <c r="X17">
        <f t="shared" si="2"/>
        <v>2.3235487299348304E-51</v>
      </c>
      <c r="Z17">
        <f t="shared" ref="Z17:Z25" si="5">POWER(N4/100+$N4/100,2)/(POWER(N4/100,2)/99+POWER($N4/100,2)/99)</f>
        <v>198</v>
      </c>
      <c r="AA17">
        <f t="shared" si="3"/>
        <v>197.59259216658691</v>
      </c>
      <c r="AB17">
        <f t="shared" si="3"/>
        <v>177.47921954914665</v>
      </c>
      <c r="AC17">
        <f t="shared" si="3"/>
        <v>196.44190086214687</v>
      </c>
      <c r="AD17">
        <f t="shared" si="3"/>
        <v>197.42872239783239</v>
      </c>
      <c r="AE17">
        <f t="shared" si="3"/>
        <v>192.90776082427124</v>
      </c>
      <c r="AF17">
        <f t="shared" si="3"/>
        <v>192.46949920465227</v>
      </c>
      <c r="AG17">
        <f t="shared" si="3"/>
        <v>197.48658711983049</v>
      </c>
      <c r="AH17">
        <f t="shared" si="3"/>
        <v>196.75496568310894</v>
      </c>
      <c r="AI17">
        <f t="shared" si="3"/>
        <v>194.10285653487915</v>
      </c>
      <c r="AJ17">
        <f t="shared" si="3"/>
        <v>189.8620693633128</v>
      </c>
    </row>
    <row r="18" spans="1:36" x14ac:dyDescent="0.25">
      <c r="N18">
        <f t="shared" si="4"/>
        <v>1</v>
      </c>
      <c r="O18">
        <f t="shared" si="2"/>
        <v>8.4214407938138189E-48</v>
      </c>
      <c r="P18">
        <f t="shared" si="2"/>
        <v>6.0519651656516316E-49</v>
      </c>
      <c r="Q18">
        <f t="shared" si="2"/>
        <v>1.6563162711868249E-6</v>
      </c>
      <c r="R18">
        <f t="shared" si="2"/>
        <v>3.1069787604315296E-112</v>
      </c>
      <c r="S18">
        <f t="shared" si="2"/>
        <v>1.5052323322518669E-117</v>
      </c>
      <c r="T18">
        <f t="shared" si="2"/>
        <v>1.5087289672586318E-161</v>
      </c>
      <c r="U18">
        <f t="shared" si="2"/>
        <v>8.9274846214645949E-7</v>
      </c>
      <c r="V18">
        <f t="shared" si="2"/>
        <v>3.631428846369456E-107</v>
      </c>
      <c r="W18">
        <f t="shared" si="2"/>
        <v>1.3087733300638448E-119</v>
      </c>
      <c r="X18">
        <f t="shared" si="2"/>
        <v>1.6288591970614394E-48</v>
      </c>
      <c r="Z18">
        <f t="shared" si="5"/>
        <v>198</v>
      </c>
      <c r="AA18">
        <f t="shared" si="3"/>
        <v>197.07763273199072</v>
      </c>
      <c r="AB18">
        <f t="shared" si="3"/>
        <v>154.68604630676708</v>
      </c>
      <c r="AC18">
        <f t="shared" si="3"/>
        <v>197.37478074088139</v>
      </c>
      <c r="AD18">
        <f t="shared" si="3"/>
        <v>197.11236439777608</v>
      </c>
      <c r="AE18">
        <f t="shared" si="3"/>
        <v>192.20968708989432</v>
      </c>
      <c r="AF18">
        <f t="shared" si="3"/>
        <v>194.15670415358647</v>
      </c>
      <c r="AG18">
        <f t="shared" si="3"/>
        <v>196.79660650349012</v>
      </c>
      <c r="AH18">
        <f t="shared" si="3"/>
        <v>197.99942470845963</v>
      </c>
      <c r="AI18">
        <f t="shared" si="3"/>
        <v>190.01312076289628</v>
      </c>
      <c r="AJ18">
        <f t="shared" si="3"/>
        <v>180.87803186402354</v>
      </c>
    </row>
    <row r="19" spans="1:36" x14ac:dyDescent="0.25">
      <c r="A19" s="10" t="s">
        <v>19</v>
      </c>
      <c r="B19" s="10"/>
      <c r="N19">
        <f t="shared" si="4"/>
        <v>1</v>
      </c>
      <c r="O19">
        <f t="shared" si="2"/>
        <v>3.142235029157714E-47</v>
      </c>
      <c r="P19">
        <f t="shared" si="2"/>
        <v>4.2753652596922505E-16</v>
      </c>
      <c r="Q19">
        <f t="shared" si="2"/>
        <v>0.63671769336745176</v>
      </c>
      <c r="R19">
        <f t="shared" si="2"/>
        <v>1.3542341385521644E-123</v>
      </c>
      <c r="S19">
        <f t="shared" si="2"/>
        <v>3.9904365054609679E-116</v>
      </c>
      <c r="T19">
        <f t="shared" si="2"/>
        <v>3.934961729793779E-132</v>
      </c>
      <c r="U19">
        <f t="shared" si="2"/>
        <v>1.2105330636502925E-53</v>
      </c>
      <c r="V19">
        <f t="shared" si="2"/>
        <v>3.4197859701430251E-103</v>
      </c>
      <c r="W19">
        <f t="shared" si="2"/>
        <v>8.0609761113858525E-104</v>
      </c>
      <c r="X19">
        <f t="shared" si="2"/>
        <v>2.483126762080347E-46</v>
      </c>
      <c r="Z19">
        <f t="shared" si="5"/>
        <v>198</v>
      </c>
      <c r="AA19">
        <f t="shared" si="3"/>
        <v>197.92699041455327</v>
      </c>
      <c r="AB19">
        <f t="shared" si="3"/>
        <v>168.75961401235571</v>
      </c>
      <c r="AC19">
        <f t="shared" si="3"/>
        <v>197.77091095523201</v>
      </c>
      <c r="AD19">
        <f t="shared" si="3"/>
        <v>196.31210376488517</v>
      </c>
      <c r="AE19">
        <f t="shared" si="3"/>
        <v>195.10023574291537</v>
      </c>
      <c r="AF19">
        <f t="shared" si="3"/>
        <v>197.56120261099568</v>
      </c>
      <c r="AG19">
        <f t="shared" si="3"/>
        <v>173.47202733108534</v>
      </c>
      <c r="AH19">
        <f t="shared" si="3"/>
        <v>197.8030964036638</v>
      </c>
      <c r="AI19">
        <f t="shared" si="3"/>
        <v>190.01143837053684</v>
      </c>
      <c r="AJ19">
        <f t="shared" si="3"/>
        <v>177.36021760476143</v>
      </c>
    </row>
    <row r="20" spans="1:36" x14ac:dyDescent="0.25">
      <c r="A20" s="5">
        <f>0.05</f>
        <v>0.05</v>
      </c>
      <c r="B20" t="s">
        <v>15</v>
      </c>
      <c r="N20">
        <f t="shared" si="4"/>
        <v>1</v>
      </c>
      <c r="O20">
        <f t="shared" si="2"/>
        <v>4.794144783726507E-49</v>
      </c>
      <c r="P20">
        <f t="shared" si="2"/>
        <v>4.4302984093046943E-18</v>
      </c>
      <c r="Q20">
        <f t="shared" si="2"/>
        <v>1.2186401981673924E-7</v>
      </c>
      <c r="R20">
        <f t="shared" si="2"/>
        <v>1.0120538439599354E-114</v>
      </c>
      <c r="S20">
        <f t="shared" si="2"/>
        <v>5.3181824780557348E-107</v>
      </c>
      <c r="T20">
        <f t="shared" si="2"/>
        <v>4.4724273876703001E-162</v>
      </c>
      <c r="U20">
        <f t="shared" si="2"/>
        <v>5.3357344393457596E-62</v>
      </c>
      <c r="V20">
        <f t="shared" si="2"/>
        <v>6.4745271052497992E-111</v>
      </c>
      <c r="W20">
        <f t="shared" si="2"/>
        <v>2.6658226469822989E-124</v>
      </c>
      <c r="X20">
        <f t="shared" si="2"/>
        <v>4.4926153269310441E-67</v>
      </c>
      <c r="Z20">
        <f t="shared" si="5"/>
        <v>198</v>
      </c>
      <c r="AA20">
        <f t="shared" si="3"/>
        <v>197.87908050437591</v>
      </c>
      <c r="AB20">
        <f t="shared" si="3"/>
        <v>181.3153726821528</v>
      </c>
      <c r="AC20">
        <f t="shared" si="3"/>
        <v>195.93213182819952</v>
      </c>
      <c r="AD20">
        <f t="shared" si="3"/>
        <v>197.96167516161515</v>
      </c>
      <c r="AE20">
        <f t="shared" si="3"/>
        <v>184.93484090099156</v>
      </c>
      <c r="AF20">
        <f t="shared" si="3"/>
        <v>197.69061905441851</v>
      </c>
      <c r="AG20">
        <f t="shared" si="3"/>
        <v>179.2417408127404</v>
      </c>
      <c r="AH20">
        <f t="shared" si="3"/>
        <v>197.96268807383697</v>
      </c>
      <c r="AI20">
        <f t="shared" si="3"/>
        <v>194.03249526343009</v>
      </c>
      <c r="AJ20">
        <f t="shared" si="3"/>
        <v>182.85663215024894</v>
      </c>
    </row>
    <row r="21" spans="1:36" x14ac:dyDescent="0.25">
      <c r="A21" s="7">
        <f>0.01</f>
        <v>0.01</v>
      </c>
      <c r="B21" t="s">
        <v>16</v>
      </c>
      <c r="N21">
        <f t="shared" si="4"/>
        <v>1</v>
      </c>
      <c r="O21">
        <f t="shared" si="2"/>
        <v>1.6190799385270639E-35</v>
      </c>
      <c r="P21">
        <f t="shared" si="2"/>
        <v>8.7953235040409332E-19</v>
      </c>
      <c r="Q21">
        <f t="shared" si="2"/>
        <v>0.36396873517846162</v>
      </c>
      <c r="R21">
        <f t="shared" si="2"/>
        <v>1.0721656495181163E-118</v>
      </c>
      <c r="S21">
        <f t="shared" si="2"/>
        <v>4.6797986232538897E-96</v>
      </c>
      <c r="T21">
        <f t="shared" si="2"/>
        <v>2.4605314396506586E-123</v>
      </c>
      <c r="U21">
        <f t="shared" si="2"/>
        <v>4.7017125191984169E-13</v>
      </c>
      <c r="V21">
        <f t="shared" si="2"/>
        <v>4.6350290178155675E-97</v>
      </c>
      <c r="W21">
        <f t="shared" si="2"/>
        <v>7.9087640858704348E-94</v>
      </c>
      <c r="X21">
        <f t="shared" si="2"/>
        <v>7.344049693909846E-40</v>
      </c>
      <c r="Z21">
        <f t="shared" si="5"/>
        <v>198</v>
      </c>
      <c r="AA21">
        <f t="shared" si="3"/>
        <v>197.64702180931607</v>
      </c>
      <c r="AB21">
        <f t="shared" si="3"/>
        <v>192.75702400404461</v>
      </c>
      <c r="AC21">
        <f t="shared" si="3"/>
        <v>197.11127189330674</v>
      </c>
      <c r="AD21">
        <f t="shared" si="3"/>
        <v>197.55590436551739</v>
      </c>
      <c r="AE21">
        <f t="shared" si="3"/>
        <v>190.49949768869345</v>
      </c>
      <c r="AF21">
        <f t="shared" si="3"/>
        <v>187.97976838350155</v>
      </c>
      <c r="AG21">
        <f t="shared" si="3"/>
        <v>196.47632314170701</v>
      </c>
      <c r="AH21">
        <f t="shared" si="3"/>
        <v>197.78817415623976</v>
      </c>
      <c r="AI21">
        <f t="shared" si="3"/>
        <v>192.38005608085803</v>
      </c>
      <c r="AJ21">
        <f t="shared" si="3"/>
        <v>174.06291781287163</v>
      </c>
    </row>
    <row r="22" spans="1:36" x14ac:dyDescent="0.25">
      <c r="A22" s="6">
        <f>0.001</f>
        <v>1E-3</v>
      </c>
      <c r="B22" t="s">
        <v>17</v>
      </c>
      <c r="N22">
        <f t="shared" si="4"/>
        <v>1</v>
      </c>
      <c r="O22">
        <f t="shared" si="2"/>
        <v>4.4157470385489476E-58</v>
      </c>
      <c r="P22">
        <f t="shared" si="2"/>
        <v>6.2719227111253243E-16</v>
      </c>
      <c r="Q22">
        <f t="shared" si="2"/>
        <v>4.0104228299558066E-18</v>
      </c>
      <c r="R22">
        <f t="shared" si="2"/>
        <v>4.7192755966759075E-123</v>
      </c>
      <c r="S22">
        <f t="shared" si="2"/>
        <v>1.1163910146570897E-106</v>
      </c>
      <c r="T22">
        <f t="shared" si="2"/>
        <v>7.0459316995737391E-139</v>
      </c>
      <c r="U22">
        <f t="shared" si="2"/>
        <v>5.0761881062583907E-4</v>
      </c>
      <c r="V22">
        <f t="shared" si="2"/>
        <v>1.4041653064241362E-111</v>
      </c>
      <c r="W22">
        <f t="shared" si="2"/>
        <v>7.5796472231071959E-116</v>
      </c>
      <c r="X22">
        <f t="shared" si="2"/>
        <v>3.3660804239866819E-43</v>
      </c>
      <c r="Z22">
        <f t="shared" si="5"/>
        <v>198.00000000000003</v>
      </c>
      <c r="AA22">
        <f t="shared" si="3"/>
        <v>194.22527449547258</v>
      </c>
      <c r="AB22">
        <f t="shared" si="3"/>
        <v>185.00264282414142</v>
      </c>
      <c r="AC22">
        <f t="shared" si="3"/>
        <v>175.76644686987925</v>
      </c>
      <c r="AD22">
        <f t="shared" si="3"/>
        <v>197.55280664355436</v>
      </c>
      <c r="AE22">
        <f t="shared" si="3"/>
        <v>194.21515279938981</v>
      </c>
      <c r="AF22">
        <f t="shared" si="3"/>
        <v>194.62820416494776</v>
      </c>
      <c r="AG22">
        <f t="shared" si="3"/>
        <v>197.92302262996853</v>
      </c>
      <c r="AH22">
        <f t="shared" si="3"/>
        <v>197.34990300694304</v>
      </c>
      <c r="AI22">
        <f t="shared" si="3"/>
        <v>195.84532918100174</v>
      </c>
      <c r="AJ22">
        <f t="shared" si="3"/>
        <v>167.53360123479285</v>
      </c>
    </row>
    <row r="23" spans="1:36" x14ac:dyDescent="0.25">
      <c r="N23">
        <f t="shared" si="4"/>
        <v>1</v>
      </c>
      <c r="O23">
        <f t="shared" si="2"/>
        <v>1.9783066319464185E-64</v>
      </c>
      <c r="P23">
        <f t="shared" si="2"/>
        <v>1.6357744707547919E-3</v>
      </c>
      <c r="Q23">
        <f t="shared" si="2"/>
        <v>4.22402258882939E-11</v>
      </c>
      <c r="R23">
        <f t="shared" si="2"/>
        <v>2.3486015206615406E-126</v>
      </c>
      <c r="S23">
        <f t="shared" si="2"/>
        <v>2.4004268213952023E-109</v>
      </c>
      <c r="T23">
        <f t="shared" si="2"/>
        <v>3.4357637929851815E-183</v>
      </c>
      <c r="U23">
        <f t="shared" si="2"/>
        <v>6.8338270716859697E-50</v>
      </c>
      <c r="V23">
        <f t="shared" si="2"/>
        <v>5.1769363188632135E-106</v>
      </c>
      <c r="W23">
        <f t="shared" si="2"/>
        <v>8.2460722209299319E-108</v>
      </c>
      <c r="X23">
        <f t="shared" si="2"/>
        <v>1.0506888938015727E-57</v>
      </c>
      <c r="Z23">
        <f t="shared" si="5"/>
        <v>198</v>
      </c>
      <c r="AA23">
        <f t="shared" si="3"/>
        <v>195.17003137581023</v>
      </c>
      <c r="AB23">
        <f t="shared" si="3"/>
        <v>196.78857064067995</v>
      </c>
      <c r="AC23">
        <f t="shared" si="3"/>
        <v>197.41269301676621</v>
      </c>
      <c r="AD23">
        <f t="shared" si="3"/>
        <v>196.92714324575454</v>
      </c>
      <c r="AE23">
        <f t="shared" si="3"/>
        <v>190.2543003835458</v>
      </c>
      <c r="AF23">
        <f t="shared" si="3"/>
        <v>191.70428554182189</v>
      </c>
      <c r="AG23">
        <f t="shared" si="3"/>
        <v>176.76077438142767</v>
      </c>
      <c r="AH23">
        <f t="shared" si="3"/>
        <v>196.54084223294555</v>
      </c>
      <c r="AI23">
        <f t="shared" si="3"/>
        <v>194.15789037129954</v>
      </c>
      <c r="AJ23">
        <f t="shared" si="3"/>
        <v>172.26509424493472</v>
      </c>
    </row>
    <row r="24" spans="1:36" x14ac:dyDescent="0.25">
      <c r="N24">
        <f t="shared" si="4"/>
        <v>1</v>
      </c>
      <c r="O24">
        <f t="shared" si="2"/>
        <v>2.1620070168566784E-80</v>
      </c>
      <c r="P24">
        <f t="shared" si="2"/>
        <v>1.2701762113667267E-58</v>
      </c>
      <c r="Q24">
        <f t="shared" si="2"/>
        <v>3.7583509588335207E-29</v>
      </c>
      <c r="R24">
        <f t="shared" si="2"/>
        <v>2.2937587604796998E-120</v>
      </c>
      <c r="S24">
        <f t="shared" si="2"/>
        <v>9.4534309351818641E-108</v>
      </c>
      <c r="T24">
        <f t="shared" si="2"/>
        <v>2.3140611716816795E-44</v>
      </c>
      <c r="U24">
        <f t="shared" si="2"/>
        <v>6.484710098023233E-52</v>
      </c>
      <c r="V24">
        <f t="shared" si="2"/>
        <v>9.7583149885775366E-104</v>
      </c>
      <c r="W24">
        <f t="shared" si="2"/>
        <v>1.2377053861311379E-107</v>
      </c>
      <c r="X24">
        <f t="shared" si="2"/>
        <v>2.1810700127998154E-48</v>
      </c>
      <c r="Z24">
        <f t="shared" si="5"/>
        <v>198</v>
      </c>
      <c r="AA24">
        <f t="shared" si="3"/>
        <v>197.68147433920566</v>
      </c>
      <c r="AB24">
        <f t="shared" si="3"/>
        <v>180.88562028607171</v>
      </c>
      <c r="AC24">
        <f t="shared" si="3"/>
        <v>176.39888155884179</v>
      </c>
      <c r="AD24">
        <f t="shared" si="3"/>
        <v>197.01561051562675</v>
      </c>
      <c r="AE24">
        <f t="shared" si="3"/>
        <v>194.9128785772628</v>
      </c>
      <c r="AF24">
        <f t="shared" si="3"/>
        <v>197.46041200260842</v>
      </c>
      <c r="AG24">
        <f t="shared" si="3"/>
        <v>184.90639511941339</v>
      </c>
      <c r="AH24">
        <f t="shared" si="3"/>
        <v>197.07084333672231</v>
      </c>
      <c r="AI24">
        <f t="shared" si="3"/>
        <v>195.09483137836855</v>
      </c>
      <c r="AJ24">
        <f t="shared" si="3"/>
        <v>168.00020120674685</v>
      </c>
    </row>
    <row r="25" spans="1:36" x14ac:dyDescent="0.25">
      <c r="N25">
        <f t="shared" si="4"/>
        <v>1</v>
      </c>
      <c r="O25">
        <f t="shared" si="2"/>
        <v>4.7118493647953146E-58</v>
      </c>
      <c r="P25">
        <f t="shared" si="2"/>
        <v>3.0776135770002963E-83</v>
      </c>
      <c r="Q25">
        <f t="shared" si="2"/>
        <v>1.1495720413742447E-3</v>
      </c>
      <c r="R25">
        <f t="shared" si="2"/>
        <v>2.693380961869967E-147</v>
      </c>
      <c r="S25">
        <f t="shared" si="2"/>
        <v>1.4017095400225531E-111</v>
      </c>
      <c r="T25">
        <f t="shared" si="2"/>
        <v>8.7934824795129782E-178</v>
      </c>
      <c r="U25">
        <f t="shared" si="2"/>
        <v>2.7580208882874287E-59</v>
      </c>
      <c r="V25">
        <f t="shared" si="2"/>
        <v>5.375259613909979E-107</v>
      </c>
      <c r="W25">
        <f t="shared" si="2"/>
        <v>1.6928087622263434E-109</v>
      </c>
      <c r="X25">
        <f t="shared" si="2"/>
        <v>1.7873836265940326E-41</v>
      </c>
      <c r="Z25">
        <f t="shared" si="5"/>
        <v>198</v>
      </c>
      <c r="AA25">
        <f t="shared" si="3"/>
        <v>178.68755830996196</v>
      </c>
      <c r="AB25">
        <f t="shared" si="3"/>
        <v>189.99115883350652</v>
      </c>
      <c r="AC25">
        <f t="shared" si="3"/>
        <v>197.89320990875788</v>
      </c>
      <c r="AD25">
        <f t="shared" si="3"/>
        <v>197.3617679308627</v>
      </c>
      <c r="AE25">
        <f t="shared" si="3"/>
        <v>193.64870988466421</v>
      </c>
      <c r="AF25">
        <f t="shared" si="3"/>
        <v>197.97123208440721</v>
      </c>
      <c r="AG25">
        <f t="shared" si="3"/>
        <v>188.10486564672044</v>
      </c>
      <c r="AH25">
        <f t="shared" si="3"/>
        <v>194.74898277820347</v>
      </c>
      <c r="AI25">
        <f t="shared" si="3"/>
        <v>196.74534794405122</v>
      </c>
      <c r="AJ25">
        <f t="shared" si="3"/>
        <v>159.93827295498372</v>
      </c>
    </row>
    <row r="27" spans="1:36" x14ac:dyDescent="0.25">
      <c r="N27" t="s">
        <v>44</v>
      </c>
      <c r="O27" t="s">
        <v>6</v>
      </c>
      <c r="P27" t="s">
        <v>5</v>
      </c>
      <c r="Q27" t="s">
        <v>8</v>
      </c>
      <c r="R27" t="s">
        <v>7</v>
      </c>
      <c r="S27" t="s">
        <v>9</v>
      </c>
      <c r="T27" t="s">
        <v>10</v>
      </c>
      <c r="U27" t="s">
        <v>0</v>
      </c>
      <c r="V27" t="s">
        <v>1</v>
      </c>
      <c r="W27" t="s">
        <v>4</v>
      </c>
      <c r="X27" t="s">
        <v>3</v>
      </c>
      <c r="Z27" t="s">
        <v>45</v>
      </c>
      <c r="AA27" t="s">
        <v>6</v>
      </c>
      <c r="AB27" t="s">
        <v>5</v>
      </c>
      <c r="AC27" t="s">
        <v>8</v>
      </c>
      <c r="AD27" t="s">
        <v>7</v>
      </c>
      <c r="AE27" t="s">
        <v>9</v>
      </c>
      <c r="AF27" t="s">
        <v>10</v>
      </c>
      <c r="AG27" t="s">
        <v>0</v>
      </c>
      <c r="AH27" t="s">
        <v>1</v>
      </c>
      <c r="AI27" t="s">
        <v>4</v>
      </c>
      <c r="AJ27" t="s">
        <v>3</v>
      </c>
    </row>
    <row r="28" spans="1:36" x14ac:dyDescent="0.25">
      <c r="N28" s="1">
        <v>0.01</v>
      </c>
      <c r="O28">
        <f>IF(AND(C3&gt;$B3,O16&lt;0.05),1,0)</f>
        <v>0</v>
      </c>
      <c r="P28">
        <f t="shared" ref="P28:X37" si="6">IF(AND(D3&gt;$B3,P16&lt;0.05),1,0)</f>
        <v>0</v>
      </c>
      <c r="Q28">
        <f t="shared" si="6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Z28" s="1">
        <v>0.01</v>
      </c>
      <c r="AA28">
        <f>IF(AND(C3&lt;$B3,O16&lt;0.05),1,0)</f>
        <v>0</v>
      </c>
      <c r="AB28">
        <f t="shared" ref="AB28:AJ37" si="7">IF(AND(D3&lt;$B3,P16&lt;0.05),1,0)</f>
        <v>1</v>
      </c>
      <c r="AC28">
        <f t="shared" si="7"/>
        <v>0</v>
      </c>
      <c r="AD28">
        <f t="shared" si="7"/>
        <v>1</v>
      </c>
      <c r="AE28">
        <f t="shared" si="7"/>
        <v>0</v>
      </c>
      <c r="AF28">
        <f t="shared" si="7"/>
        <v>0</v>
      </c>
      <c r="AG28">
        <f t="shared" si="7"/>
        <v>0</v>
      </c>
      <c r="AH28">
        <f t="shared" si="7"/>
        <v>1</v>
      </c>
      <c r="AI28">
        <f t="shared" si="7"/>
        <v>0</v>
      </c>
      <c r="AJ28">
        <f t="shared" si="7"/>
        <v>0</v>
      </c>
    </row>
    <row r="29" spans="1:36" x14ac:dyDescent="0.25">
      <c r="N29" s="1">
        <v>0.1</v>
      </c>
      <c r="O29">
        <f t="shared" ref="O29:O37" si="8">IF(AND(C4&gt;$B4,O17&lt;0.05),1,0)</f>
        <v>0</v>
      </c>
      <c r="P29">
        <f t="shared" si="6"/>
        <v>0</v>
      </c>
      <c r="Q29">
        <f t="shared" si="6"/>
        <v>1</v>
      </c>
      <c r="R29">
        <f t="shared" si="6"/>
        <v>0</v>
      </c>
      <c r="S29">
        <f t="shared" si="6"/>
        <v>0</v>
      </c>
      <c r="T29">
        <f t="shared" si="6"/>
        <v>0</v>
      </c>
      <c r="U29">
        <f t="shared" si="6"/>
        <v>0</v>
      </c>
      <c r="V29">
        <f t="shared" si="6"/>
        <v>0</v>
      </c>
      <c r="W29">
        <f t="shared" si="6"/>
        <v>0</v>
      </c>
      <c r="X29">
        <f t="shared" si="6"/>
        <v>0</v>
      </c>
      <c r="Z29" s="1">
        <v>0.1</v>
      </c>
      <c r="AA29">
        <f t="shared" ref="AA29:AA37" si="9">IF(AND(C4&lt;$B4,O17&lt;0.05),1,0)</f>
        <v>1</v>
      </c>
      <c r="AB29">
        <f t="shared" si="7"/>
        <v>1</v>
      </c>
      <c r="AC29">
        <f t="shared" si="7"/>
        <v>0</v>
      </c>
      <c r="AD29">
        <f t="shared" si="7"/>
        <v>1</v>
      </c>
      <c r="AE29">
        <f t="shared" si="7"/>
        <v>1</v>
      </c>
      <c r="AF29">
        <f t="shared" si="7"/>
        <v>1</v>
      </c>
      <c r="AG29">
        <f t="shared" si="7"/>
        <v>0</v>
      </c>
      <c r="AH29">
        <f t="shared" si="7"/>
        <v>1</v>
      </c>
      <c r="AI29">
        <f t="shared" si="7"/>
        <v>1</v>
      </c>
      <c r="AJ29">
        <f t="shared" si="7"/>
        <v>1</v>
      </c>
    </row>
    <row r="30" spans="1:36" x14ac:dyDescent="0.25">
      <c r="N30" s="1">
        <v>0.2</v>
      </c>
      <c r="O30">
        <f t="shared" si="8"/>
        <v>0</v>
      </c>
      <c r="P30">
        <f t="shared" si="6"/>
        <v>0</v>
      </c>
      <c r="Q30">
        <f t="shared" si="6"/>
        <v>0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Z30" s="1">
        <v>0.2</v>
      </c>
      <c r="AA30">
        <f t="shared" si="9"/>
        <v>1</v>
      </c>
      <c r="AB30">
        <f t="shared" si="7"/>
        <v>1</v>
      </c>
      <c r="AC30">
        <f t="shared" si="7"/>
        <v>1</v>
      </c>
      <c r="AD30">
        <f t="shared" si="7"/>
        <v>1</v>
      </c>
      <c r="AE30">
        <f t="shared" si="7"/>
        <v>1</v>
      </c>
      <c r="AF30">
        <f t="shared" si="7"/>
        <v>1</v>
      </c>
      <c r="AG30">
        <f t="shared" si="7"/>
        <v>1</v>
      </c>
      <c r="AH30">
        <f t="shared" si="7"/>
        <v>1</v>
      </c>
      <c r="AI30">
        <f t="shared" si="7"/>
        <v>1</v>
      </c>
      <c r="AJ30">
        <f t="shared" si="7"/>
        <v>1</v>
      </c>
    </row>
    <row r="31" spans="1:36" x14ac:dyDescent="0.25">
      <c r="N31" s="1">
        <v>0.3</v>
      </c>
      <c r="O31">
        <f t="shared" si="8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Z31" s="1">
        <v>0.3</v>
      </c>
      <c r="AA31">
        <f t="shared" si="9"/>
        <v>1</v>
      </c>
      <c r="AB31">
        <f t="shared" si="7"/>
        <v>1</v>
      </c>
      <c r="AC31">
        <f t="shared" si="7"/>
        <v>0</v>
      </c>
      <c r="AD31">
        <f t="shared" si="7"/>
        <v>1</v>
      </c>
      <c r="AE31">
        <f t="shared" si="7"/>
        <v>1</v>
      </c>
      <c r="AF31">
        <f t="shared" si="7"/>
        <v>1</v>
      </c>
      <c r="AG31">
        <f t="shared" si="7"/>
        <v>1</v>
      </c>
      <c r="AH31">
        <f t="shared" si="7"/>
        <v>1</v>
      </c>
      <c r="AI31">
        <f t="shared" si="7"/>
        <v>1</v>
      </c>
      <c r="AJ31">
        <f t="shared" si="7"/>
        <v>1</v>
      </c>
    </row>
    <row r="32" spans="1:36" x14ac:dyDescent="0.25"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</v>
      </c>
      <c r="L32">
        <v>11</v>
      </c>
      <c r="N32" s="1">
        <v>0.4</v>
      </c>
      <c r="O32">
        <f t="shared" si="8"/>
        <v>0</v>
      </c>
      <c r="P32">
        <f t="shared" si="6"/>
        <v>0</v>
      </c>
      <c r="Q32">
        <f t="shared" si="6"/>
        <v>0</v>
      </c>
      <c r="R32">
        <f t="shared" si="6"/>
        <v>0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Z32" s="1">
        <v>0.4</v>
      </c>
      <c r="AA32">
        <f t="shared" si="9"/>
        <v>1</v>
      </c>
      <c r="AB32">
        <f t="shared" si="7"/>
        <v>1</v>
      </c>
      <c r="AC32">
        <f t="shared" si="7"/>
        <v>1</v>
      </c>
      <c r="AD32">
        <f t="shared" si="7"/>
        <v>1</v>
      </c>
      <c r="AE32">
        <f t="shared" si="7"/>
        <v>1</v>
      </c>
      <c r="AF32">
        <f t="shared" si="7"/>
        <v>1</v>
      </c>
      <c r="AG32">
        <f t="shared" si="7"/>
        <v>1</v>
      </c>
      <c r="AH32">
        <f t="shared" si="7"/>
        <v>1</v>
      </c>
      <c r="AI32">
        <f t="shared" si="7"/>
        <v>1</v>
      </c>
      <c r="AJ32">
        <f t="shared" si="7"/>
        <v>1</v>
      </c>
    </row>
    <row r="33" spans="2:36" x14ac:dyDescent="0.25">
      <c r="B33" t="s">
        <v>44</v>
      </c>
      <c r="C33">
        <f>SUM(O28:O37)</f>
        <v>0</v>
      </c>
      <c r="D33">
        <f t="shared" ref="D33:L33" si="10">SUM(P28:P37)</f>
        <v>2</v>
      </c>
      <c r="E33">
        <f t="shared" si="10"/>
        <v>1</v>
      </c>
      <c r="F33">
        <f t="shared" si="10"/>
        <v>0</v>
      </c>
      <c r="G33">
        <f t="shared" si="10"/>
        <v>0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N33" s="1">
        <v>0.5</v>
      </c>
      <c r="O33">
        <f t="shared" si="8"/>
        <v>0</v>
      </c>
      <c r="P33">
        <f t="shared" si="6"/>
        <v>0</v>
      </c>
      <c r="Q33">
        <f t="shared" si="6"/>
        <v>0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Z33" s="1">
        <v>0.5</v>
      </c>
      <c r="AA33">
        <f t="shared" si="9"/>
        <v>1</v>
      </c>
      <c r="AB33">
        <f t="shared" si="7"/>
        <v>1</v>
      </c>
      <c r="AC33">
        <f t="shared" si="7"/>
        <v>0</v>
      </c>
      <c r="AD33">
        <f t="shared" si="7"/>
        <v>1</v>
      </c>
      <c r="AE33">
        <f t="shared" si="7"/>
        <v>1</v>
      </c>
      <c r="AF33">
        <f t="shared" si="7"/>
        <v>1</v>
      </c>
      <c r="AG33">
        <f t="shared" si="7"/>
        <v>1</v>
      </c>
      <c r="AH33">
        <f t="shared" si="7"/>
        <v>1</v>
      </c>
      <c r="AI33">
        <f t="shared" si="7"/>
        <v>1</v>
      </c>
      <c r="AJ33">
        <f t="shared" si="7"/>
        <v>1</v>
      </c>
    </row>
    <row r="34" spans="2:36" x14ac:dyDescent="0.25">
      <c r="B34" t="s">
        <v>45</v>
      </c>
      <c r="C34">
        <f>SUM(AA28:AA37)</f>
        <v>9</v>
      </c>
      <c r="D34">
        <f t="shared" ref="D34:L34" si="11">SUM(AB28:AB37)</f>
        <v>8</v>
      </c>
      <c r="E34">
        <f t="shared" si="11"/>
        <v>6</v>
      </c>
      <c r="F34">
        <f t="shared" si="11"/>
        <v>10</v>
      </c>
      <c r="G34">
        <f t="shared" si="11"/>
        <v>9</v>
      </c>
      <c r="H34">
        <f t="shared" si="11"/>
        <v>9</v>
      </c>
      <c r="I34">
        <f t="shared" si="11"/>
        <v>8</v>
      </c>
      <c r="J34">
        <f t="shared" si="11"/>
        <v>10</v>
      </c>
      <c r="K34">
        <f t="shared" si="11"/>
        <v>9</v>
      </c>
      <c r="L34">
        <f t="shared" si="11"/>
        <v>9</v>
      </c>
      <c r="N34" s="1">
        <v>0.6</v>
      </c>
      <c r="O34">
        <f t="shared" si="8"/>
        <v>0</v>
      </c>
      <c r="P34">
        <f t="shared" si="6"/>
        <v>0</v>
      </c>
      <c r="Q34">
        <f t="shared" si="6"/>
        <v>0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Z34" s="1">
        <v>0.6</v>
      </c>
      <c r="AA34">
        <f t="shared" si="9"/>
        <v>1</v>
      </c>
      <c r="AB34">
        <f t="shared" si="7"/>
        <v>1</v>
      </c>
      <c r="AC34">
        <f t="shared" si="7"/>
        <v>1</v>
      </c>
      <c r="AD34">
        <f t="shared" si="7"/>
        <v>1</v>
      </c>
      <c r="AE34">
        <f t="shared" si="7"/>
        <v>1</v>
      </c>
      <c r="AF34">
        <f t="shared" si="7"/>
        <v>1</v>
      </c>
      <c r="AG34">
        <f t="shared" si="7"/>
        <v>1</v>
      </c>
      <c r="AH34">
        <f t="shared" si="7"/>
        <v>1</v>
      </c>
      <c r="AI34">
        <f t="shared" si="7"/>
        <v>1</v>
      </c>
      <c r="AJ34">
        <f t="shared" si="7"/>
        <v>1</v>
      </c>
    </row>
    <row r="35" spans="2:36" x14ac:dyDescent="0.25">
      <c r="B35" t="s">
        <v>46</v>
      </c>
      <c r="C35">
        <f>10-C33-C34</f>
        <v>1</v>
      </c>
      <c r="D35">
        <f t="shared" ref="D35:L35" si="12">10-D33-D34</f>
        <v>0</v>
      </c>
      <c r="E35">
        <f t="shared" si="12"/>
        <v>3</v>
      </c>
      <c r="F35">
        <f t="shared" si="12"/>
        <v>0</v>
      </c>
      <c r="G35">
        <f t="shared" si="12"/>
        <v>1</v>
      </c>
      <c r="H35">
        <f t="shared" si="12"/>
        <v>1</v>
      </c>
      <c r="I35">
        <f t="shared" si="12"/>
        <v>2</v>
      </c>
      <c r="J35">
        <f t="shared" si="12"/>
        <v>0</v>
      </c>
      <c r="K35">
        <f t="shared" si="12"/>
        <v>1</v>
      </c>
      <c r="L35">
        <f t="shared" si="12"/>
        <v>1</v>
      </c>
      <c r="N35" s="1">
        <v>0.7</v>
      </c>
      <c r="O35">
        <f t="shared" si="8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Z35" s="1">
        <v>0.7</v>
      </c>
      <c r="AA35">
        <f t="shared" si="9"/>
        <v>1</v>
      </c>
      <c r="AB35">
        <f t="shared" si="7"/>
        <v>1</v>
      </c>
      <c r="AC35">
        <f t="shared" si="7"/>
        <v>1</v>
      </c>
      <c r="AD35">
        <f t="shared" si="7"/>
        <v>1</v>
      </c>
      <c r="AE35">
        <f t="shared" si="7"/>
        <v>1</v>
      </c>
      <c r="AF35">
        <f t="shared" si="7"/>
        <v>1</v>
      </c>
      <c r="AG35">
        <f t="shared" si="7"/>
        <v>1</v>
      </c>
      <c r="AH35">
        <f t="shared" si="7"/>
        <v>1</v>
      </c>
      <c r="AI35">
        <f t="shared" si="7"/>
        <v>1</v>
      </c>
      <c r="AJ35">
        <f t="shared" si="7"/>
        <v>1</v>
      </c>
    </row>
    <row r="36" spans="2:36" x14ac:dyDescent="0.25">
      <c r="N36" s="1">
        <v>0.8</v>
      </c>
      <c r="O36">
        <f t="shared" si="8"/>
        <v>0</v>
      </c>
      <c r="P36">
        <f t="shared" si="6"/>
        <v>1</v>
      </c>
      <c r="Q36">
        <f t="shared" si="6"/>
        <v>0</v>
      </c>
      <c r="R36">
        <f t="shared" si="6"/>
        <v>0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Z36" s="1">
        <v>0.8</v>
      </c>
      <c r="AA36">
        <f t="shared" si="9"/>
        <v>1</v>
      </c>
      <c r="AB36">
        <f t="shared" si="7"/>
        <v>0</v>
      </c>
      <c r="AC36">
        <f t="shared" si="7"/>
        <v>1</v>
      </c>
      <c r="AD36">
        <f t="shared" si="7"/>
        <v>1</v>
      </c>
      <c r="AE36">
        <f t="shared" si="7"/>
        <v>1</v>
      </c>
      <c r="AF36">
        <f t="shared" si="7"/>
        <v>1</v>
      </c>
      <c r="AG36">
        <f t="shared" si="7"/>
        <v>1</v>
      </c>
      <c r="AH36">
        <f t="shared" si="7"/>
        <v>1</v>
      </c>
      <c r="AI36">
        <f t="shared" si="7"/>
        <v>1</v>
      </c>
      <c r="AJ36">
        <f t="shared" si="7"/>
        <v>1</v>
      </c>
    </row>
    <row r="37" spans="2:36" x14ac:dyDescent="0.25">
      <c r="N37" s="1">
        <v>0.9</v>
      </c>
      <c r="O37">
        <f t="shared" si="8"/>
        <v>0</v>
      </c>
      <c r="P37">
        <f t="shared" si="6"/>
        <v>1</v>
      </c>
      <c r="Q37">
        <f t="shared" si="6"/>
        <v>0</v>
      </c>
      <c r="R37">
        <f t="shared" si="6"/>
        <v>0</v>
      </c>
      <c r="S37">
        <f t="shared" si="6"/>
        <v>0</v>
      </c>
      <c r="T37">
        <f t="shared" si="6"/>
        <v>0</v>
      </c>
      <c r="U37">
        <f t="shared" si="6"/>
        <v>0</v>
      </c>
      <c r="V37">
        <f t="shared" si="6"/>
        <v>0</v>
      </c>
      <c r="W37">
        <f t="shared" si="6"/>
        <v>0</v>
      </c>
      <c r="X37">
        <f t="shared" si="6"/>
        <v>0</v>
      </c>
      <c r="Z37" s="1">
        <v>0.9</v>
      </c>
      <c r="AA37">
        <f t="shared" si="9"/>
        <v>1</v>
      </c>
      <c r="AB37">
        <f t="shared" si="7"/>
        <v>0</v>
      </c>
      <c r="AC37">
        <f t="shared" si="7"/>
        <v>1</v>
      </c>
      <c r="AD37">
        <f t="shared" si="7"/>
        <v>1</v>
      </c>
      <c r="AE37">
        <f t="shared" si="7"/>
        <v>1</v>
      </c>
      <c r="AF37">
        <f t="shared" si="7"/>
        <v>1</v>
      </c>
      <c r="AG37">
        <f t="shared" si="7"/>
        <v>1</v>
      </c>
      <c r="AH37">
        <f t="shared" si="7"/>
        <v>1</v>
      </c>
      <c r="AI37">
        <f t="shared" si="7"/>
        <v>1</v>
      </c>
      <c r="AJ37">
        <f t="shared" si="7"/>
        <v>1</v>
      </c>
    </row>
    <row r="40" spans="2:36" x14ac:dyDescent="0.25">
      <c r="N40" s="1"/>
      <c r="Z40" s="1"/>
    </row>
    <row r="41" spans="2:36" x14ac:dyDescent="0.25">
      <c r="N41" s="1"/>
      <c r="Z41" s="1"/>
    </row>
    <row r="42" spans="2:36" x14ac:dyDescent="0.25">
      <c r="N42" s="1"/>
      <c r="Z42" s="1"/>
    </row>
    <row r="43" spans="2:36" x14ac:dyDescent="0.25">
      <c r="N43" s="1"/>
      <c r="Z43" s="1"/>
    </row>
    <row r="44" spans="2:36" x14ac:dyDescent="0.25">
      <c r="N44" s="1"/>
      <c r="Z44" s="1"/>
    </row>
    <row r="45" spans="2:36" x14ac:dyDescent="0.25">
      <c r="N45" s="1"/>
      <c r="Z45" s="1"/>
    </row>
    <row r="46" spans="2:36" x14ac:dyDescent="0.25">
      <c r="N46" s="1"/>
      <c r="Z46" s="1"/>
    </row>
    <row r="47" spans="2:36" x14ac:dyDescent="0.25">
      <c r="N47" s="1"/>
      <c r="Z47" s="1"/>
    </row>
    <row r="48" spans="2:36" x14ac:dyDescent="0.25">
      <c r="N48" s="1"/>
      <c r="Z48" s="1"/>
    </row>
    <row r="49" spans="14:26" x14ac:dyDescent="0.25">
      <c r="N49" s="1"/>
      <c r="Z49" s="1"/>
    </row>
  </sheetData>
  <mergeCells count="8">
    <mergeCell ref="A19:B19"/>
    <mergeCell ref="A1:A2"/>
    <mergeCell ref="B1:L1"/>
    <mergeCell ref="N1:X1"/>
    <mergeCell ref="Z1:AJ1"/>
    <mergeCell ref="A14:B14"/>
    <mergeCell ref="N14:X14"/>
    <mergeCell ref="Z14:AJ14"/>
  </mergeCells>
  <conditionalFormatting sqref="B3:L12">
    <cfRule type="expression" dxfId="35" priority="1">
      <formula>AND(B3&gt;$B3,N16&lt;0.001)</formula>
    </cfRule>
    <cfRule type="expression" dxfId="34" priority="2">
      <formula>AND(B3&gt;$B3,N16&lt;0.01,N16&gt;0.001)</formula>
    </cfRule>
    <cfRule type="expression" dxfId="33" priority="3">
      <formula>AND(B3&gt;$B3,N16&lt;0.05,N16&gt;0.01)</formula>
    </cfRule>
    <cfRule type="expression" dxfId="32" priority="4">
      <formula>AND(B3&lt;$B3,N16&lt;0.05,N16&gt;0.01)</formula>
    </cfRule>
    <cfRule type="expression" dxfId="31" priority="5">
      <formula>AND(B3&lt;$B3,N16&lt;0.001)</formula>
    </cfRule>
    <cfRule type="expression" dxfId="30" priority="6">
      <formula>AND(B3&lt;$C3,N16&lt;0.01,N16&gt;0.001)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8E277-B45D-4971-BB30-76AA30344EDA}">
  <dimension ref="A1:AJ49"/>
  <sheetViews>
    <sheetView zoomScale="70" zoomScaleNormal="70" workbookViewId="0">
      <selection activeCell="AK39" sqref="A39:AK52"/>
    </sheetView>
  </sheetViews>
  <sheetFormatPr defaultRowHeight="15" x14ac:dyDescent="0.25"/>
  <cols>
    <col min="1" max="1" width="20.7109375" customWidth="1"/>
  </cols>
  <sheetData>
    <row r="1" spans="1:36" x14ac:dyDescent="0.25">
      <c r="A1" s="11" t="s">
        <v>13</v>
      </c>
      <c r="B1" s="10" t="s">
        <v>11</v>
      </c>
      <c r="C1" s="10"/>
      <c r="D1" s="10"/>
      <c r="E1" s="10"/>
      <c r="F1" s="10"/>
      <c r="G1" s="10"/>
      <c r="H1" s="10"/>
      <c r="I1" s="10"/>
      <c r="J1" s="10"/>
      <c r="K1" s="10"/>
      <c r="L1" s="10"/>
      <c r="N1" s="10" t="s">
        <v>12</v>
      </c>
      <c r="O1" s="10"/>
      <c r="P1" s="10"/>
      <c r="Q1" s="10"/>
      <c r="R1" s="10"/>
      <c r="S1" s="10"/>
      <c r="T1" s="10"/>
      <c r="U1" s="10"/>
      <c r="V1" s="10"/>
      <c r="W1" s="10"/>
      <c r="X1" s="10"/>
      <c r="Z1" s="10" t="s">
        <v>43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25">
      <c r="A2" s="11"/>
      <c r="B2" t="s">
        <v>2</v>
      </c>
      <c r="C2" t="s">
        <v>6</v>
      </c>
      <c r="D2" t="s">
        <v>5</v>
      </c>
      <c r="E2" t="s">
        <v>8</v>
      </c>
      <c r="F2" t="s">
        <v>7</v>
      </c>
      <c r="G2" t="s">
        <v>9</v>
      </c>
      <c r="H2" t="s">
        <v>10</v>
      </c>
      <c r="I2" t="s">
        <v>0</v>
      </c>
      <c r="J2" t="s">
        <v>1</v>
      </c>
      <c r="K2" t="s">
        <v>4</v>
      </c>
      <c r="L2" t="s">
        <v>3</v>
      </c>
      <c r="N2" t="s">
        <v>2</v>
      </c>
      <c r="O2" t="s">
        <v>6</v>
      </c>
      <c r="P2" t="s">
        <v>5</v>
      </c>
      <c r="Q2" t="s">
        <v>8</v>
      </c>
      <c r="R2" t="s">
        <v>7</v>
      </c>
      <c r="S2" t="s">
        <v>9</v>
      </c>
      <c r="T2" t="s">
        <v>10</v>
      </c>
      <c r="U2" t="s">
        <v>0</v>
      </c>
      <c r="V2" t="s">
        <v>1</v>
      </c>
      <c r="W2" t="s">
        <v>4</v>
      </c>
      <c r="X2" t="s">
        <v>3</v>
      </c>
      <c r="Z2" t="s">
        <v>2</v>
      </c>
      <c r="AA2" t="s">
        <v>6</v>
      </c>
      <c r="AB2" t="s">
        <v>5</v>
      </c>
      <c r="AC2" t="s">
        <v>8</v>
      </c>
      <c r="AD2" t="s">
        <v>7</v>
      </c>
      <c r="AE2" t="s">
        <v>9</v>
      </c>
      <c r="AF2" t="s">
        <v>10</v>
      </c>
      <c r="AG2" t="s">
        <v>0</v>
      </c>
      <c r="AH2" t="s">
        <v>1</v>
      </c>
      <c r="AI2" t="s">
        <v>4</v>
      </c>
      <c r="AJ2" t="s">
        <v>3</v>
      </c>
    </row>
    <row r="3" spans="1:36" x14ac:dyDescent="0.25">
      <c r="A3" s="1">
        <v>0.01</v>
      </c>
      <c r="B3">
        <v>1758.9964659842601</v>
      </c>
      <c r="C3">
        <v>1731.74337167968</v>
      </c>
      <c r="D3">
        <v>871.08632397438396</v>
      </c>
      <c r="E3">
        <v>524.26082226074004</v>
      </c>
      <c r="F3">
        <v>1735.17322981494</v>
      </c>
      <c r="G3">
        <v>1744.4633432404801</v>
      </c>
      <c r="H3">
        <v>1534.57759282899</v>
      </c>
      <c r="I3">
        <v>1710.79853391502</v>
      </c>
      <c r="J3">
        <v>1742.29198438258</v>
      </c>
      <c r="K3">
        <v>1746.1859927934399</v>
      </c>
      <c r="L3">
        <v>1745.9029502501201</v>
      </c>
      <c r="N3">
        <v>132.53648870186001</v>
      </c>
      <c r="O3">
        <v>127.169374421504</v>
      </c>
      <c r="P3">
        <v>145.02838876646399</v>
      </c>
      <c r="Q3">
        <v>69.566186975107101</v>
      </c>
      <c r="R3">
        <v>135.841309620765</v>
      </c>
      <c r="S3">
        <v>136.73571469731101</v>
      </c>
      <c r="T3">
        <v>143.97940311815199</v>
      </c>
      <c r="U3">
        <v>132.516780302086</v>
      </c>
      <c r="V3">
        <v>137.24645238319201</v>
      </c>
      <c r="W3">
        <v>136.65101441041099</v>
      </c>
      <c r="X3">
        <v>137.67982250132101</v>
      </c>
      <c r="Z3">
        <f>(B3-$B3)/SQRT(POWER(N3,2)/100+POWER($N3,2)/100)</f>
        <v>0</v>
      </c>
      <c r="AA3">
        <f t="shared" ref="AA3:AJ12" si="0">(C3-$B3)/SQRT(POWER(O3,2)/100+POWER($N3,2)/100)</f>
        <v>-1.4837349989324558</v>
      </c>
      <c r="AB3">
        <f t="shared" si="0"/>
        <v>-45.193931337678237</v>
      </c>
      <c r="AC3">
        <f t="shared" si="0"/>
        <v>-82.489348724495699</v>
      </c>
      <c r="AD3">
        <f t="shared" si="0"/>
        <v>-1.2552673803116248</v>
      </c>
      <c r="AE3">
        <f t="shared" si="0"/>
        <v>-0.7631846248347155</v>
      </c>
      <c r="AF3">
        <f t="shared" si="0"/>
        <v>-11.467869190325226</v>
      </c>
      <c r="AG3">
        <f t="shared" si="0"/>
        <v>-2.571640383020962</v>
      </c>
      <c r="AH3">
        <f t="shared" si="0"/>
        <v>-0.87552255831338766</v>
      </c>
      <c r="AI3">
        <f t="shared" si="0"/>
        <v>-0.67293721940899465</v>
      </c>
      <c r="AJ3">
        <f t="shared" si="0"/>
        <v>-0.68514272936703657</v>
      </c>
    </row>
    <row r="4" spans="1:36" x14ac:dyDescent="0.25">
      <c r="A4" s="1">
        <v>0.1</v>
      </c>
      <c r="B4">
        <v>2443.9156029996898</v>
      </c>
      <c r="C4">
        <v>2184.4768778213502</v>
      </c>
      <c r="D4">
        <v>1681.2999963133</v>
      </c>
      <c r="E4">
        <v>2463.29191567302</v>
      </c>
      <c r="F4">
        <v>2324.9486992151401</v>
      </c>
      <c r="G4">
        <v>2376.9992357747701</v>
      </c>
      <c r="H4">
        <v>2423.9082309516898</v>
      </c>
      <c r="I4">
        <v>2166.5310425770499</v>
      </c>
      <c r="J4">
        <v>2291.7245191187299</v>
      </c>
      <c r="K4">
        <v>2394.5073184839398</v>
      </c>
      <c r="L4">
        <v>2302.3805499054401</v>
      </c>
      <c r="N4">
        <v>32.124762484292503</v>
      </c>
      <c r="O4">
        <v>45.246048351053098</v>
      </c>
      <c r="P4">
        <v>44.810033481475401</v>
      </c>
      <c r="Q4">
        <v>38.9282795645845</v>
      </c>
      <c r="R4">
        <v>44.451253840654502</v>
      </c>
      <c r="S4">
        <v>40.530917049581099</v>
      </c>
      <c r="T4">
        <v>29.545219380615599</v>
      </c>
      <c r="U4">
        <v>55.681977273767998</v>
      </c>
      <c r="V4">
        <v>49.607406970731098</v>
      </c>
      <c r="W4">
        <v>35.709094292468201</v>
      </c>
      <c r="X4">
        <v>46.647166202906</v>
      </c>
      <c r="Z4">
        <f t="shared" ref="Z4:Z11" si="1">(B4-$B4)/SQRT(POWER(N4,2)/100+POWER($N4,2)/100)</f>
        <v>0</v>
      </c>
      <c r="AA4">
        <f t="shared" si="0"/>
        <v>-46.753645755803674</v>
      </c>
      <c r="AB4">
        <f t="shared" si="0"/>
        <v>-138.31625478792861</v>
      </c>
      <c r="AC4">
        <f t="shared" si="0"/>
        <v>3.8390308078248983</v>
      </c>
      <c r="AD4">
        <f t="shared" si="0"/>
        <v>-21.69169190135263</v>
      </c>
      <c r="AE4">
        <f t="shared" si="0"/>
        <v>-12.93868986026313</v>
      </c>
      <c r="AF4">
        <f t="shared" si="0"/>
        <v>-4.5840741835648942</v>
      </c>
      <c r="AG4">
        <f t="shared" si="0"/>
        <v>-43.149597444868178</v>
      </c>
      <c r="AH4">
        <f t="shared" si="0"/>
        <v>-25.751138394962435</v>
      </c>
      <c r="AI4">
        <f t="shared" si="0"/>
        <v>-10.286386098722136</v>
      </c>
      <c r="AJ4">
        <f t="shared" si="0"/>
        <v>-24.989044064769047</v>
      </c>
    </row>
    <row r="5" spans="1:36" x14ac:dyDescent="0.25">
      <c r="A5" s="1">
        <v>0.2</v>
      </c>
      <c r="B5">
        <v>2465.4069297679598</v>
      </c>
      <c r="C5">
        <v>2189.3784507273299</v>
      </c>
      <c r="D5">
        <v>2366.6872272051601</v>
      </c>
      <c r="E5">
        <v>2496.1152092913999</v>
      </c>
      <c r="F5">
        <v>2335.9536263791301</v>
      </c>
      <c r="G5">
        <v>2417.4935072533599</v>
      </c>
      <c r="H5">
        <v>2397.0350705641599</v>
      </c>
      <c r="I5">
        <v>2173.6701959244201</v>
      </c>
      <c r="J5">
        <v>2321.57680483172</v>
      </c>
      <c r="K5">
        <v>2401.9238978728899</v>
      </c>
      <c r="L5">
        <v>2294.30356139176</v>
      </c>
      <c r="N5">
        <v>30.1324471424747</v>
      </c>
      <c r="O5">
        <v>54.9775952750174</v>
      </c>
      <c r="P5">
        <v>28.739566998115698</v>
      </c>
      <c r="Q5">
        <v>31.699373488251201</v>
      </c>
      <c r="R5">
        <v>42.401416136047303</v>
      </c>
      <c r="S5">
        <v>37.549172637909102</v>
      </c>
      <c r="T5">
        <v>41.951167130690898</v>
      </c>
      <c r="U5">
        <v>69.658163358646803</v>
      </c>
      <c r="V5">
        <v>44.655725454961399</v>
      </c>
      <c r="W5">
        <v>41.341383581244799</v>
      </c>
      <c r="X5">
        <v>43.014906543110399</v>
      </c>
      <c r="Z5">
        <f t="shared" si="1"/>
        <v>0</v>
      </c>
      <c r="AA5">
        <f t="shared" si="0"/>
        <v>-44.028102877366806</v>
      </c>
      <c r="AB5">
        <f t="shared" si="0"/>
        <v>-23.707645425737798</v>
      </c>
      <c r="AC5">
        <f t="shared" si="0"/>
        <v>7.0213244261249086</v>
      </c>
      <c r="AD5">
        <f t="shared" si="0"/>
        <v>-24.886379694756378</v>
      </c>
      <c r="AE5">
        <f t="shared" si="0"/>
        <v>-9.9519778943082304</v>
      </c>
      <c r="AF5">
        <f t="shared" si="0"/>
        <v>-13.237180217534714</v>
      </c>
      <c r="AG5">
        <f t="shared" si="0"/>
        <v>-38.438942108932714</v>
      </c>
      <c r="AH5">
        <f t="shared" si="0"/>
        <v>-26.698926930693382</v>
      </c>
      <c r="AI5">
        <f t="shared" si="0"/>
        <v>-12.409366984154204</v>
      </c>
      <c r="AJ5">
        <f t="shared" si="0"/>
        <v>-32.579320116595987</v>
      </c>
    </row>
    <row r="6" spans="1:36" x14ac:dyDescent="0.25">
      <c r="A6" s="1">
        <v>0.3</v>
      </c>
      <c r="B6">
        <v>2478.1360618075801</v>
      </c>
      <c r="C6">
        <v>2012.7139181721</v>
      </c>
      <c r="D6">
        <v>2439.89492442251</v>
      </c>
      <c r="E6">
        <v>2457.76235152147</v>
      </c>
      <c r="F6">
        <v>2339.6561019476298</v>
      </c>
      <c r="G6">
        <v>2417.70825284904</v>
      </c>
      <c r="H6">
        <v>2459.6127029416698</v>
      </c>
      <c r="I6">
        <v>2175.6170905305798</v>
      </c>
      <c r="J6">
        <v>2306.9080518790602</v>
      </c>
      <c r="K6">
        <v>2412.33681629599</v>
      </c>
      <c r="L6">
        <v>2300.78392197828</v>
      </c>
      <c r="N6">
        <v>35.158536770693701</v>
      </c>
      <c r="O6">
        <v>49.521333668640096</v>
      </c>
      <c r="P6">
        <v>33.000023357923503</v>
      </c>
      <c r="Q6">
        <v>36.444031284713603</v>
      </c>
      <c r="R6">
        <v>45.416234916919102</v>
      </c>
      <c r="S6">
        <v>39.391288748094901</v>
      </c>
      <c r="T6">
        <v>35.341658310944297</v>
      </c>
      <c r="U6">
        <v>78.978904554587899</v>
      </c>
      <c r="V6">
        <v>50.361563898606299</v>
      </c>
      <c r="W6">
        <v>39.510227020475</v>
      </c>
      <c r="X6">
        <v>43.450457993342901</v>
      </c>
      <c r="Z6">
        <f t="shared" si="1"/>
        <v>0</v>
      </c>
      <c r="AA6">
        <f t="shared" si="0"/>
        <v>-76.634269110029877</v>
      </c>
      <c r="AB6">
        <f t="shared" si="0"/>
        <v>-7.9306305378328936</v>
      </c>
      <c r="AC6">
        <f t="shared" si="0"/>
        <v>-4.0233382520443355</v>
      </c>
      <c r="AD6">
        <f t="shared" si="0"/>
        <v>-24.1108077334565</v>
      </c>
      <c r="AE6">
        <f t="shared" si="0"/>
        <v>-11.444750411296754</v>
      </c>
      <c r="AF6">
        <f t="shared" si="0"/>
        <v>-3.7157197833808016</v>
      </c>
      <c r="AG6">
        <f t="shared" si="0"/>
        <v>-34.993079819249836</v>
      </c>
      <c r="AH6">
        <f t="shared" si="0"/>
        <v>-27.878241471846032</v>
      </c>
      <c r="AI6">
        <f t="shared" si="0"/>
        <v>-12.441153504231112</v>
      </c>
      <c r="AJ6">
        <f t="shared" si="0"/>
        <v>-31.730462442335757</v>
      </c>
    </row>
    <row r="7" spans="1:36" x14ac:dyDescent="0.25">
      <c r="A7" s="1">
        <v>0.4</v>
      </c>
      <c r="B7">
        <v>2481.3530867108102</v>
      </c>
      <c r="C7">
        <v>2078.5760174409102</v>
      </c>
      <c r="D7">
        <v>2400.0617423212698</v>
      </c>
      <c r="E7">
        <v>2445.6199159059502</v>
      </c>
      <c r="F7">
        <v>2369.9183489707698</v>
      </c>
      <c r="G7">
        <v>2421.3068007481402</v>
      </c>
      <c r="H7">
        <v>2386.7980897153502</v>
      </c>
      <c r="I7">
        <v>2185.0466488673001</v>
      </c>
      <c r="J7">
        <v>2334.7564761174099</v>
      </c>
      <c r="K7">
        <v>2430.60380793374</v>
      </c>
      <c r="L7">
        <v>2290.41169629466</v>
      </c>
      <c r="N7">
        <v>31.528920882961799</v>
      </c>
      <c r="O7">
        <v>59.832286178178798</v>
      </c>
      <c r="P7">
        <v>42.411602294739602</v>
      </c>
      <c r="Q7">
        <v>32.970282889150099</v>
      </c>
      <c r="R7">
        <v>47.638801526012202</v>
      </c>
      <c r="S7">
        <v>42.161965749819998</v>
      </c>
      <c r="T7">
        <v>41.297161065892702</v>
      </c>
      <c r="U7">
        <v>74.050277332652101</v>
      </c>
      <c r="V7">
        <v>47.629056304727101</v>
      </c>
      <c r="W7">
        <v>39.237175009093001</v>
      </c>
      <c r="X7">
        <v>43.619705688248303</v>
      </c>
      <c r="Z7">
        <f t="shared" si="1"/>
        <v>0</v>
      </c>
      <c r="AA7">
        <f t="shared" si="0"/>
        <v>-59.554945148904025</v>
      </c>
      <c r="AB7">
        <f t="shared" si="0"/>
        <v>-15.382363751460231</v>
      </c>
      <c r="AC7">
        <f t="shared" si="0"/>
        <v>-7.8329217180113107</v>
      </c>
      <c r="AD7">
        <f t="shared" si="0"/>
        <v>-19.506390144709965</v>
      </c>
      <c r="AE7">
        <f t="shared" si="0"/>
        <v>-11.405457475460851</v>
      </c>
      <c r="AF7">
        <f t="shared" si="0"/>
        <v>-18.198707200196409</v>
      </c>
      <c r="AG7">
        <f t="shared" si="0"/>
        <v>-36.816019049387464</v>
      </c>
      <c r="AH7">
        <f t="shared" si="0"/>
        <v>-25.665044575126633</v>
      </c>
      <c r="AI7">
        <f t="shared" si="0"/>
        <v>-10.082271427278242</v>
      </c>
      <c r="AJ7">
        <f t="shared" si="0"/>
        <v>-35.476801232537994</v>
      </c>
    </row>
    <row r="8" spans="1:36" x14ac:dyDescent="0.25">
      <c r="A8" s="1">
        <v>0.5</v>
      </c>
      <c r="B8">
        <v>2493.2528368359799</v>
      </c>
      <c r="C8">
        <v>2278.0964998422201</v>
      </c>
      <c r="D8">
        <v>2304.0615962956199</v>
      </c>
      <c r="E8">
        <v>2502.0766125650698</v>
      </c>
      <c r="F8">
        <v>2372.6526852618299</v>
      </c>
      <c r="G8">
        <v>2417.8685949529099</v>
      </c>
      <c r="H8">
        <v>2464.3949983646498</v>
      </c>
      <c r="I8">
        <v>2243.8096287431599</v>
      </c>
      <c r="J8">
        <v>2319.32187494764</v>
      </c>
      <c r="K8">
        <v>2432.5914211908098</v>
      </c>
      <c r="L8">
        <v>2301.1864880284302</v>
      </c>
      <c r="N8">
        <v>35.082305093854501</v>
      </c>
      <c r="O8">
        <v>55.453698100600697</v>
      </c>
      <c r="P8">
        <v>40.1469075505508</v>
      </c>
      <c r="Q8">
        <v>34.000205306579502</v>
      </c>
      <c r="R8">
        <v>49.474311163354102</v>
      </c>
      <c r="S8">
        <v>40.201230030857303</v>
      </c>
      <c r="T8">
        <v>31.487839311745201</v>
      </c>
      <c r="U8">
        <v>63.829896940134098</v>
      </c>
      <c r="V8">
        <v>43.970928775415203</v>
      </c>
      <c r="W8">
        <v>39.430306858045597</v>
      </c>
      <c r="X8">
        <v>46.443510276369899</v>
      </c>
      <c r="Z8">
        <f t="shared" si="1"/>
        <v>0</v>
      </c>
      <c r="AA8">
        <f t="shared" si="0"/>
        <v>-32.788620272443673</v>
      </c>
      <c r="AB8">
        <f t="shared" si="0"/>
        <v>-35.485224368912483</v>
      </c>
      <c r="AC8">
        <f t="shared" si="0"/>
        <v>1.8061261306692373</v>
      </c>
      <c r="AD8">
        <f t="shared" si="0"/>
        <v>-19.884465158900809</v>
      </c>
      <c r="AE8">
        <f t="shared" si="0"/>
        <v>-14.128430820613127</v>
      </c>
      <c r="AF8">
        <f t="shared" si="0"/>
        <v>-6.1216307534561576</v>
      </c>
      <c r="AG8">
        <f t="shared" si="0"/>
        <v>-34.247431997862442</v>
      </c>
      <c r="AH8">
        <f t="shared" si="0"/>
        <v>-30.92033572894567</v>
      </c>
      <c r="AI8">
        <f t="shared" si="0"/>
        <v>-11.493693629413977</v>
      </c>
      <c r="AJ8">
        <f t="shared" si="0"/>
        <v>-32.99852015419863</v>
      </c>
    </row>
    <row r="9" spans="1:36" x14ac:dyDescent="0.25">
      <c r="A9" s="1">
        <v>0.6</v>
      </c>
      <c r="B9">
        <v>2493.5422821389102</v>
      </c>
      <c r="C9">
        <v>2199.7920594956399</v>
      </c>
      <c r="D9">
        <v>2443.6459469370202</v>
      </c>
      <c r="E9">
        <v>2430.4433746671398</v>
      </c>
      <c r="F9">
        <v>2344.8940979301401</v>
      </c>
      <c r="G9">
        <v>2381.57052841822</v>
      </c>
      <c r="H9">
        <v>2401.8960113106</v>
      </c>
      <c r="I9">
        <v>2170.6824701154801</v>
      </c>
      <c r="J9">
        <v>2322.8769249032698</v>
      </c>
      <c r="K9">
        <v>2434.66515702577</v>
      </c>
      <c r="L9">
        <v>2306.3810302585198</v>
      </c>
      <c r="N9">
        <v>30.705504910757998</v>
      </c>
      <c r="O9">
        <v>48.439652497870199</v>
      </c>
      <c r="P9">
        <v>34.356285160239402</v>
      </c>
      <c r="Q9">
        <v>38.3305761869184</v>
      </c>
      <c r="R9">
        <v>46.518962126130901</v>
      </c>
      <c r="S9">
        <v>35.201489523177699</v>
      </c>
      <c r="T9">
        <v>40.136821515946203</v>
      </c>
      <c r="U9">
        <v>50.071734738128001</v>
      </c>
      <c r="V9">
        <v>43.564030879609199</v>
      </c>
      <c r="W9">
        <v>38.083634834138302</v>
      </c>
      <c r="X9">
        <v>49.117378262777301</v>
      </c>
      <c r="Z9">
        <f t="shared" si="1"/>
        <v>0</v>
      </c>
      <c r="AA9">
        <f t="shared" si="0"/>
        <v>-51.219014429558712</v>
      </c>
      <c r="AB9">
        <f t="shared" si="0"/>
        <v>-10.828667029214014</v>
      </c>
      <c r="AC9">
        <f t="shared" si="0"/>
        <v>-12.847768041769072</v>
      </c>
      <c r="AD9">
        <f t="shared" si="0"/>
        <v>-26.668588725693496</v>
      </c>
      <c r="AE9">
        <f t="shared" si="0"/>
        <v>-23.970870430310285</v>
      </c>
      <c r="AF9">
        <f t="shared" si="0"/>
        <v>-18.135185260755151</v>
      </c>
      <c r="AG9">
        <f t="shared" si="0"/>
        <v>-54.967251713208917</v>
      </c>
      <c r="AH9">
        <f t="shared" si="0"/>
        <v>-32.02110356109629</v>
      </c>
      <c r="AI9">
        <f t="shared" si="0"/>
        <v>-12.035326888405706</v>
      </c>
      <c r="AJ9">
        <f t="shared" si="0"/>
        <v>-32.310773772283277</v>
      </c>
    </row>
    <row r="10" spans="1:36" x14ac:dyDescent="0.25">
      <c r="A10" s="1">
        <v>0.7</v>
      </c>
      <c r="B10">
        <v>2492.6313976470801</v>
      </c>
      <c r="C10">
        <v>2144.41313570374</v>
      </c>
      <c r="D10">
        <v>2462.2760115575902</v>
      </c>
      <c r="E10">
        <v>2455.6582123387898</v>
      </c>
      <c r="F10">
        <v>2368.2331686902098</v>
      </c>
      <c r="G10">
        <v>2411.02909500635</v>
      </c>
      <c r="H10">
        <v>2489.63127447752</v>
      </c>
      <c r="I10">
        <v>2207.9856693202901</v>
      </c>
      <c r="J10">
        <v>2306.6023490488601</v>
      </c>
      <c r="K10">
        <v>2435.0411058858999</v>
      </c>
      <c r="L10">
        <v>2282.1572449555201</v>
      </c>
      <c r="N10">
        <v>33.818457941527399</v>
      </c>
      <c r="O10">
        <v>55.601177700164399</v>
      </c>
      <c r="P10">
        <v>30.1367238172569</v>
      </c>
      <c r="Q10">
        <v>37.5569967116244</v>
      </c>
      <c r="R10">
        <v>46.342460018638398</v>
      </c>
      <c r="S10">
        <v>42.462451669955399</v>
      </c>
      <c r="T10">
        <v>31.079146291189801</v>
      </c>
      <c r="U10">
        <v>59.882773735260898</v>
      </c>
      <c r="V10">
        <v>46.3970432912311</v>
      </c>
      <c r="W10">
        <v>40.459699265899602</v>
      </c>
      <c r="X10">
        <v>46.276883754366601</v>
      </c>
      <c r="Z10">
        <f t="shared" si="1"/>
        <v>0</v>
      </c>
      <c r="AA10">
        <f t="shared" si="0"/>
        <v>-53.507622594971579</v>
      </c>
      <c r="AB10">
        <f t="shared" si="0"/>
        <v>-6.7012617810231072</v>
      </c>
      <c r="AC10">
        <f t="shared" si="0"/>
        <v>-7.3157363973569085</v>
      </c>
      <c r="AD10">
        <f t="shared" si="0"/>
        <v>-21.683515297502908</v>
      </c>
      <c r="AE10">
        <f t="shared" si="0"/>
        <v>-15.032489960546467</v>
      </c>
      <c r="AF10">
        <f t="shared" si="0"/>
        <v>-0.65318902526648015</v>
      </c>
      <c r="AG10">
        <f t="shared" si="0"/>
        <v>-41.389565946358935</v>
      </c>
      <c r="AH10">
        <f t="shared" si="0"/>
        <v>-32.401308051637706</v>
      </c>
      <c r="AI10">
        <f t="shared" si="0"/>
        <v>-10.921294902049706</v>
      </c>
      <c r="AJ10">
        <f t="shared" si="0"/>
        <v>-36.721071617800078</v>
      </c>
    </row>
    <row r="11" spans="1:36" x14ac:dyDescent="0.25">
      <c r="A11" s="1">
        <v>0.8</v>
      </c>
      <c r="B11">
        <v>2480.2909425909602</v>
      </c>
      <c r="C11">
        <v>2283.3723700760402</v>
      </c>
      <c r="D11">
        <v>2426.7355276837998</v>
      </c>
      <c r="E11">
        <v>2513.61525168873</v>
      </c>
      <c r="F11">
        <v>2360.0696793502598</v>
      </c>
      <c r="G11">
        <v>2410.71538148543</v>
      </c>
      <c r="H11">
        <v>2270.8164803698901</v>
      </c>
      <c r="I11">
        <v>1965.6377148776801</v>
      </c>
      <c r="J11">
        <v>2335.8820045982402</v>
      </c>
      <c r="K11">
        <v>2431.9716732182401</v>
      </c>
      <c r="L11">
        <v>2279.5916654001699</v>
      </c>
      <c r="N11">
        <v>38.078184203191398</v>
      </c>
      <c r="O11">
        <v>40.3655226129545</v>
      </c>
      <c r="P11">
        <v>32.282200246874098</v>
      </c>
      <c r="Q11">
        <v>35.880891336747702</v>
      </c>
      <c r="R11">
        <v>45.708984504833502</v>
      </c>
      <c r="S11">
        <v>38.587085230525602</v>
      </c>
      <c r="T11">
        <v>52.393013306842597</v>
      </c>
      <c r="U11">
        <v>80.186567988864994</v>
      </c>
      <c r="V11">
        <v>52.235527596560402</v>
      </c>
      <c r="W11">
        <v>43.357231354126498</v>
      </c>
      <c r="X11">
        <v>49.5747743849196</v>
      </c>
      <c r="Z11">
        <f t="shared" si="1"/>
        <v>0</v>
      </c>
      <c r="AA11">
        <f t="shared" si="0"/>
        <v>-35.486161009273346</v>
      </c>
      <c r="AB11">
        <f t="shared" si="0"/>
        <v>-10.728071320099009</v>
      </c>
      <c r="AC11">
        <f t="shared" si="0"/>
        <v>6.3693203921423107</v>
      </c>
      <c r="AD11">
        <f t="shared" si="0"/>
        <v>-20.20808180978824</v>
      </c>
      <c r="AE11">
        <f t="shared" si="0"/>
        <v>-12.834042737258082</v>
      </c>
      <c r="AF11">
        <f t="shared" si="0"/>
        <v>-32.341960784183769</v>
      </c>
      <c r="AG11">
        <f t="shared" si="0"/>
        <v>-57.977057799236334</v>
      </c>
      <c r="AH11">
        <f t="shared" si="0"/>
        <v>-22.340040244355283</v>
      </c>
      <c r="AI11">
        <f t="shared" si="0"/>
        <v>-8.3735851179243319</v>
      </c>
      <c r="AJ11">
        <f t="shared" si="0"/>
        <v>-32.106310695789439</v>
      </c>
    </row>
    <row r="12" spans="1:36" x14ac:dyDescent="0.25">
      <c r="A12" s="1">
        <v>0.9</v>
      </c>
      <c r="B12">
        <v>2489.4057881302701</v>
      </c>
      <c r="C12">
        <v>2253.1076515172999</v>
      </c>
      <c r="D12">
        <v>2410.1562084279299</v>
      </c>
      <c r="E12">
        <v>2513.3648970129898</v>
      </c>
      <c r="F12">
        <v>2338.0749465562099</v>
      </c>
      <c r="G12">
        <v>2407.4210311178899</v>
      </c>
      <c r="H12">
        <v>2471.2565644379101</v>
      </c>
      <c r="I12">
        <v>1964.9357055156599</v>
      </c>
      <c r="J12">
        <v>2313.7137415926099</v>
      </c>
      <c r="K12">
        <v>2418.0977305360402</v>
      </c>
      <c r="L12">
        <v>2288.8246693380602</v>
      </c>
      <c r="N12">
        <v>33.010276164201997</v>
      </c>
      <c r="O12">
        <v>78.657664407337805</v>
      </c>
      <c r="P12">
        <v>34.993296544823401</v>
      </c>
      <c r="Q12">
        <v>34.8481330637836</v>
      </c>
      <c r="R12">
        <v>50.110942870881601</v>
      </c>
      <c r="S12">
        <v>40.805036298052002</v>
      </c>
      <c r="T12">
        <v>43.576368292294298</v>
      </c>
      <c r="U12">
        <v>79.043632087371094</v>
      </c>
      <c r="V12">
        <v>48.856404793730498</v>
      </c>
      <c r="W12">
        <v>44.359491882913801</v>
      </c>
      <c r="X12">
        <v>49.228912819800598</v>
      </c>
      <c r="Z12">
        <f>(B12-$B12)/SQRT(POWER(N12,2)/100+POWER($N12,2)/100)</f>
        <v>0</v>
      </c>
      <c r="AA12">
        <f t="shared" si="0"/>
        <v>-27.700835461794121</v>
      </c>
      <c r="AB12">
        <f t="shared" si="0"/>
        <v>-16.473871186442892</v>
      </c>
      <c r="AC12">
        <f t="shared" si="0"/>
        <v>4.9914044239530746</v>
      </c>
      <c r="AD12">
        <f t="shared" si="0"/>
        <v>-25.219057753763039</v>
      </c>
      <c r="AE12">
        <f t="shared" si="0"/>
        <v>-15.620453851493815</v>
      </c>
      <c r="AF12">
        <f t="shared" si="0"/>
        <v>-3.3199056457535314</v>
      </c>
      <c r="AG12">
        <f t="shared" si="0"/>
        <v>-61.227209937302696</v>
      </c>
      <c r="AH12">
        <f t="shared" si="0"/>
        <v>-29.797036710845493</v>
      </c>
      <c r="AI12">
        <f t="shared" si="0"/>
        <v>-12.896130892002592</v>
      </c>
      <c r="AJ12">
        <f t="shared" si="0"/>
        <v>-33.840815932985173</v>
      </c>
    </row>
    <row r="14" spans="1:36" x14ac:dyDescent="0.25">
      <c r="A14" s="10" t="s">
        <v>18</v>
      </c>
      <c r="B14" s="10"/>
      <c r="N14" s="10" t="s">
        <v>20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Z14" s="10" t="s">
        <v>14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x14ac:dyDescent="0.25">
      <c r="A15" s="2">
        <f>0.05</f>
        <v>0.05</v>
      </c>
      <c r="B15" t="s">
        <v>15</v>
      </c>
      <c r="N15" t="s">
        <v>2</v>
      </c>
      <c r="O15" t="s">
        <v>6</v>
      </c>
      <c r="P15" t="s">
        <v>5</v>
      </c>
      <c r="Q15" t="s">
        <v>8</v>
      </c>
      <c r="R15" t="s">
        <v>7</v>
      </c>
      <c r="S15" t="s">
        <v>9</v>
      </c>
      <c r="T15" t="s">
        <v>10</v>
      </c>
      <c r="U15" t="s">
        <v>0</v>
      </c>
      <c r="V15" t="s">
        <v>1</v>
      </c>
      <c r="W15" t="s">
        <v>4</v>
      </c>
      <c r="X15" t="s">
        <v>3</v>
      </c>
      <c r="Z15" t="s">
        <v>2</v>
      </c>
      <c r="AA15" t="s">
        <v>6</v>
      </c>
      <c r="AB15" t="s">
        <v>5</v>
      </c>
      <c r="AC15" t="s">
        <v>8</v>
      </c>
      <c r="AD15" t="s">
        <v>7</v>
      </c>
      <c r="AE15" t="s">
        <v>9</v>
      </c>
      <c r="AF15" t="s">
        <v>10</v>
      </c>
      <c r="AG15" t="s">
        <v>0</v>
      </c>
      <c r="AH15" t="s">
        <v>1</v>
      </c>
      <c r="AI15" t="s">
        <v>4</v>
      </c>
      <c r="AJ15" t="s">
        <v>3</v>
      </c>
    </row>
    <row r="16" spans="1:36" x14ac:dyDescent="0.25">
      <c r="A16" s="4">
        <f>0.01</f>
        <v>0.01</v>
      </c>
      <c r="B16" t="s">
        <v>16</v>
      </c>
      <c r="N16">
        <f>_xlfn.T.DIST.2T(ABS(Z3),Z16)</f>
        <v>1</v>
      </c>
      <c r="O16">
        <f t="shared" ref="O16:X25" si="2">_xlfn.T.DIST.2T(ABS(AA3),AA16)</f>
        <v>0.13947738755035183</v>
      </c>
      <c r="P16">
        <f t="shared" si="2"/>
        <v>6.1538521781467047E-106</v>
      </c>
      <c r="Q16">
        <f t="shared" si="2"/>
        <v>6.0491548911664701E-145</v>
      </c>
      <c r="R16">
        <f t="shared" si="2"/>
        <v>0.21086866351748945</v>
      </c>
      <c r="S16">
        <f t="shared" si="2"/>
        <v>0.44626624958347083</v>
      </c>
      <c r="T16">
        <f t="shared" si="2"/>
        <v>1.1867561534027585E-23</v>
      </c>
      <c r="U16">
        <f t="shared" si="2"/>
        <v>1.0858621885172727E-2</v>
      </c>
      <c r="V16">
        <f t="shared" si="2"/>
        <v>0.38235587593352205</v>
      </c>
      <c r="W16">
        <f t="shared" si="2"/>
        <v>0.50177584951065024</v>
      </c>
      <c r="X16">
        <f t="shared" si="2"/>
        <v>0.49405922827101589</v>
      </c>
      <c r="Z16">
        <f>POWER(N3/100+$N3/100,2)/(POWER(N3/100,2)/99+POWER($N3/100,2)/99)</f>
        <v>198</v>
      </c>
      <c r="AA16">
        <f t="shared" ref="AA16:AJ25" si="3">POWER(O3/100+$N3/100,2)/(POWER(O3/100,2)/99+POWER($N3/100,2)/99)</f>
        <v>197.91547251950715</v>
      </c>
      <c r="AB16">
        <f t="shared" si="3"/>
        <v>197.59976560623983</v>
      </c>
      <c r="AC16">
        <f t="shared" si="3"/>
        <v>180.47917620581416</v>
      </c>
      <c r="AD16">
        <f t="shared" si="3"/>
        <v>197.96998059839487</v>
      </c>
      <c r="AE16">
        <f t="shared" si="3"/>
        <v>197.95185900823711</v>
      </c>
      <c r="AF16">
        <f t="shared" si="3"/>
        <v>197.66150270667325</v>
      </c>
      <c r="AG16">
        <f t="shared" si="3"/>
        <v>197.99999890528375</v>
      </c>
      <c r="AH16">
        <f t="shared" si="3"/>
        <v>197.93966921351108</v>
      </c>
      <c r="AI16">
        <f t="shared" si="3"/>
        <v>197.95375194105898</v>
      </c>
      <c r="AJ16">
        <f t="shared" si="3"/>
        <v>197.92829091615678</v>
      </c>
    </row>
    <row r="17" spans="1:36" x14ac:dyDescent="0.25">
      <c r="A17" s="3">
        <f>0.001</f>
        <v>1E-3</v>
      </c>
      <c r="B17" t="s">
        <v>17</v>
      </c>
      <c r="N17">
        <f t="shared" ref="N17:N25" si="4">_xlfn.T.DIST.2T(ABS(Z4),Z17)</f>
        <v>1</v>
      </c>
      <c r="O17">
        <f t="shared" si="2"/>
        <v>7.2457496198209755E-107</v>
      </c>
      <c r="P17">
        <f t="shared" si="2"/>
        <v>3.1246192520724491E-194</v>
      </c>
      <c r="Q17">
        <f t="shared" si="2"/>
        <v>1.6662599320037388E-4</v>
      </c>
      <c r="R17">
        <f t="shared" si="2"/>
        <v>1.5643765629103546E-53</v>
      </c>
      <c r="S17">
        <f t="shared" si="2"/>
        <v>4.7636248350742889E-28</v>
      </c>
      <c r="T17">
        <f t="shared" si="2"/>
        <v>8.0893996786511048E-6</v>
      </c>
      <c r="U17">
        <f t="shared" si="2"/>
        <v>3.5586767050033195E-98</v>
      </c>
      <c r="V17">
        <f t="shared" si="2"/>
        <v>1.0237824371626651E-63</v>
      </c>
      <c r="W17">
        <f t="shared" si="2"/>
        <v>3.8743490860536974E-20</v>
      </c>
      <c r="X17">
        <f t="shared" si="2"/>
        <v>4.1518503703249932E-62</v>
      </c>
      <c r="Z17">
        <f t="shared" ref="Z17:Z25" si="5">POWER(N4/100+$N4/100,2)/(POWER(N4/100,2)/99+POWER($N4/100,2)/99)</f>
        <v>198</v>
      </c>
      <c r="AA17">
        <f t="shared" si="3"/>
        <v>192.46459566039186</v>
      </c>
      <c r="AB17">
        <f t="shared" si="3"/>
        <v>192.75953580363776</v>
      </c>
      <c r="AC17">
        <f t="shared" si="3"/>
        <v>196.20111632723712</v>
      </c>
      <c r="AD17">
        <f t="shared" si="3"/>
        <v>192.99909410209389</v>
      </c>
      <c r="AE17">
        <f t="shared" si="3"/>
        <v>195.38455355737284</v>
      </c>
      <c r="AF17">
        <f t="shared" si="3"/>
        <v>197.65418490135886</v>
      </c>
      <c r="AG17">
        <f t="shared" si="3"/>
        <v>184.70550004530205</v>
      </c>
      <c r="AH17">
        <f t="shared" si="3"/>
        <v>189.33708820024989</v>
      </c>
      <c r="AI17">
        <f t="shared" si="3"/>
        <v>197.44871306554484</v>
      </c>
      <c r="AJ17">
        <f t="shared" si="3"/>
        <v>191.4914616567734</v>
      </c>
    </row>
    <row r="18" spans="1:36" x14ac:dyDescent="0.25">
      <c r="N18">
        <f t="shared" si="4"/>
        <v>1</v>
      </c>
      <c r="O18">
        <f t="shared" si="2"/>
        <v>5.6451254293489822E-99</v>
      </c>
      <c r="P18">
        <f t="shared" si="2"/>
        <v>1.3085607342131966E-59</v>
      </c>
      <c r="Q18">
        <f t="shared" si="2"/>
        <v>3.4753282417985832E-11</v>
      </c>
      <c r="R18">
        <f t="shared" si="2"/>
        <v>5.3892395993630762E-62</v>
      </c>
      <c r="S18">
        <f t="shared" si="2"/>
        <v>3.9527907055492894E-19</v>
      </c>
      <c r="T18">
        <f t="shared" si="2"/>
        <v>7.6143100022643096E-29</v>
      </c>
      <c r="U18">
        <f t="shared" si="2"/>
        <v>4.6470963900475685E-86</v>
      </c>
      <c r="V18">
        <f t="shared" si="2"/>
        <v>3.2478897389915397E-66</v>
      </c>
      <c r="W18">
        <f t="shared" si="2"/>
        <v>2.2267226494448662E-26</v>
      </c>
      <c r="X18">
        <f t="shared" si="2"/>
        <v>3.7612316933350041E-80</v>
      </c>
      <c r="Z18">
        <f t="shared" si="5"/>
        <v>198</v>
      </c>
      <c r="AA18">
        <f t="shared" si="3"/>
        <v>182.45214306108556</v>
      </c>
      <c r="AB18">
        <f t="shared" si="3"/>
        <v>197.8892275248777</v>
      </c>
      <c r="AC18">
        <f t="shared" si="3"/>
        <v>197.87292518954075</v>
      </c>
      <c r="AD18">
        <f t="shared" si="3"/>
        <v>192.49257611425995</v>
      </c>
      <c r="AE18">
        <f t="shared" si="3"/>
        <v>195.65056181799338</v>
      </c>
      <c r="AF18">
        <f t="shared" si="3"/>
        <v>192.81662934990439</v>
      </c>
      <c r="AG18">
        <f t="shared" si="3"/>
        <v>171.14931858678941</v>
      </c>
      <c r="AH18">
        <f t="shared" si="3"/>
        <v>190.80464190462959</v>
      </c>
      <c r="AI18">
        <f t="shared" si="3"/>
        <v>193.2472174621345</v>
      </c>
      <c r="AJ18">
        <f t="shared" si="3"/>
        <v>192.0433830229201</v>
      </c>
    </row>
    <row r="19" spans="1:36" x14ac:dyDescent="0.25">
      <c r="A19" s="10" t="s">
        <v>19</v>
      </c>
      <c r="B19" s="10"/>
      <c r="N19">
        <f t="shared" si="4"/>
        <v>1</v>
      </c>
      <c r="O19">
        <f t="shared" si="2"/>
        <v>6.5027183961071442E-146</v>
      </c>
      <c r="P19">
        <f t="shared" si="2"/>
        <v>1.59588971415767E-13</v>
      </c>
      <c r="Q19">
        <f t="shared" si="2"/>
        <v>8.1751132369058325E-5</v>
      </c>
      <c r="R19">
        <f t="shared" si="2"/>
        <v>2.8561873819672704E-60</v>
      </c>
      <c r="S19">
        <f t="shared" si="2"/>
        <v>1.3928621079162901E-23</v>
      </c>
      <c r="T19">
        <f t="shared" si="2"/>
        <v>2.6390876969363157E-4</v>
      </c>
      <c r="U19">
        <f t="shared" si="2"/>
        <v>3.9196101032804703E-80</v>
      </c>
      <c r="V19">
        <f t="shared" si="2"/>
        <v>3.0704218941941113E-69</v>
      </c>
      <c r="W19">
        <f t="shared" si="2"/>
        <v>1.3385447277883204E-26</v>
      </c>
      <c r="X19">
        <f t="shared" si="2"/>
        <v>6.1423570755283414E-79</v>
      </c>
      <c r="Z19">
        <f t="shared" si="5"/>
        <v>198</v>
      </c>
      <c r="AA19">
        <f t="shared" si="3"/>
        <v>192.46311901709632</v>
      </c>
      <c r="AB19">
        <f t="shared" si="3"/>
        <v>197.80161970472722</v>
      </c>
      <c r="AC19">
        <f t="shared" si="3"/>
        <v>197.93620179055716</v>
      </c>
      <c r="AD19">
        <f t="shared" si="3"/>
        <v>194.8421995215422</v>
      </c>
      <c r="AE19">
        <f t="shared" si="3"/>
        <v>197.36376172200318</v>
      </c>
      <c r="AF19">
        <f t="shared" si="3"/>
        <v>197.9986641414088</v>
      </c>
      <c r="AG19">
        <f t="shared" si="3"/>
        <v>172.56414526033146</v>
      </c>
      <c r="AH19">
        <f t="shared" si="3"/>
        <v>191.93436227617238</v>
      </c>
      <c r="AI19">
        <f t="shared" si="3"/>
        <v>197.32975958134244</v>
      </c>
      <c r="AJ19">
        <f t="shared" si="3"/>
        <v>195.82115936065685</v>
      </c>
    </row>
    <row r="20" spans="1:36" x14ac:dyDescent="0.25">
      <c r="A20" s="5">
        <f>0.05</f>
        <v>0.05</v>
      </c>
      <c r="B20" t="s">
        <v>15</v>
      </c>
      <c r="N20">
        <f t="shared" si="4"/>
        <v>1</v>
      </c>
      <c r="O20">
        <f t="shared" si="2"/>
        <v>2.181203602054873E-120</v>
      </c>
      <c r="P20">
        <f t="shared" si="2"/>
        <v>2.2398904887935265E-35</v>
      </c>
      <c r="Q20">
        <f t="shared" si="2"/>
        <v>2.8920773803819438E-13</v>
      </c>
      <c r="R20">
        <f t="shared" si="2"/>
        <v>3.0632282651789429E-47</v>
      </c>
      <c r="S20">
        <f t="shared" si="2"/>
        <v>2.2918140105035223E-23</v>
      </c>
      <c r="T20">
        <f t="shared" si="2"/>
        <v>7.982633101558367E-44</v>
      </c>
      <c r="U20">
        <f t="shared" si="2"/>
        <v>6.4787733091357529E-83</v>
      </c>
      <c r="V20">
        <f t="shared" si="2"/>
        <v>1.1656953536733408E-63</v>
      </c>
      <c r="W20">
        <f t="shared" si="2"/>
        <v>1.6559080589951555E-19</v>
      </c>
      <c r="X20">
        <f t="shared" si="2"/>
        <v>1.6872807416905018E-86</v>
      </c>
      <c r="Z20">
        <f t="shared" si="5"/>
        <v>198</v>
      </c>
      <c r="AA20">
        <f t="shared" si="3"/>
        <v>180.6612601414341</v>
      </c>
      <c r="AB20">
        <f t="shared" si="3"/>
        <v>193.80178604655723</v>
      </c>
      <c r="AC20">
        <f t="shared" si="3"/>
        <v>197.90117068242978</v>
      </c>
      <c r="AD20">
        <f t="shared" si="3"/>
        <v>190.12714120749339</v>
      </c>
      <c r="AE20">
        <f t="shared" si="3"/>
        <v>193.96165325329994</v>
      </c>
      <c r="AF20">
        <f t="shared" si="3"/>
        <v>194.50070981422769</v>
      </c>
      <c r="AG20">
        <f t="shared" si="3"/>
        <v>170.36618204708867</v>
      </c>
      <c r="AH20">
        <f t="shared" si="3"/>
        <v>190.13442566424061</v>
      </c>
      <c r="AI20">
        <f t="shared" si="3"/>
        <v>195.67830982553065</v>
      </c>
      <c r="AJ20">
        <f t="shared" si="3"/>
        <v>193.00387925509111</v>
      </c>
    </row>
    <row r="21" spans="1:36" x14ac:dyDescent="0.25">
      <c r="A21" s="7">
        <f>0.01</f>
        <v>0.01</v>
      </c>
      <c r="B21" t="s">
        <v>16</v>
      </c>
      <c r="N21">
        <f t="shared" si="4"/>
        <v>1</v>
      </c>
      <c r="O21">
        <f t="shared" si="2"/>
        <v>1.0833689820681779E-79</v>
      </c>
      <c r="P21">
        <f t="shared" si="2"/>
        <v>1.6330390914408463E-87</v>
      </c>
      <c r="Q21">
        <f t="shared" si="2"/>
        <v>7.242495359571742E-2</v>
      </c>
      <c r="R21">
        <f t="shared" si="2"/>
        <v>1.6765795606795789E-48</v>
      </c>
      <c r="S21">
        <f t="shared" si="2"/>
        <v>9.2671027027846116E-32</v>
      </c>
      <c r="T21">
        <f t="shared" si="2"/>
        <v>4.9210867470859637E-9</v>
      </c>
      <c r="U21">
        <f t="shared" si="2"/>
        <v>2.9214193564869533E-81</v>
      </c>
      <c r="V21">
        <f t="shared" si="2"/>
        <v>4.1426996697549142E-77</v>
      </c>
      <c r="W21">
        <f t="shared" si="2"/>
        <v>9.9230454075466353E-24</v>
      </c>
      <c r="X21">
        <f t="shared" si="2"/>
        <v>1.639370466611124E-81</v>
      </c>
      <c r="Z21">
        <f t="shared" si="5"/>
        <v>198.00000000000003</v>
      </c>
      <c r="AA21">
        <f t="shared" si="3"/>
        <v>188.45854404595784</v>
      </c>
      <c r="AB21">
        <f t="shared" si="3"/>
        <v>197.10665547823524</v>
      </c>
      <c r="AC21">
        <f t="shared" si="3"/>
        <v>197.9514312364665</v>
      </c>
      <c r="AD21">
        <f t="shared" si="3"/>
        <v>192.42544785257402</v>
      </c>
      <c r="AE21">
        <f t="shared" si="3"/>
        <v>197.08878799545118</v>
      </c>
      <c r="AF21">
        <f t="shared" si="3"/>
        <v>197.42441354433527</v>
      </c>
      <c r="AG21">
        <f t="shared" si="3"/>
        <v>182.57764157128187</v>
      </c>
      <c r="AH21">
        <f t="shared" si="3"/>
        <v>195.52805480231237</v>
      </c>
      <c r="AI21">
        <f t="shared" si="3"/>
        <v>197.32809361403369</v>
      </c>
      <c r="AJ21">
        <f t="shared" si="3"/>
        <v>194.22801142934546</v>
      </c>
    </row>
    <row r="22" spans="1:36" x14ac:dyDescent="0.25">
      <c r="A22" s="6">
        <f>0.001</f>
        <v>1E-3</v>
      </c>
      <c r="B22" t="s">
        <v>17</v>
      </c>
      <c r="N22">
        <f t="shared" si="4"/>
        <v>1</v>
      </c>
      <c r="O22">
        <f t="shared" si="2"/>
        <v>2.2461622213934997E-112</v>
      </c>
      <c r="P22">
        <f t="shared" si="2"/>
        <v>9.6956007930684751E-22</v>
      </c>
      <c r="Q22">
        <f t="shared" si="2"/>
        <v>9.0028740358574894E-28</v>
      </c>
      <c r="R22">
        <f t="shared" si="2"/>
        <v>3.8526486365985079E-66</v>
      </c>
      <c r="S22">
        <f t="shared" si="2"/>
        <v>2.5945840402068727E-60</v>
      </c>
      <c r="T22">
        <f t="shared" si="2"/>
        <v>1.2252808548980971E-43</v>
      </c>
      <c r="U22">
        <f t="shared" si="2"/>
        <v>2.2780703043999484E-117</v>
      </c>
      <c r="V22">
        <f t="shared" si="2"/>
        <v>6.2169077399410661E-79</v>
      </c>
      <c r="W22">
        <f t="shared" si="2"/>
        <v>2.6098177006616573E-25</v>
      </c>
      <c r="X22">
        <f t="shared" si="2"/>
        <v>1.9025144081577256E-78</v>
      </c>
      <c r="Z22">
        <f t="shared" si="5"/>
        <v>198</v>
      </c>
      <c r="AA22">
        <f t="shared" si="3"/>
        <v>188.53410119458908</v>
      </c>
      <c r="AB22">
        <f t="shared" si="3"/>
        <v>197.37853126971663</v>
      </c>
      <c r="AC22">
        <f t="shared" si="3"/>
        <v>195.6136469020737</v>
      </c>
      <c r="AD22">
        <f t="shared" si="3"/>
        <v>190.03162615798766</v>
      </c>
      <c r="AE22">
        <f t="shared" si="3"/>
        <v>197.08286033749121</v>
      </c>
      <c r="AF22">
        <f t="shared" si="3"/>
        <v>194.55178576562511</v>
      </c>
      <c r="AG22">
        <f t="shared" si="3"/>
        <v>187.23769178860178</v>
      </c>
      <c r="AH22">
        <f t="shared" si="3"/>
        <v>192.23765297413473</v>
      </c>
      <c r="AI22">
        <f t="shared" si="3"/>
        <v>195.74809336219758</v>
      </c>
      <c r="AJ22">
        <f t="shared" si="3"/>
        <v>187.99783564412093</v>
      </c>
    </row>
    <row r="23" spans="1:36" x14ac:dyDescent="0.25">
      <c r="N23">
        <f t="shared" si="4"/>
        <v>1</v>
      </c>
      <c r="O23">
        <f t="shared" si="2"/>
        <v>6.56615324652534E-115</v>
      </c>
      <c r="P23">
        <f t="shared" si="2"/>
        <v>2.1197807257208858E-10</v>
      </c>
      <c r="Q23">
        <f t="shared" si="2"/>
        <v>6.3178678061695217E-12</v>
      </c>
      <c r="R23">
        <f t="shared" si="2"/>
        <v>1.2634215547854221E-53</v>
      </c>
      <c r="S23">
        <f t="shared" si="2"/>
        <v>2.0085855084557036E-34</v>
      </c>
      <c r="T23">
        <f t="shared" si="2"/>
        <v>0.51439602275637319</v>
      </c>
      <c r="U23">
        <f t="shared" si="2"/>
        <v>7.6201199782728532E-95</v>
      </c>
      <c r="V23">
        <f t="shared" si="2"/>
        <v>5.493979189252749E-80</v>
      </c>
      <c r="W23">
        <f t="shared" si="2"/>
        <v>5.3995645894222428E-22</v>
      </c>
      <c r="X23">
        <f t="shared" si="2"/>
        <v>5.1140866698475022E-89</v>
      </c>
      <c r="Z23">
        <f t="shared" si="5"/>
        <v>198</v>
      </c>
      <c r="AA23">
        <f t="shared" si="3"/>
        <v>186.90856786176755</v>
      </c>
      <c r="AB23">
        <f t="shared" si="3"/>
        <v>197.34599407081626</v>
      </c>
      <c r="AC23">
        <f t="shared" si="3"/>
        <v>197.45827193647963</v>
      </c>
      <c r="AD23">
        <f t="shared" si="3"/>
        <v>193.28205967742861</v>
      </c>
      <c r="AE23">
        <f t="shared" si="3"/>
        <v>195.48972617178271</v>
      </c>
      <c r="AF23">
        <f t="shared" si="3"/>
        <v>197.6478581251057</v>
      </c>
      <c r="AG23">
        <f t="shared" si="3"/>
        <v>183.7799784419623</v>
      </c>
      <c r="AH23">
        <f t="shared" si="3"/>
        <v>193.24815404943126</v>
      </c>
      <c r="AI23">
        <f t="shared" si="3"/>
        <v>196.42969711393252</v>
      </c>
      <c r="AJ23">
        <f t="shared" si="3"/>
        <v>193.32270578762359</v>
      </c>
    </row>
    <row r="24" spans="1:36" x14ac:dyDescent="0.25">
      <c r="N24">
        <f t="shared" si="4"/>
        <v>1</v>
      </c>
      <c r="O24">
        <f t="shared" si="2"/>
        <v>1.6257071047243719E-87</v>
      </c>
      <c r="P24">
        <f t="shared" si="2"/>
        <v>2.0210461781470279E-21</v>
      </c>
      <c r="Q24">
        <f t="shared" si="2"/>
        <v>1.3112959777192588E-9</v>
      </c>
      <c r="R24">
        <f t="shared" si="2"/>
        <v>8.1844433366282943E-50</v>
      </c>
      <c r="S24">
        <f t="shared" si="2"/>
        <v>8.4820417677601247E-28</v>
      </c>
      <c r="T24">
        <f t="shared" si="2"/>
        <v>7.4092756447978093E-80</v>
      </c>
      <c r="U24">
        <f t="shared" si="2"/>
        <v>3.6145572323456758E-116</v>
      </c>
      <c r="V24">
        <f t="shared" si="2"/>
        <v>2.0421618861317916E-55</v>
      </c>
      <c r="W24">
        <f t="shared" si="2"/>
        <v>1.0315690532023725E-14</v>
      </c>
      <c r="X24">
        <f t="shared" si="2"/>
        <v>1.4737764975554184E-79</v>
      </c>
      <c r="Z24">
        <f t="shared" si="5"/>
        <v>198</v>
      </c>
      <c r="AA24">
        <f t="shared" si="3"/>
        <v>197.83179429560991</v>
      </c>
      <c r="AB24">
        <f t="shared" si="3"/>
        <v>196.66547697425898</v>
      </c>
      <c r="AC24">
        <f t="shared" si="3"/>
        <v>197.82538764531103</v>
      </c>
      <c r="AD24">
        <f t="shared" si="3"/>
        <v>196.37121793076216</v>
      </c>
      <c r="AE24">
        <f t="shared" si="3"/>
        <v>197.99127600561954</v>
      </c>
      <c r="AF24">
        <f t="shared" si="3"/>
        <v>193.16409173516061</v>
      </c>
      <c r="AG24">
        <f t="shared" si="3"/>
        <v>175.72307297107369</v>
      </c>
      <c r="AH24">
        <f t="shared" si="3"/>
        <v>193.25125902638879</v>
      </c>
      <c r="AI24">
        <f t="shared" si="3"/>
        <v>197.17143146346874</v>
      </c>
      <c r="AJ24">
        <f t="shared" si="3"/>
        <v>194.6514060618822</v>
      </c>
    </row>
    <row r="25" spans="1:36" x14ac:dyDescent="0.25">
      <c r="N25">
        <f t="shared" si="4"/>
        <v>1</v>
      </c>
      <c r="O25">
        <f t="shared" si="2"/>
        <v>1.0010473903414953E-64</v>
      </c>
      <c r="P25">
        <f t="shared" si="2"/>
        <v>6.6268867149134063E-39</v>
      </c>
      <c r="Q25">
        <f t="shared" si="2"/>
        <v>1.314959616941797E-6</v>
      </c>
      <c r="R25">
        <f t="shared" si="2"/>
        <v>2.1860435002710623E-62</v>
      </c>
      <c r="S25">
        <f t="shared" si="2"/>
        <v>3.3142125152786997E-36</v>
      </c>
      <c r="T25">
        <f t="shared" si="2"/>
        <v>1.0756544539075809E-3</v>
      </c>
      <c r="U25">
        <f t="shared" si="2"/>
        <v>2.7633745089276515E-117</v>
      </c>
      <c r="V25">
        <f t="shared" si="2"/>
        <v>1.554734375688942E-73</v>
      </c>
      <c r="W25">
        <f t="shared" si="2"/>
        <v>7.5300284919403828E-28</v>
      </c>
      <c r="X25">
        <f t="shared" si="2"/>
        <v>2.2367411195677986E-82</v>
      </c>
      <c r="Z25">
        <f t="shared" si="5"/>
        <v>198</v>
      </c>
      <c r="AA25">
        <f t="shared" si="3"/>
        <v>169.65136161270723</v>
      </c>
      <c r="AB25">
        <f t="shared" si="3"/>
        <v>197.83177639082299</v>
      </c>
      <c r="AC25">
        <f t="shared" si="3"/>
        <v>197.85486813454492</v>
      </c>
      <c r="AD25">
        <f t="shared" si="3"/>
        <v>189.95985098815598</v>
      </c>
      <c r="AE25">
        <f t="shared" si="3"/>
        <v>195.81645687443145</v>
      </c>
      <c r="AF25">
        <f t="shared" si="3"/>
        <v>194.30172368889362</v>
      </c>
      <c r="AG25">
        <f t="shared" si="3"/>
        <v>169.40909067946501</v>
      </c>
      <c r="AH25">
        <f t="shared" si="3"/>
        <v>190.84971261915345</v>
      </c>
      <c r="AI25">
        <f t="shared" si="3"/>
        <v>193.8293038789156</v>
      </c>
      <c r="AJ25">
        <f t="shared" si="3"/>
        <v>190.58748754275257</v>
      </c>
    </row>
    <row r="27" spans="1:36" x14ac:dyDescent="0.25">
      <c r="N27" t="s">
        <v>44</v>
      </c>
      <c r="O27" t="s">
        <v>6</v>
      </c>
      <c r="P27" t="s">
        <v>5</v>
      </c>
      <c r="Q27" t="s">
        <v>8</v>
      </c>
      <c r="R27" t="s">
        <v>7</v>
      </c>
      <c r="S27" t="s">
        <v>9</v>
      </c>
      <c r="T27" t="s">
        <v>10</v>
      </c>
      <c r="U27" t="s">
        <v>0</v>
      </c>
      <c r="V27" t="s">
        <v>1</v>
      </c>
      <c r="W27" t="s">
        <v>4</v>
      </c>
      <c r="X27" t="s">
        <v>3</v>
      </c>
      <c r="Z27" t="s">
        <v>45</v>
      </c>
      <c r="AA27" t="s">
        <v>6</v>
      </c>
      <c r="AB27" t="s">
        <v>5</v>
      </c>
      <c r="AC27" t="s">
        <v>8</v>
      </c>
      <c r="AD27" t="s">
        <v>7</v>
      </c>
      <c r="AE27" t="s">
        <v>9</v>
      </c>
      <c r="AF27" t="s">
        <v>10</v>
      </c>
      <c r="AG27" t="s">
        <v>0</v>
      </c>
      <c r="AH27" t="s">
        <v>1</v>
      </c>
      <c r="AI27" t="s">
        <v>4</v>
      </c>
      <c r="AJ27" t="s">
        <v>3</v>
      </c>
    </row>
    <row r="28" spans="1:36" x14ac:dyDescent="0.25">
      <c r="N28" s="1">
        <v>0.01</v>
      </c>
      <c r="O28">
        <f>IF(AND(C3&gt;$B3,O16&lt;0.05),1,0)</f>
        <v>0</v>
      </c>
      <c r="P28">
        <f t="shared" ref="P28:X37" si="6">IF(AND(D3&gt;$B3,P16&lt;0.05),1,0)</f>
        <v>0</v>
      </c>
      <c r="Q28">
        <f t="shared" si="6"/>
        <v>0</v>
      </c>
      <c r="R28">
        <f t="shared" si="6"/>
        <v>0</v>
      </c>
      <c r="S28">
        <f t="shared" si="6"/>
        <v>0</v>
      </c>
      <c r="T28">
        <f t="shared" si="6"/>
        <v>0</v>
      </c>
      <c r="U28">
        <f t="shared" si="6"/>
        <v>0</v>
      </c>
      <c r="V28">
        <f t="shared" si="6"/>
        <v>0</v>
      </c>
      <c r="W28">
        <f t="shared" si="6"/>
        <v>0</v>
      </c>
      <c r="X28">
        <f t="shared" si="6"/>
        <v>0</v>
      </c>
      <c r="Z28" s="1">
        <v>0.01</v>
      </c>
      <c r="AA28">
        <f>IF(AND(C3&lt;$B3,O16&lt;0.05),1,0)</f>
        <v>0</v>
      </c>
      <c r="AB28">
        <f t="shared" ref="AB28:AJ37" si="7">IF(AND(D3&lt;$B3,P16&lt;0.05),1,0)</f>
        <v>1</v>
      </c>
      <c r="AC28">
        <f t="shared" si="7"/>
        <v>1</v>
      </c>
      <c r="AD28">
        <f t="shared" si="7"/>
        <v>0</v>
      </c>
      <c r="AE28">
        <f t="shared" si="7"/>
        <v>0</v>
      </c>
      <c r="AF28">
        <f t="shared" si="7"/>
        <v>1</v>
      </c>
      <c r="AG28">
        <f t="shared" si="7"/>
        <v>1</v>
      </c>
      <c r="AH28">
        <f t="shared" si="7"/>
        <v>0</v>
      </c>
      <c r="AI28">
        <f t="shared" si="7"/>
        <v>0</v>
      </c>
      <c r="AJ28">
        <f t="shared" si="7"/>
        <v>0</v>
      </c>
    </row>
    <row r="29" spans="1:36" x14ac:dyDescent="0.25">
      <c r="N29" s="1">
        <v>0.1</v>
      </c>
      <c r="O29">
        <f t="shared" ref="O29:O37" si="8">IF(AND(C4&gt;$B4,O17&lt;0.05),1,0)</f>
        <v>0</v>
      </c>
      <c r="P29">
        <f t="shared" si="6"/>
        <v>0</v>
      </c>
      <c r="Q29">
        <f t="shared" si="6"/>
        <v>1</v>
      </c>
      <c r="R29">
        <f t="shared" si="6"/>
        <v>0</v>
      </c>
      <c r="S29">
        <f t="shared" si="6"/>
        <v>0</v>
      </c>
      <c r="T29">
        <f t="shared" si="6"/>
        <v>0</v>
      </c>
      <c r="U29">
        <f t="shared" si="6"/>
        <v>0</v>
      </c>
      <c r="V29">
        <f t="shared" si="6"/>
        <v>0</v>
      </c>
      <c r="W29">
        <f t="shared" si="6"/>
        <v>0</v>
      </c>
      <c r="X29">
        <f t="shared" si="6"/>
        <v>0</v>
      </c>
      <c r="Z29" s="1">
        <v>0.1</v>
      </c>
      <c r="AA29">
        <f t="shared" ref="AA29:AA37" si="9">IF(AND(C4&lt;$B4,O17&lt;0.05),1,0)</f>
        <v>1</v>
      </c>
      <c r="AB29">
        <f t="shared" si="7"/>
        <v>1</v>
      </c>
      <c r="AC29">
        <f t="shared" si="7"/>
        <v>0</v>
      </c>
      <c r="AD29">
        <f t="shared" si="7"/>
        <v>1</v>
      </c>
      <c r="AE29">
        <f t="shared" si="7"/>
        <v>1</v>
      </c>
      <c r="AF29">
        <f t="shared" si="7"/>
        <v>1</v>
      </c>
      <c r="AG29">
        <f t="shared" si="7"/>
        <v>1</v>
      </c>
      <c r="AH29">
        <f t="shared" si="7"/>
        <v>1</v>
      </c>
      <c r="AI29">
        <f t="shared" si="7"/>
        <v>1</v>
      </c>
      <c r="AJ29">
        <f t="shared" si="7"/>
        <v>1</v>
      </c>
    </row>
    <row r="30" spans="1:36" x14ac:dyDescent="0.25">
      <c r="N30" s="1">
        <v>0.2</v>
      </c>
      <c r="O30">
        <f t="shared" si="8"/>
        <v>0</v>
      </c>
      <c r="P30">
        <f t="shared" si="6"/>
        <v>0</v>
      </c>
      <c r="Q30">
        <f t="shared" si="6"/>
        <v>1</v>
      </c>
      <c r="R30">
        <f t="shared" si="6"/>
        <v>0</v>
      </c>
      <c r="S30">
        <f t="shared" si="6"/>
        <v>0</v>
      </c>
      <c r="T30">
        <f t="shared" si="6"/>
        <v>0</v>
      </c>
      <c r="U30">
        <f t="shared" si="6"/>
        <v>0</v>
      </c>
      <c r="V30">
        <f t="shared" si="6"/>
        <v>0</v>
      </c>
      <c r="W30">
        <f t="shared" si="6"/>
        <v>0</v>
      </c>
      <c r="X30">
        <f t="shared" si="6"/>
        <v>0</v>
      </c>
      <c r="Z30" s="1">
        <v>0.2</v>
      </c>
      <c r="AA30">
        <f t="shared" si="9"/>
        <v>1</v>
      </c>
      <c r="AB30">
        <f t="shared" si="7"/>
        <v>1</v>
      </c>
      <c r="AC30">
        <f t="shared" si="7"/>
        <v>0</v>
      </c>
      <c r="AD30">
        <f t="shared" si="7"/>
        <v>1</v>
      </c>
      <c r="AE30">
        <f t="shared" si="7"/>
        <v>1</v>
      </c>
      <c r="AF30">
        <f t="shared" si="7"/>
        <v>1</v>
      </c>
      <c r="AG30">
        <f t="shared" si="7"/>
        <v>1</v>
      </c>
      <c r="AH30">
        <f t="shared" si="7"/>
        <v>1</v>
      </c>
      <c r="AI30">
        <f t="shared" si="7"/>
        <v>1</v>
      </c>
      <c r="AJ30">
        <f t="shared" si="7"/>
        <v>1</v>
      </c>
    </row>
    <row r="31" spans="1:36" x14ac:dyDescent="0.25">
      <c r="N31" s="1">
        <v>0.3</v>
      </c>
      <c r="O31">
        <f t="shared" si="8"/>
        <v>0</v>
      </c>
      <c r="P31">
        <f t="shared" si="6"/>
        <v>0</v>
      </c>
      <c r="Q31">
        <f t="shared" si="6"/>
        <v>0</v>
      </c>
      <c r="R31">
        <f t="shared" si="6"/>
        <v>0</v>
      </c>
      <c r="S31">
        <f t="shared" si="6"/>
        <v>0</v>
      </c>
      <c r="T31">
        <f t="shared" si="6"/>
        <v>0</v>
      </c>
      <c r="U31">
        <f t="shared" si="6"/>
        <v>0</v>
      </c>
      <c r="V31">
        <f t="shared" si="6"/>
        <v>0</v>
      </c>
      <c r="W31">
        <f t="shared" si="6"/>
        <v>0</v>
      </c>
      <c r="X31">
        <f t="shared" si="6"/>
        <v>0</v>
      </c>
      <c r="Z31" s="1">
        <v>0.3</v>
      </c>
      <c r="AA31">
        <f t="shared" si="9"/>
        <v>1</v>
      </c>
      <c r="AB31">
        <f t="shared" si="7"/>
        <v>1</v>
      </c>
      <c r="AC31">
        <f t="shared" si="7"/>
        <v>1</v>
      </c>
      <c r="AD31">
        <f t="shared" si="7"/>
        <v>1</v>
      </c>
      <c r="AE31">
        <f t="shared" si="7"/>
        <v>1</v>
      </c>
      <c r="AF31">
        <f t="shared" si="7"/>
        <v>1</v>
      </c>
      <c r="AG31">
        <f t="shared" si="7"/>
        <v>1</v>
      </c>
      <c r="AH31">
        <f t="shared" si="7"/>
        <v>1</v>
      </c>
      <c r="AI31">
        <f t="shared" si="7"/>
        <v>1</v>
      </c>
      <c r="AJ31">
        <f t="shared" si="7"/>
        <v>1</v>
      </c>
    </row>
    <row r="32" spans="1:36" x14ac:dyDescent="0.25"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</v>
      </c>
      <c r="L32">
        <v>11</v>
      </c>
      <c r="N32" s="1">
        <v>0.4</v>
      </c>
      <c r="O32">
        <f t="shared" si="8"/>
        <v>0</v>
      </c>
      <c r="P32">
        <f t="shared" si="6"/>
        <v>0</v>
      </c>
      <c r="Q32">
        <f t="shared" si="6"/>
        <v>0</v>
      </c>
      <c r="R32">
        <f t="shared" si="6"/>
        <v>0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0</v>
      </c>
      <c r="X32">
        <f t="shared" si="6"/>
        <v>0</v>
      </c>
      <c r="Z32" s="1">
        <v>0.4</v>
      </c>
      <c r="AA32">
        <f t="shared" si="9"/>
        <v>1</v>
      </c>
      <c r="AB32">
        <f t="shared" si="7"/>
        <v>1</v>
      </c>
      <c r="AC32">
        <f t="shared" si="7"/>
        <v>1</v>
      </c>
      <c r="AD32">
        <f t="shared" si="7"/>
        <v>1</v>
      </c>
      <c r="AE32">
        <f t="shared" si="7"/>
        <v>1</v>
      </c>
      <c r="AF32">
        <f t="shared" si="7"/>
        <v>1</v>
      </c>
      <c r="AG32">
        <f t="shared" si="7"/>
        <v>1</v>
      </c>
      <c r="AH32">
        <f t="shared" si="7"/>
        <v>1</v>
      </c>
      <c r="AI32">
        <f t="shared" si="7"/>
        <v>1</v>
      </c>
      <c r="AJ32">
        <f t="shared" si="7"/>
        <v>1</v>
      </c>
    </row>
    <row r="33" spans="2:36" x14ac:dyDescent="0.25">
      <c r="B33" t="s">
        <v>44</v>
      </c>
      <c r="C33">
        <f>SUM(O28:O37)</f>
        <v>0</v>
      </c>
      <c r="D33">
        <f t="shared" ref="D33:L33" si="10">SUM(P28:P37)</f>
        <v>0</v>
      </c>
      <c r="E33">
        <f t="shared" si="10"/>
        <v>4</v>
      </c>
      <c r="F33">
        <f t="shared" si="10"/>
        <v>0</v>
      </c>
      <c r="G33">
        <f t="shared" si="10"/>
        <v>0</v>
      </c>
      <c r="H33">
        <f t="shared" si="10"/>
        <v>0</v>
      </c>
      <c r="I33">
        <f t="shared" si="10"/>
        <v>0</v>
      </c>
      <c r="J33">
        <f t="shared" si="10"/>
        <v>0</v>
      </c>
      <c r="K33">
        <f t="shared" si="10"/>
        <v>0</v>
      </c>
      <c r="L33">
        <f t="shared" si="10"/>
        <v>0</v>
      </c>
      <c r="N33" s="1">
        <v>0.5</v>
      </c>
      <c r="O33">
        <f t="shared" si="8"/>
        <v>0</v>
      </c>
      <c r="P33">
        <f t="shared" si="6"/>
        <v>0</v>
      </c>
      <c r="Q33">
        <f t="shared" si="6"/>
        <v>0</v>
      </c>
      <c r="R33">
        <f t="shared" si="6"/>
        <v>0</v>
      </c>
      <c r="S33">
        <f t="shared" si="6"/>
        <v>0</v>
      </c>
      <c r="T33">
        <f t="shared" si="6"/>
        <v>0</v>
      </c>
      <c r="U33">
        <f t="shared" si="6"/>
        <v>0</v>
      </c>
      <c r="V33">
        <f t="shared" si="6"/>
        <v>0</v>
      </c>
      <c r="W33">
        <f t="shared" si="6"/>
        <v>0</v>
      </c>
      <c r="X33">
        <f t="shared" si="6"/>
        <v>0</v>
      </c>
      <c r="Z33" s="1">
        <v>0.5</v>
      </c>
      <c r="AA33">
        <f t="shared" si="9"/>
        <v>1</v>
      </c>
      <c r="AB33">
        <f t="shared" si="7"/>
        <v>1</v>
      </c>
      <c r="AC33">
        <f t="shared" si="7"/>
        <v>0</v>
      </c>
      <c r="AD33">
        <f t="shared" si="7"/>
        <v>1</v>
      </c>
      <c r="AE33">
        <f t="shared" si="7"/>
        <v>1</v>
      </c>
      <c r="AF33">
        <f t="shared" si="7"/>
        <v>1</v>
      </c>
      <c r="AG33">
        <f t="shared" si="7"/>
        <v>1</v>
      </c>
      <c r="AH33">
        <f t="shared" si="7"/>
        <v>1</v>
      </c>
      <c r="AI33">
        <f t="shared" si="7"/>
        <v>1</v>
      </c>
      <c r="AJ33">
        <f t="shared" si="7"/>
        <v>1</v>
      </c>
    </row>
    <row r="34" spans="2:36" x14ac:dyDescent="0.25">
      <c r="B34" t="s">
        <v>45</v>
      </c>
      <c r="C34">
        <f>SUM(AA28:AA37)</f>
        <v>9</v>
      </c>
      <c r="D34">
        <f t="shared" ref="D34:L34" si="11">SUM(AB28:AB37)</f>
        <v>10</v>
      </c>
      <c r="E34">
        <f t="shared" si="11"/>
        <v>5</v>
      </c>
      <c r="F34">
        <f t="shared" si="11"/>
        <v>9</v>
      </c>
      <c r="G34">
        <f t="shared" si="11"/>
        <v>9</v>
      </c>
      <c r="H34">
        <f t="shared" si="11"/>
        <v>9</v>
      </c>
      <c r="I34">
        <f t="shared" si="11"/>
        <v>10</v>
      </c>
      <c r="J34">
        <f t="shared" si="11"/>
        <v>9</v>
      </c>
      <c r="K34">
        <f t="shared" si="11"/>
        <v>9</v>
      </c>
      <c r="L34">
        <f t="shared" si="11"/>
        <v>9</v>
      </c>
      <c r="N34" s="1">
        <v>0.6</v>
      </c>
      <c r="O34">
        <f t="shared" si="8"/>
        <v>0</v>
      </c>
      <c r="P34">
        <f t="shared" si="6"/>
        <v>0</v>
      </c>
      <c r="Q34">
        <f t="shared" si="6"/>
        <v>0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Z34" s="1">
        <v>0.6</v>
      </c>
      <c r="AA34">
        <f t="shared" si="9"/>
        <v>1</v>
      </c>
      <c r="AB34">
        <f t="shared" si="7"/>
        <v>1</v>
      </c>
      <c r="AC34">
        <f t="shared" si="7"/>
        <v>1</v>
      </c>
      <c r="AD34">
        <f t="shared" si="7"/>
        <v>1</v>
      </c>
      <c r="AE34">
        <f t="shared" si="7"/>
        <v>1</v>
      </c>
      <c r="AF34">
        <f t="shared" si="7"/>
        <v>1</v>
      </c>
      <c r="AG34">
        <f t="shared" si="7"/>
        <v>1</v>
      </c>
      <c r="AH34">
        <f t="shared" si="7"/>
        <v>1</v>
      </c>
      <c r="AI34">
        <f t="shared" si="7"/>
        <v>1</v>
      </c>
      <c r="AJ34">
        <f t="shared" si="7"/>
        <v>1</v>
      </c>
    </row>
    <row r="35" spans="2:36" x14ac:dyDescent="0.25">
      <c r="B35" t="s">
        <v>46</v>
      </c>
      <c r="C35">
        <f>10-C33-C34</f>
        <v>1</v>
      </c>
      <c r="D35">
        <f t="shared" ref="D35:L35" si="12">10-D33-D34</f>
        <v>0</v>
      </c>
      <c r="E35">
        <f t="shared" si="12"/>
        <v>1</v>
      </c>
      <c r="F35">
        <f t="shared" si="12"/>
        <v>1</v>
      </c>
      <c r="G35">
        <f t="shared" si="12"/>
        <v>1</v>
      </c>
      <c r="H35">
        <f t="shared" si="12"/>
        <v>1</v>
      </c>
      <c r="I35">
        <f t="shared" si="12"/>
        <v>0</v>
      </c>
      <c r="J35">
        <f t="shared" si="12"/>
        <v>1</v>
      </c>
      <c r="K35">
        <f t="shared" si="12"/>
        <v>1</v>
      </c>
      <c r="L35">
        <f t="shared" si="12"/>
        <v>1</v>
      </c>
      <c r="N35" s="1">
        <v>0.7</v>
      </c>
      <c r="O35">
        <f t="shared" si="8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0</v>
      </c>
      <c r="W35">
        <f t="shared" si="6"/>
        <v>0</v>
      </c>
      <c r="X35">
        <f t="shared" si="6"/>
        <v>0</v>
      </c>
      <c r="Z35" s="1">
        <v>0.7</v>
      </c>
      <c r="AA35">
        <f t="shared" si="9"/>
        <v>1</v>
      </c>
      <c r="AB35">
        <f t="shared" si="7"/>
        <v>1</v>
      </c>
      <c r="AC35">
        <f t="shared" si="7"/>
        <v>1</v>
      </c>
      <c r="AD35">
        <f t="shared" si="7"/>
        <v>1</v>
      </c>
      <c r="AE35">
        <f t="shared" si="7"/>
        <v>1</v>
      </c>
      <c r="AF35">
        <f t="shared" si="7"/>
        <v>0</v>
      </c>
      <c r="AG35">
        <f t="shared" si="7"/>
        <v>1</v>
      </c>
      <c r="AH35">
        <f t="shared" si="7"/>
        <v>1</v>
      </c>
      <c r="AI35">
        <f t="shared" si="7"/>
        <v>1</v>
      </c>
      <c r="AJ35">
        <f t="shared" si="7"/>
        <v>1</v>
      </c>
    </row>
    <row r="36" spans="2:36" x14ac:dyDescent="0.25">
      <c r="N36" s="1">
        <v>0.8</v>
      </c>
      <c r="O36">
        <f t="shared" si="8"/>
        <v>0</v>
      </c>
      <c r="P36">
        <f t="shared" si="6"/>
        <v>0</v>
      </c>
      <c r="Q36">
        <f t="shared" si="6"/>
        <v>1</v>
      </c>
      <c r="R36">
        <f t="shared" si="6"/>
        <v>0</v>
      </c>
      <c r="S36">
        <f t="shared" si="6"/>
        <v>0</v>
      </c>
      <c r="T36">
        <f t="shared" si="6"/>
        <v>0</v>
      </c>
      <c r="U36">
        <f t="shared" si="6"/>
        <v>0</v>
      </c>
      <c r="V36">
        <f t="shared" si="6"/>
        <v>0</v>
      </c>
      <c r="W36">
        <f t="shared" si="6"/>
        <v>0</v>
      </c>
      <c r="X36">
        <f t="shared" si="6"/>
        <v>0</v>
      </c>
      <c r="Z36" s="1">
        <v>0.8</v>
      </c>
      <c r="AA36">
        <f t="shared" si="9"/>
        <v>1</v>
      </c>
      <c r="AB36">
        <f t="shared" si="7"/>
        <v>1</v>
      </c>
      <c r="AC36">
        <f t="shared" si="7"/>
        <v>0</v>
      </c>
      <c r="AD36">
        <f t="shared" si="7"/>
        <v>1</v>
      </c>
      <c r="AE36">
        <f t="shared" si="7"/>
        <v>1</v>
      </c>
      <c r="AF36">
        <f t="shared" si="7"/>
        <v>1</v>
      </c>
      <c r="AG36">
        <f t="shared" si="7"/>
        <v>1</v>
      </c>
      <c r="AH36">
        <f t="shared" si="7"/>
        <v>1</v>
      </c>
      <c r="AI36">
        <f t="shared" si="7"/>
        <v>1</v>
      </c>
      <c r="AJ36">
        <f t="shared" si="7"/>
        <v>1</v>
      </c>
    </row>
    <row r="37" spans="2:36" x14ac:dyDescent="0.25">
      <c r="N37" s="1">
        <v>0.9</v>
      </c>
      <c r="O37">
        <f t="shared" si="8"/>
        <v>0</v>
      </c>
      <c r="P37">
        <f t="shared" si="6"/>
        <v>0</v>
      </c>
      <c r="Q37">
        <f t="shared" si="6"/>
        <v>1</v>
      </c>
      <c r="R37">
        <f t="shared" si="6"/>
        <v>0</v>
      </c>
      <c r="S37">
        <f t="shared" si="6"/>
        <v>0</v>
      </c>
      <c r="T37">
        <f t="shared" si="6"/>
        <v>0</v>
      </c>
      <c r="U37">
        <f t="shared" si="6"/>
        <v>0</v>
      </c>
      <c r="V37">
        <f t="shared" si="6"/>
        <v>0</v>
      </c>
      <c r="W37">
        <f t="shared" si="6"/>
        <v>0</v>
      </c>
      <c r="X37">
        <f t="shared" si="6"/>
        <v>0</v>
      </c>
      <c r="Z37" s="1">
        <v>0.9</v>
      </c>
      <c r="AA37">
        <f t="shared" si="9"/>
        <v>1</v>
      </c>
      <c r="AB37">
        <f t="shared" si="7"/>
        <v>1</v>
      </c>
      <c r="AC37">
        <f t="shared" si="7"/>
        <v>0</v>
      </c>
      <c r="AD37">
        <f t="shared" si="7"/>
        <v>1</v>
      </c>
      <c r="AE37">
        <f t="shared" si="7"/>
        <v>1</v>
      </c>
      <c r="AF37">
        <f t="shared" si="7"/>
        <v>1</v>
      </c>
      <c r="AG37">
        <f t="shared" si="7"/>
        <v>1</v>
      </c>
      <c r="AH37">
        <f t="shared" si="7"/>
        <v>1</v>
      </c>
      <c r="AI37">
        <f t="shared" si="7"/>
        <v>1</v>
      </c>
      <c r="AJ37">
        <f t="shared" si="7"/>
        <v>1</v>
      </c>
    </row>
    <row r="40" spans="2:36" x14ac:dyDescent="0.25">
      <c r="N40" s="1"/>
      <c r="Z40" s="1"/>
    </row>
    <row r="41" spans="2:36" x14ac:dyDescent="0.25">
      <c r="N41" s="1"/>
      <c r="Z41" s="1"/>
    </row>
    <row r="42" spans="2:36" x14ac:dyDescent="0.25">
      <c r="N42" s="1"/>
      <c r="Z42" s="1"/>
    </row>
    <row r="43" spans="2:36" x14ac:dyDescent="0.25">
      <c r="N43" s="1"/>
      <c r="Z43" s="1"/>
    </row>
    <row r="44" spans="2:36" x14ac:dyDescent="0.25">
      <c r="N44" s="1"/>
      <c r="Z44" s="1"/>
    </row>
    <row r="45" spans="2:36" x14ac:dyDescent="0.25">
      <c r="N45" s="1"/>
      <c r="Z45" s="1"/>
    </row>
    <row r="46" spans="2:36" x14ac:dyDescent="0.25">
      <c r="N46" s="1"/>
      <c r="Z46" s="1"/>
    </row>
    <row r="47" spans="2:36" x14ac:dyDescent="0.25">
      <c r="N47" s="1"/>
      <c r="Z47" s="1"/>
    </row>
    <row r="48" spans="2:36" x14ac:dyDescent="0.25">
      <c r="N48" s="1"/>
      <c r="Z48" s="1"/>
    </row>
    <row r="49" spans="14:26" x14ac:dyDescent="0.25">
      <c r="N49" s="1"/>
      <c r="Z49" s="1"/>
    </row>
  </sheetData>
  <mergeCells count="8">
    <mergeCell ref="A19:B19"/>
    <mergeCell ref="A1:A2"/>
    <mergeCell ref="B1:L1"/>
    <mergeCell ref="N1:X1"/>
    <mergeCell ref="Z1:AJ1"/>
    <mergeCell ref="A14:B14"/>
    <mergeCell ref="N14:X14"/>
    <mergeCell ref="Z14:AJ14"/>
  </mergeCells>
  <conditionalFormatting sqref="B3:L12">
    <cfRule type="expression" dxfId="29" priority="1">
      <formula>AND(B3&gt;$B3,N16&lt;0.001)</formula>
    </cfRule>
    <cfRule type="expression" dxfId="28" priority="2">
      <formula>AND(B3&gt;$B3,N16&lt;0.01,N16&gt;0.001)</formula>
    </cfRule>
    <cfRule type="expression" dxfId="27" priority="3">
      <formula>AND(B3&gt;$B3,N16&lt;0.05,N16&gt;0.01)</formula>
    </cfRule>
    <cfRule type="expression" dxfId="26" priority="4">
      <formula>AND(B3&lt;$B3,N16&lt;0.05,N16&gt;0.01)</formula>
    </cfRule>
    <cfRule type="expression" dxfId="25" priority="5">
      <formula>AND(B3&lt;$B3,N16&lt;0.001)</formula>
    </cfRule>
    <cfRule type="expression" dxfId="24" priority="6">
      <formula>AND(B3&lt;$C3,N16&lt;0.01,N16&gt;0.001)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05A6-5B8D-47B9-ACA6-2A757EC74E2F}">
  <dimension ref="A1:AJ49"/>
  <sheetViews>
    <sheetView zoomScale="70" zoomScaleNormal="70" workbookViewId="0">
      <selection activeCell="AK39" sqref="A39:AK52"/>
    </sheetView>
  </sheetViews>
  <sheetFormatPr defaultRowHeight="15" x14ac:dyDescent="0.25"/>
  <cols>
    <col min="1" max="1" width="20.7109375" customWidth="1"/>
  </cols>
  <sheetData>
    <row r="1" spans="1:36" x14ac:dyDescent="0.25">
      <c r="A1" s="11" t="s">
        <v>13</v>
      </c>
      <c r="B1" s="10" t="s">
        <v>11</v>
      </c>
      <c r="C1" s="10"/>
      <c r="D1" s="10"/>
      <c r="E1" s="10"/>
      <c r="F1" s="10"/>
      <c r="G1" s="10"/>
      <c r="H1" s="10"/>
      <c r="I1" s="10"/>
      <c r="J1" s="10"/>
      <c r="K1" s="10"/>
      <c r="L1" s="10"/>
      <c r="N1" s="10" t="s">
        <v>12</v>
      </c>
      <c r="O1" s="10"/>
      <c r="P1" s="10"/>
      <c r="Q1" s="10"/>
      <c r="R1" s="10"/>
      <c r="S1" s="10"/>
      <c r="T1" s="10"/>
      <c r="U1" s="10"/>
      <c r="V1" s="10"/>
      <c r="W1" s="10"/>
      <c r="X1" s="10"/>
      <c r="Z1" s="10" t="s">
        <v>43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25">
      <c r="A2" s="11"/>
      <c r="B2" t="s">
        <v>2</v>
      </c>
      <c r="C2" t="s">
        <v>6</v>
      </c>
      <c r="D2" t="s">
        <v>5</v>
      </c>
      <c r="E2" t="s">
        <v>8</v>
      </c>
      <c r="F2" t="s">
        <v>7</v>
      </c>
      <c r="G2" t="s">
        <v>9</v>
      </c>
      <c r="H2" t="s">
        <v>10</v>
      </c>
      <c r="I2" t="s">
        <v>0</v>
      </c>
      <c r="J2" t="s">
        <v>1</v>
      </c>
      <c r="K2" t="s">
        <v>4</v>
      </c>
      <c r="L2" t="s">
        <v>3</v>
      </c>
      <c r="N2" t="s">
        <v>2</v>
      </c>
      <c r="O2" t="s">
        <v>6</v>
      </c>
      <c r="P2" t="s">
        <v>5</v>
      </c>
      <c r="Q2" t="s">
        <v>8</v>
      </c>
      <c r="R2" t="s">
        <v>7</v>
      </c>
      <c r="S2" t="s">
        <v>9</v>
      </c>
      <c r="T2" t="s">
        <v>10</v>
      </c>
      <c r="U2" t="s">
        <v>0</v>
      </c>
      <c r="V2" t="s">
        <v>1</v>
      </c>
      <c r="W2" t="s">
        <v>4</v>
      </c>
      <c r="X2" t="s">
        <v>3</v>
      </c>
      <c r="Z2" t="s">
        <v>2</v>
      </c>
      <c r="AA2" t="s">
        <v>6</v>
      </c>
      <c r="AB2" t="s">
        <v>5</v>
      </c>
      <c r="AC2" t="s">
        <v>8</v>
      </c>
      <c r="AD2" t="s">
        <v>7</v>
      </c>
      <c r="AE2" t="s">
        <v>9</v>
      </c>
      <c r="AF2" t="s">
        <v>10</v>
      </c>
      <c r="AG2" t="s">
        <v>0</v>
      </c>
      <c r="AH2" t="s">
        <v>1</v>
      </c>
      <c r="AI2" t="s">
        <v>4</v>
      </c>
      <c r="AJ2" t="s">
        <v>3</v>
      </c>
    </row>
    <row r="3" spans="1:36" x14ac:dyDescent="0.25">
      <c r="A3" s="1">
        <v>0.01</v>
      </c>
      <c r="B3">
        <v>1063.3715797699599</v>
      </c>
      <c r="C3">
        <v>1081.1403894317</v>
      </c>
      <c r="D3">
        <v>927.53886048140305</v>
      </c>
      <c r="E3">
        <v>1083.6614951879001</v>
      </c>
      <c r="F3">
        <v>1281.83198845484</v>
      </c>
      <c r="G3">
        <v>1215.54318242928</v>
      </c>
      <c r="H3">
        <v>1288.8249368858901</v>
      </c>
      <c r="I3">
        <v>1034.8016073337301</v>
      </c>
      <c r="J3">
        <v>1269.3949104954099</v>
      </c>
      <c r="K3">
        <v>1247.8599587462199</v>
      </c>
      <c r="L3">
        <v>1268.44561324181</v>
      </c>
      <c r="N3">
        <v>88.989269818691398</v>
      </c>
      <c r="O3">
        <v>96.221010506650003</v>
      </c>
      <c r="P3">
        <v>123.557985325703</v>
      </c>
      <c r="Q3">
        <v>97.211779242671795</v>
      </c>
      <c r="R3">
        <v>101.835899877179</v>
      </c>
      <c r="S3">
        <v>94.401965447974106</v>
      </c>
      <c r="T3">
        <v>101.731070807379</v>
      </c>
      <c r="U3">
        <v>79.580972658168406</v>
      </c>
      <c r="V3">
        <v>96.548372074293695</v>
      </c>
      <c r="W3">
        <v>89.366981640584697</v>
      </c>
      <c r="X3">
        <v>102.593398653091</v>
      </c>
      <c r="Z3">
        <f>(B3-$B3)/SQRT(POWER(N3,2)/100+POWER($N3,2)/100)</f>
        <v>0</v>
      </c>
      <c r="AA3">
        <f t="shared" ref="AA3:AJ12" si="0">(C3-$B3)/SQRT(POWER(O3,2)/100+POWER($N3,2)/100)</f>
        <v>1.3557431966674818</v>
      </c>
      <c r="AB3">
        <f t="shared" si="0"/>
        <v>-8.9206111431874948</v>
      </c>
      <c r="AC3">
        <f t="shared" si="0"/>
        <v>1.5395368073976103</v>
      </c>
      <c r="AD3">
        <f t="shared" si="0"/>
        <v>16.153630906493667</v>
      </c>
      <c r="AE3">
        <f t="shared" si="0"/>
        <v>11.729539473257992</v>
      </c>
      <c r="AF3">
        <f t="shared" si="0"/>
        <v>16.680444835999097</v>
      </c>
      <c r="AG3">
        <f t="shared" si="0"/>
        <v>-2.3931424034766429</v>
      </c>
      <c r="AH3">
        <f t="shared" si="0"/>
        <v>15.690588398272876</v>
      </c>
      <c r="AI3">
        <f t="shared" si="0"/>
        <v>14.628328441437469</v>
      </c>
      <c r="AJ3">
        <f t="shared" si="0"/>
        <v>15.100011634961716</v>
      </c>
    </row>
    <row r="4" spans="1:36" x14ac:dyDescent="0.25">
      <c r="A4" s="1">
        <v>0.1</v>
      </c>
      <c r="B4">
        <v>1368.9273290737001</v>
      </c>
      <c r="C4">
        <v>1080.96488790285</v>
      </c>
      <c r="D4">
        <v>1819.3599779419201</v>
      </c>
      <c r="E4">
        <v>1617.64544722251</v>
      </c>
      <c r="F4">
        <v>1580.3985697073399</v>
      </c>
      <c r="G4">
        <v>1141.44002298493</v>
      </c>
      <c r="H4">
        <v>1578.6259703021301</v>
      </c>
      <c r="I4">
        <v>1590.1212818551401</v>
      </c>
      <c r="J4">
        <v>1292.5391723464199</v>
      </c>
      <c r="K4">
        <v>1641.50267878608</v>
      </c>
      <c r="L4">
        <v>1196.26853610592</v>
      </c>
      <c r="N4">
        <v>40.374206558871997</v>
      </c>
      <c r="O4">
        <v>71.069336539140295</v>
      </c>
      <c r="P4">
        <v>36.811216460448897</v>
      </c>
      <c r="Q4">
        <v>57.609487893213597</v>
      </c>
      <c r="R4">
        <v>45.1298426613766</v>
      </c>
      <c r="S4">
        <v>40.0810087770084</v>
      </c>
      <c r="T4">
        <v>43.727077014392499</v>
      </c>
      <c r="U4">
        <v>32.743104843445899</v>
      </c>
      <c r="V4">
        <v>35.9856154881886</v>
      </c>
      <c r="W4">
        <v>41.681081710747101</v>
      </c>
      <c r="X4">
        <v>103.123535226645</v>
      </c>
      <c r="Z4">
        <f t="shared" ref="Z4:Z11" si="1">(B4-$B4)/SQRT(POWER(N4,2)/100+POWER($N4,2)/100)</f>
        <v>0</v>
      </c>
      <c r="AA4">
        <f t="shared" si="0"/>
        <v>-35.230392241152501</v>
      </c>
      <c r="AB4">
        <f t="shared" si="0"/>
        <v>82.441777939305339</v>
      </c>
      <c r="AC4">
        <f t="shared" si="0"/>
        <v>35.355076633073182</v>
      </c>
      <c r="AD4">
        <f t="shared" si="0"/>
        <v>34.922789836946826</v>
      </c>
      <c r="AE4">
        <f t="shared" si="0"/>
        <v>-39.986655427078311</v>
      </c>
      <c r="AF4">
        <f t="shared" si="0"/>
        <v>35.234096068448366</v>
      </c>
      <c r="AG4">
        <f t="shared" si="0"/>
        <v>42.551562463607823</v>
      </c>
      <c r="AH4">
        <f t="shared" si="0"/>
        <v>-14.124075999714943</v>
      </c>
      <c r="AI4">
        <f t="shared" si="0"/>
        <v>46.972094427661133</v>
      </c>
      <c r="AJ4">
        <f t="shared" si="0"/>
        <v>-15.590608543901661</v>
      </c>
    </row>
    <row r="5" spans="1:36" x14ac:dyDescent="0.25">
      <c r="A5" s="1">
        <v>0.2</v>
      </c>
      <c r="B5">
        <v>1291.8666448896599</v>
      </c>
      <c r="C5">
        <v>1737.9376981442001</v>
      </c>
      <c r="D5">
        <v>1159.0616673515101</v>
      </c>
      <c r="E5">
        <v>823.522253796423</v>
      </c>
      <c r="F5">
        <v>800.68648964265401</v>
      </c>
      <c r="G5">
        <v>1546.18830045394</v>
      </c>
      <c r="H5">
        <v>1257.47882835972</v>
      </c>
      <c r="I5">
        <v>979.13243818646595</v>
      </c>
      <c r="J5">
        <v>1930.90167638095</v>
      </c>
      <c r="K5">
        <v>1502.1614784953299</v>
      </c>
      <c r="L5">
        <v>1021.36753365979</v>
      </c>
      <c r="N5">
        <v>36.833711944056802</v>
      </c>
      <c r="O5">
        <v>44.674134894201501</v>
      </c>
      <c r="P5">
        <v>31.146335171534901</v>
      </c>
      <c r="Q5">
        <v>57.232065030537399</v>
      </c>
      <c r="R5">
        <v>49.9029659895169</v>
      </c>
      <c r="S5">
        <v>40.398776504830202</v>
      </c>
      <c r="T5">
        <v>57.182461477036497</v>
      </c>
      <c r="U5">
        <v>38.191659780987997</v>
      </c>
      <c r="V5">
        <v>54.410255753191102</v>
      </c>
      <c r="W5">
        <v>33.128557558663204</v>
      </c>
      <c r="X5">
        <v>49.3919433899162</v>
      </c>
      <c r="Z5">
        <f t="shared" si="1"/>
        <v>0</v>
      </c>
      <c r="AA5">
        <f t="shared" si="0"/>
        <v>77.04059093284603</v>
      </c>
      <c r="AB5">
        <f t="shared" si="0"/>
        <v>-27.531716094878689</v>
      </c>
      <c r="AC5">
        <f t="shared" si="0"/>
        <v>-68.812952296174984</v>
      </c>
      <c r="AD5">
        <f t="shared" si="0"/>
        <v>-79.191417843448136</v>
      </c>
      <c r="AE5">
        <f t="shared" si="0"/>
        <v>46.519615353665749</v>
      </c>
      <c r="AF5">
        <f t="shared" si="0"/>
        <v>-5.0556346096828779</v>
      </c>
      <c r="AG5">
        <f t="shared" si="0"/>
        <v>-58.940131699343759</v>
      </c>
      <c r="AH5">
        <f t="shared" si="0"/>
        <v>97.257627130594798</v>
      </c>
      <c r="AI5">
        <f t="shared" si="0"/>
        <v>42.449397829818267</v>
      </c>
      <c r="AJ5">
        <f t="shared" si="0"/>
        <v>-43.902207444058291</v>
      </c>
    </row>
    <row r="6" spans="1:36" x14ac:dyDescent="0.25">
      <c r="A6" s="1">
        <v>0.3</v>
      </c>
      <c r="B6">
        <v>1309.1068713237</v>
      </c>
      <c r="C6">
        <v>1192.52195514304</v>
      </c>
      <c r="D6">
        <v>2005.1550772458299</v>
      </c>
      <c r="E6">
        <v>1410.6999270947899</v>
      </c>
      <c r="F6">
        <v>966.36960970399696</v>
      </c>
      <c r="G6">
        <v>1407.1179982681799</v>
      </c>
      <c r="H6">
        <v>1893.06556171069</v>
      </c>
      <c r="I6">
        <v>645.714656222131</v>
      </c>
      <c r="J6">
        <v>1297.99084751481</v>
      </c>
      <c r="K6">
        <v>1644.66979137214</v>
      </c>
      <c r="L6">
        <v>1187.33826602774</v>
      </c>
      <c r="N6">
        <v>42.895797581445301</v>
      </c>
      <c r="O6">
        <v>43.208167781133298</v>
      </c>
      <c r="P6">
        <v>24.341434877992199</v>
      </c>
      <c r="Q6">
        <v>44.643287164956199</v>
      </c>
      <c r="R6">
        <v>64.841732331534999</v>
      </c>
      <c r="S6">
        <v>58.703342140703803</v>
      </c>
      <c r="T6">
        <v>62.360512582137602</v>
      </c>
      <c r="U6">
        <v>60.872421478766903</v>
      </c>
      <c r="V6">
        <v>22.6050509196915</v>
      </c>
      <c r="W6">
        <v>54.037072122740703</v>
      </c>
      <c r="X6">
        <v>95.964601716473894</v>
      </c>
      <c r="Z6">
        <f t="shared" si="1"/>
        <v>0</v>
      </c>
      <c r="AA6">
        <f t="shared" si="0"/>
        <v>-19.148349785163742</v>
      </c>
      <c r="AB6">
        <f t="shared" si="0"/>
        <v>141.12631216211011</v>
      </c>
      <c r="AC6">
        <f t="shared" si="0"/>
        <v>16.409316980016609</v>
      </c>
      <c r="AD6">
        <f t="shared" si="0"/>
        <v>-44.084015078085187</v>
      </c>
      <c r="AE6">
        <f t="shared" si="0"/>
        <v>13.480512019970686</v>
      </c>
      <c r="AF6">
        <f t="shared" si="0"/>
        <v>77.15199317703744</v>
      </c>
      <c r="AG6">
        <f t="shared" si="0"/>
        <v>-89.084053702191071</v>
      </c>
      <c r="AH6">
        <f t="shared" si="0"/>
        <v>-2.2925544775219966</v>
      </c>
      <c r="AI6">
        <f t="shared" si="0"/>
        <v>48.637136403048316</v>
      </c>
      <c r="AJ6">
        <f t="shared" si="0"/>
        <v>-11.584274729414703</v>
      </c>
    </row>
    <row r="7" spans="1:36" x14ac:dyDescent="0.25">
      <c r="A7" s="1">
        <v>0.4</v>
      </c>
      <c r="B7">
        <v>1173.6966924419</v>
      </c>
      <c r="C7">
        <v>1718.6008691218699</v>
      </c>
      <c r="D7">
        <v>1909.3169102315001</v>
      </c>
      <c r="E7">
        <v>1661.88894661629</v>
      </c>
      <c r="F7">
        <v>1300.89164828812</v>
      </c>
      <c r="G7">
        <v>951.65825006752902</v>
      </c>
      <c r="H7">
        <v>1368.1257507226501</v>
      </c>
      <c r="I7">
        <v>1009.28652255372</v>
      </c>
      <c r="J7">
        <v>1087.91404498815</v>
      </c>
      <c r="K7">
        <v>1594.2823668363701</v>
      </c>
      <c r="L7">
        <v>1170.90586122023</v>
      </c>
      <c r="N7">
        <v>35.1134159038508</v>
      </c>
      <c r="O7">
        <v>38.6916978717109</v>
      </c>
      <c r="P7">
        <v>46.884896961995501</v>
      </c>
      <c r="Q7">
        <v>44.4081461750161</v>
      </c>
      <c r="R7">
        <v>42.845872670683399</v>
      </c>
      <c r="S7">
        <v>96.995535638165293</v>
      </c>
      <c r="T7">
        <v>55.143112516730604</v>
      </c>
      <c r="U7">
        <v>35.2970511114004</v>
      </c>
      <c r="V7">
        <v>33.017702901883403</v>
      </c>
      <c r="W7">
        <v>45.094669694185399</v>
      </c>
      <c r="X7">
        <v>88.593937187904203</v>
      </c>
      <c r="Z7">
        <f t="shared" si="1"/>
        <v>0</v>
      </c>
      <c r="AA7">
        <f t="shared" si="0"/>
        <v>104.28908477121959</v>
      </c>
      <c r="AB7">
        <f t="shared" si="0"/>
        <v>125.58393497828294</v>
      </c>
      <c r="AC7">
        <f t="shared" si="0"/>
        <v>86.233193060677365</v>
      </c>
      <c r="AD7">
        <f t="shared" si="0"/>
        <v>22.961021313200497</v>
      </c>
      <c r="AE7">
        <f t="shared" si="0"/>
        <v>-21.52460534172339</v>
      </c>
      <c r="AF7">
        <f t="shared" si="0"/>
        <v>29.741194181372165</v>
      </c>
      <c r="AG7">
        <f t="shared" si="0"/>
        <v>-33.02212172941244</v>
      </c>
      <c r="AH7">
        <f t="shared" si="0"/>
        <v>-17.797686801315397</v>
      </c>
      <c r="AI7">
        <f t="shared" si="0"/>
        <v>73.589252892944373</v>
      </c>
      <c r="AJ7">
        <f t="shared" si="0"/>
        <v>-0.2928509957693044</v>
      </c>
    </row>
    <row r="8" spans="1:36" x14ac:dyDescent="0.25">
      <c r="A8" s="1">
        <v>0.5</v>
      </c>
      <c r="B8">
        <v>1250.19649794016</v>
      </c>
      <c r="C8">
        <v>1235.5725924211599</v>
      </c>
      <c r="D8">
        <v>1393.82306958138</v>
      </c>
      <c r="E8">
        <v>1436.14789262984</v>
      </c>
      <c r="F8">
        <v>1301.87971013417</v>
      </c>
      <c r="G8">
        <v>1566.0481117155</v>
      </c>
      <c r="H8">
        <v>1854.9758178341499</v>
      </c>
      <c r="I8">
        <v>1744.40811702112</v>
      </c>
      <c r="J8">
        <v>941.55632857891203</v>
      </c>
      <c r="K8">
        <v>1312.8804054561899</v>
      </c>
      <c r="L8">
        <v>1260.2069828527499</v>
      </c>
      <c r="N8">
        <v>39.4722590248861</v>
      </c>
      <c r="O8">
        <v>57.475169660461198</v>
      </c>
      <c r="P8">
        <v>57.1995714463648</v>
      </c>
      <c r="Q8">
        <v>32.740654213472702</v>
      </c>
      <c r="R8">
        <v>37.329828231811597</v>
      </c>
      <c r="S8">
        <v>97.115648173945402</v>
      </c>
      <c r="T8">
        <v>94.018898790223005</v>
      </c>
      <c r="U8">
        <v>50.3711238483885</v>
      </c>
      <c r="V8">
        <v>39.309569625772603</v>
      </c>
      <c r="W8">
        <v>62.502382831855698</v>
      </c>
      <c r="X8">
        <v>83.393390349518796</v>
      </c>
      <c r="Z8">
        <f t="shared" si="1"/>
        <v>0</v>
      </c>
      <c r="AA8">
        <f t="shared" si="0"/>
        <v>-2.0973951822875248</v>
      </c>
      <c r="AB8">
        <f t="shared" si="0"/>
        <v>20.666549051390064</v>
      </c>
      <c r="AC8">
        <f t="shared" si="0"/>
        <v>36.259412854196519</v>
      </c>
      <c r="AD8">
        <f t="shared" si="0"/>
        <v>9.5131109883667868</v>
      </c>
      <c r="AE8">
        <f t="shared" si="0"/>
        <v>30.129641793489039</v>
      </c>
      <c r="AF8">
        <f t="shared" si="0"/>
        <v>59.31029948066476</v>
      </c>
      <c r="AG8">
        <f t="shared" si="0"/>
        <v>77.227076602930794</v>
      </c>
      <c r="AH8">
        <f t="shared" si="0"/>
        <v>-55.40391613081794</v>
      </c>
      <c r="AI8">
        <f t="shared" si="0"/>
        <v>8.4796239041177586</v>
      </c>
      <c r="AJ8">
        <f t="shared" si="0"/>
        <v>1.0849909725680715</v>
      </c>
    </row>
    <row r="9" spans="1:36" x14ac:dyDescent="0.25">
      <c r="A9" s="1">
        <v>0.6</v>
      </c>
      <c r="B9">
        <v>1559.8215794406899</v>
      </c>
      <c r="C9">
        <v>1562.7502968605199</v>
      </c>
      <c r="D9">
        <v>1967.8378407398</v>
      </c>
      <c r="E9">
        <v>1747.33964830682</v>
      </c>
      <c r="F9">
        <v>1243.0536424987199</v>
      </c>
      <c r="G9">
        <v>1292.2595414057801</v>
      </c>
      <c r="H9">
        <v>1345.22095834483</v>
      </c>
      <c r="I9">
        <v>1235.4121977247501</v>
      </c>
      <c r="J9">
        <v>1282.3923746137</v>
      </c>
      <c r="K9">
        <v>1382.3251018824001</v>
      </c>
      <c r="L9">
        <v>1091.2842604397699</v>
      </c>
      <c r="N9">
        <v>26.7750020149962</v>
      </c>
      <c r="O9">
        <v>38.281450799239799</v>
      </c>
      <c r="P9">
        <v>44.542800068673003</v>
      </c>
      <c r="Q9">
        <v>54.5798733420541</v>
      </c>
      <c r="R9">
        <v>57.096075301282703</v>
      </c>
      <c r="S9">
        <v>54.7796172713727</v>
      </c>
      <c r="T9">
        <v>44.698830973266197</v>
      </c>
      <c r="U9">
        <v>34.454937536398702</v>
      </c>
      <c r="V9">
        <v>42.811468455244103</v>
      </c>
      <c r="W9">
        <v>34.075424904256103</v>
      </c>
      <c r="X9">
        <v>64.386059500061904</v>
      </c>
      <c r="Z9">
        <f t="shared" si="1"/>
        <v>0</v>
      </c>
      <c r="AA9">
        <f t="shared" si="0"/>
        <v>0.62692163588746919</v>
      </c>
      <c r="AB9">
        <f t="shared" si="0"/>
        <v>78.508784480063085</v>
      </c>
      <c r="AC9">
        <f t="shared" si="0"/>
        <v>30.845028203876073</v>
      </c>
      <c r="AD9">
        <f t="shared" si="0"/>
        <v>-50.230896085998609</v>
      </c>
      <c r="AE9">
        <f t="shared" si="0"/>
        <v>-43.882049602158176</v>
      </c>
      <c r="AF9">
        <f t="shared" si="0"/>
        <v>-41.186525627996495</v>
      </c>
      <c r="AG9">
        <f t="shared" si="0"/>
        <v>-74.345549799156643</v>
      </c>
      <c r="AH9">
        <f t="shared" si="0"/>
        <v>-54.942157991358222</v>
      </c>
      <c r="AI9">
        <f t="shared" si="0"/>
        <v>-40.957916994147162</v>
      </c>
      <c r="AJ9">
        <f t="shared" si="0"/>
        <v>-67.191746005297588</v>
      </c>
    </row>
    <row r="10" spans="1:36" x14ac:dyDescent="0.25">
      <c r="A10" s="1">
        <v>0.7</v>
      </c>
      <c r="B10">
        <v>1623.0286440398099</v>
      </c>
      <c r="C10">
        <v>1370.2947987254299</v>
      </c>
      <c r="D10">
        <v>966.17527026596895</v>
      </c>
      <c r="E10">
        <v>1544.5360692111201</v>
      </c>
      <c r="F10">
        <v>1521.9798253684201</v>
      </c>
      <c r="G10">
        <v>1430.7532565768199</v>
      </c>
      <c r="H10">
        <v>1370.4231369152001</v>
      </c>
      <c r="I10">
        <v>1219.10206103114</v>
      </c>
      <c r="J10">
        <v>1909.40921896279</v>
      </c>
      <c r="K10">
        <v>1132.0465293116599</v>
      </c>
      <c r="L10">
        <v>973.74735161544402</v>
      </c>
      <c r="N10">
        <v>46.603724563018403</v>
      </c>
      <c r="O10">
        <v>55.191358762303203</v>
      </c>
      <c r="P10">
        <v>30.694621108519701</v>
      </c>
      <c r="Q10">
        <v>45.638241049103598</v>
      </c>
      <c r="R10">
        <v>35.396214021974302</v>
      </c>
      <c r="S10">
        <v>28.521349975173798</v>
      </c>
      <c r="T10">
        <v>33.472036855514901</v>
      </c>
      <c r="U10">
        <v>54.884954196893297</v>
      </c>
      <c r="V10">
        <v>37.635388057484299</v>
      </c>
      <c r="W10">
        <v>34.7357692534557</v>
      </c>
      <c r="X10">
        <v>37.474061669584501</v>
      </c>
      <c r="Z10">
        <f t="shared" si="1"/>
        <v>0</v>
      </c>
      <c r="AA10">
        <f t="shared" si="0"/>
        <v>-34.987398349937621</v>
      </c>
      <c r="AB10">
        <f t="shared" si="0"/>
        <v>-117.7075892726491</v>
      </c>
      <c r="AC10">
        <f t="shared" si="0"/>
        <v>-12.033479884618879</v>
      </c>
      <c r="AD10">
        <f t="shared" si="0"/>
        <v>-17.266872799564485</v>
      </c>
      <c r="AE10">
        <f t="shared" si="0"/>
        <v>-35.190406393736176</v>
      </c>
      <c r="AF10">
        <f t="shared" si="0"/>
        <v>-44.024470657246709</v>
      </c>
      <c r="AG10">
        <f t="shared" si="0"/>
        <v>-56.099478613829476</v>
      </c>
      <c r="AH10">
        <f t="shared" si="0"/>
        <v>47.807649763282683</v>
      </c>
      <c r="AI10">
        <f t="shared" si="0"/>
        <v>-84.470476486573304</v>
      </c>
      <c r="AJ10">
        <f t="shared" si="0"/>
        <v>-108.57284923225288</v>
      </c>
    </row>
    <row r="11" spans="1:36" x14ac:dyDescent="0.25">
      <c r="A11" s="1">
        <v>0.8</v>
      </c>
      <c r="B11">
        <v>1181.92995452584</v>
      </c>
      <c r="C11">
        <v>1123.17191386741</v>
      </c>
      <c r="D11">
        <v>1597.39719294828</v>
      </c>
      <c r="E11">
        <v>1312.6653154073199</v>
      </c>
      <c r="F11">
        <v>1258.3781377514299</v>
      </c>
      <c r="G11">
        <v>1362.21449980735</v>
      </c>
      <c r="H11">
        <v>1407.13196526415</v>
      </c>
      <c r="I11">
        <v>1049.6454596435501</v>
      </c>
      <c r="J11">
        <v>775.50032641472296</v>
      </c>
      <c r="K11">
        <v>1694.8530114658099</v>
      </c>
      <c r="L11">
        <v>1207.30689580078</v>
      </c>
      <c r="N11">
        <v>32.126248939604402</v>
      </c>
      <c r="O11">
        <v>59.468832218711</v>
      </c>
      <c r="P11">
        <v>39.206224784853902</v>
      </c>
      <c r="Q11">
        <v>62.9030182853217</v>
      </c>
      <c r="R11">
        <v>27.4310450606106</v>
      </c>
      <c r="S11">
        <v>35.8830837052855</v>
      </c>
      <c r="T11">
        <v>46.449555794208301</v>
      </c>
      <c r="U11">
        <v>47.711413249617202</v>
      </c>
      <c r="V11">
        <v>70.227553789813797</v>
      </c>
      <c r="W11">
        <v>46.136352271446398</v>
      </c>
      <c r="X11">
        <v>49.278979934763299</v>
      </c>
      <c r="Z11">
        <f t="shared" si="1"/>
        <v>0</v>
      </c>
      <c r="AA11">
        <f t="shared" si="0"/>
        <v>-8.6930852260626228</v>
      </c>
      <c r="AB11">
        <f t="shared" si="0"/>
        <v>81.966389189970357</v>
      </c>
      <c r="AC11">
        <f t="shared" si="0"/>
        <v>18.509355563640636</v>
      </c>
      <c r="AD11">
        <f t="shared" si="0"/>
        <v>18.096801491254372</v>
      </c>
      <c r="AE11">
        <f t="shared" si="0"/>
        <v>37.432029719882472</v>
      </c>
      <c r="AF11">
        <f t="shared" si="0"/>
        <v>39.874960411427217</v>
      </c>
      <c r="AG11">
        <f t="shared" si="0"/>
        <v>-22.998262473420311</v>
      </c>
      <c r="AH11">
        <f t="shared" si="0"/>
        <v>-52.627937925977058</v>
      </c>
      <c r="AI11">
        <f t="shared" si="0"/>
        <v>91.235406065789036</v>
      </c>
      <c r="AJ11">
        <f t="shared" si="0"/>
        <v>4.3138891977445288</v>
      </c>
    </row>
    <row r="12" spans="1:36" x14ac:dyDescent="0.25">
      <c r="A12" s="1">
        <v>0.9</v>
      </c>
      <c r="B12">
        <v>837.07609867042902</v>
      </c>
      <c r="C12">
        <v>1065.9511449450199</v>
      </c>
      <c r="D12">
        <v>2004.0291535363799</v>
      </c>
      <c r="E12">
        <v>1546.3914425421999</v>
      </c>
      <c r="F12">
        <v>719.57893841014095</v>
      </c>
      <c r="G12">
        <v>1288.42409331708</v>
      </c>
      <c r="H12">
        <v>2035.67525411016</v>
      </c>
      <c r="I12">
        <v>1387.5850101245901</v>
      </c>
      <c r="J12">
        <v>854.77431160895799</v>
      </c>
      <c r="K12">
        <v>1752.37133208965</v>
      </c>
      <c r="L12">
        <v>1489.2442393833601</v>
      </c>
      <c r="N12">
        <v>58.155014629527301</v>
      </c>
      <c r="O12">
        <v>83.168986009200694</v>
      </c>
      <c r="P12">
        <v>43.358370506016101</v>
      </c>
      <c r="Q12">
        <v>38.252954937080901</v>
      </c>
      <c r="R12">
        <v>36.1377937393517</v>
      </c>
      <c r="S12">
        <v>81.378684010087099</v>
      </c>
      <c r="T12">
        <v>41.412579764708099</v>
      </c>
      <c r="U12">
        <v>28.4056657524497</v>
      </c>
      <c r="V12">
        <v>56.141016758571197</v>
      </c>
      <c r="W12">
        <v>33.2436133684729</v>
      </c>
      <c r="X12">
        <v>50.578023776320201</v>
      </c>
      <c r="Z12">
        <f>(B12-$B12)/SQRT(POWER(N12,2)/100+POWER($N12,2)/100)</f>
        <v>0</v>
      </c>
      <c r="AA12">
        <f t="shared" si="0"/>
        <v>22.552729119661876</v>
      </c>
      <c r="AB12">
        <f t="shared" si="0"/>
        <v>160.87177765619023</v>
      </c>
      <c r="AC12">
        <f t="shared" si="0"/>
        <v>101.90119444187077</v>
      </c>
      <c r="AD12">
        <f t="shared" si="0"/>
        <v>-17.160742574585381</v>
      </c>
      <c r="AE12">
        <f t="shared" si="0"/>
        <v>45.124656722130361</v>
      </c>
      <c r="AF12">
        <f t="shared" si="0"/>
        <v>167.88671501207023</v>
      </c>
      <c r="AG12">
        <f t="shared" si="0"/>
        <v>85.057967609074979</v>
      </c>
      <c r="AH12">
        <f t="shared" si="0"/>
        <v>2.1895045401336315</v>
      </c>
      <c r="AI12">
        <f t="shared" si="0"/>
        <v>136.63948568926233</v>
      </c>
      <c r="AJ12">
        <f t="shared" si="0"/>
        <v>84.61768853976605</v>
      </c>
    </row>
    <row r="14" spans="1:36" x14ac:dyDescent="0.25">
      <c r="A14" s="10" t="s">
        <v>18</v>
      </c>
      <c r="B14" s="10"/>
      <c r="N14" s="10" t="s">
        <v>20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Z14" s="10" t="s">
        <v>14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x14ac:dyDescent="0.25">
      <c r="A15" s="2">
        <f>0.05</f>
        <v>0.05</v>
      </c>
      <c r="B15" t="s">
        <v>15</v>
      </c>
      <c r="N15" t="s">
        <v>2</v>
      </c>
      <c r="O15" t="s">
        <v>6</v>
      </c>
      <c r="P15" t="s">
        <v>5</v>
      </c>
      <c r="Q15" t="s">
        <v>8</v>
      </c>
      <c r="R15" t="s">
        <v>7</v>
      </c>
      <c r="S15" t="s">
        <v>9</v>
      </c>
      <c r="T15" t="s">
        <v>10</v>
      </c>
      <c r="U15" t="s">
        <v>0</v>
      </c>
      <c r="V15" t="s">
        <v>1</v>
      </c>
      <c r="W15" t="s">
        <v>4</v>
      </c>
      <c r="X15" t="s">
        <v>3</v>
      </c>
      <c r="Z15" t="s">
        <v>2</v>
      </c>
      <c r="AA15" t="s">
        <v>6</v>
      </c>
      <c r="AB15" t="s">
        <v>5</v>
      </c>
      <c r="AC15" t="s">
        <v>8</v>
      </c>
      <c r="AD15" t="s">
        <v>7</v>
      </c>
      <c r="AE15" t="s">
        <v>9</v>
      </c>
      <c r="AF15" t="s">
        <v>10</v>
      </c>
      <c r="AG15" t="s">
        <v>0</v>
      </c>
      <c r="AH15" t="s">
        <v>1</v>
      </c>
      <c r="AI15" t="s">
        <v>4</v>
      </c>
      <c r="AJ15" t="s">
        <v>3</v>
      </c>
    </row>
    <row r="16" spans="1:36" x14ac:dyDescent="0.25">
      <c r="A16" s="4">
        <f>0.01</f>
        <v>0.01</v>
      </c>
      <c r="B16" t="s">
        <v>16</v>
      </c>
      <c r="N16">
        <f>_xlfn.T.DIST.2T(ABS(Z3),Z16)</f>
        <v>1</v>
      </c>
      <c r="O16">
        <f t="shared" ref="O16:X25" si="2">_xlfn.T.DIST.2T(ABS(AA3),AA16)</f>
        <v>0.17673301413453488</v>
      </c>
      <c r="P16">
        <f t="shared" si="2"/>
        <v>3.6658631169506865E-16</v>
      </c>
      <c r="Q16">
        <f t="shared" si="2"/>
        <v>0.12527798118244188</v>
      </c>
      <c r="R16">
        <f t="shared" si="2"/>
        <v>6.1653117559292711E-38</v>
      </c>
      <c r="S16">
        <f t="shared" si="2"/>
        <v>1.9295789468195034E-24</v>
      </c>
      <c r="T16">
        <f t="shared" si="2"/>
        <v>1.5780256658998137E-39</v>
      </c>
      <c r="U16">
        <f t="shared" si="2"/>
        <v>1.7643703162752756E-2</v>
      </c>
      <c r="V16">
        <f t="shared" si="2"/>
        <v>1.5684002773713526E-36</v>
      </c>
      <c r="W16">
        <f t="shared" si="2"/>
        <v>2.7330185224290205E-33</v>
      </c>
      <c r="X16">
        <f t="shared" si="2"/>
        <v>9.8874499468506763E-35</v>
      </c>
      <c r="Z16">
        <f>POWER(N3/100+$N3/100,2)/(POWER(N3/100,2)/99+POWER($N3/100,2)/99)</f>
        <v>198</v>
      </c>
      <c r="AA16">
        <f t="shared" ref="AA16:AJ25" si="3">POWER(O3/100+$N3/100,2)/(POWER(O3/100,2)/99+POWER($N3/100,2)/99)</f>
        <v>197.69858901122606</v>
      </c>
      <c r="AB16">
        <f t="shared" si="3"/>
        <v>192.89751065602997</v>
      </c>
      <c r="AC16">
        <f t="shared" si="3"/>
        <v>197.61464266113285</v>
      </c>
      <c r="AD16">
        <f t="shared" si="3"/>
        <v>197.10667711860765</v>
      </c>
      <c r="AE16">
        <f t="shared" si="3"/>
        <v>197.82767150306759</v>
      </c>
      <c r="AF16">
        <f t="shared" si="3"/>
        <v>197.12017018824798</v>
      </c>
      <c r="AG16">
        <f t="shared" si="3"/>
        <v>197.38514219824913</v>
      </c>
      <c r="AH16">
        <f t="shared" si="3"/>
        <v>197.67188862479782</v>
      </c>
      <c r="AI16">
        <f t="shared" si="3"/>
        <v>197.99911201071359</v>
      </c>
      <c r="AJ16">
        <f t="shared" si="3"/>
        <v>197.00663264422209</v>
      </c>
    </row>
    <row r="17" spans="1:36" x14ac:dyDescent="0.25">
      <c r="A17" s="3">
        <f>0.001</f>
        <v>1E-3</v>
      </c>
      <c r="B17" t="s">
        <v>17</v>
      </c>
      <c r="N17">
        <f t="shared" ref="N17:N25" si="4">_xlfn.T.DIST.2T(ABS(Z4),Z17)</f>
        <v>1</v>
      </c>
      <c r="O17">
        <f t="shared" si="2"/>
        <v>1.0134995662691155E-83</v>
      </c>
      <c r="P17">
        <f t="shared" si="2"/>
        <v>1.1532054071180124E-154</v>
      </c>
      <c r="Q17">
        <f t="shared" si="2"/>
        <v>5.335784755589497E-86</v>
      </c>
      <c r="R17">
        <f t="shared" si="2"/>
        <v>2.4737255968694377E-86</v>
      </c>
      <c r="S17">
        <f t="shared" si="2"/>
        <v>1.723740657086733E-96</v>
      </c>
      <c r="T17">
        <f t="shared" si="2"/>
        <v>5.4743623951125861E-87</v>
      </c>
      <c r="U17">
        <f t="shared" si="2"/>
        <v>1.2222044196028281E-100</v>
      </c>
      <c r="V17">
        <f t="shared" si="2"/>
        <v>9.5561194185072176E-32</v>
      </c>
      <c r="W17">
        <f t="shared" si="2"/>
        <v>5.8409926144175578E-109</v>
      </c>
      <c r="X17">
        <f t="shared" si="2"/>
        <v>2.4691289655058426E-34</v>
      </c>
      <c r="Z17">
        <f t="shared" ref="Z17:Z25" si="5">POWER(N4/100+$N4/100,2)/(POWER(N4/100,2)/99+POWER($N4/100,2)/99)</f>
        <v>198</v>
      </c>
      <c r="AA17">
        <f t="shared" si="3"/>
        <v>184.03832861328317</v>
      </c>
      <c r="AB17">
        <f t="shared" si="3"/>
        <v>197.57898322551671</v>
      </c>
      <c r="AC17">
        <f t="shared" si="3"/>
        <v>192.05761661184877</v>
      </c>
      <c r="AD17">
        <f t="shared" si="3"/>
        <v>197.38938473134854</v>
      </c>
      <c r="AE17">
        <f t="shared" si="3"/>
        <v>197.9973705048121</v>
      </c>
      <c r="AF17">
        <f t="shared" si="3"/>
        <v>197.68580173828053</v>
      </c>
      <c r="AG17">
        <f t="shared" si="3"/>
        <v>195.86649235494176</v>
      </c>
      <c r="AH17">
        <f t="shared" si="3"/>
        <v>197.34814131611174</v>
      </c>
      <c r="AI17">
        <f t="shared" si="3"/>
        <v>197.94978770282339</v>
      </c>
      <c r="AJ17">
        <f t="shared" si="3"/>
        <v>166.21647250851976</v>
      </c>
    </row>
    <row r="18" spans="1:36" x14ac:dyDescent="0.25">
      <c r="N18">
        <f t="shared" si="4"/>
        <v>1</v>
      </c>
      <c r="O18">
        <f t="shared" si="2"/>
        <v>1.6730651184508567E-148</v>
      </c>
      <c r="P18">
        <f t="shared" si="2"/>
        <v>2.8196323155563892E-69</v>
      </c>
      <c r="Q18">
        <f t="shared" si="2"/>
        <v>9.3599661851923627E-136</v>
      </c>
      <c r="R18">
        <f t="shared" si="2"/>
        <v>4.0382477287047683E-149</v>
      </c>
      <c r="S18">
        <f t="shared" si="2"/>
        <v>3.3611880277775026E-108</v>
      </c>
      <c r="T18">
        <f t="shared" si="2"/>
        <v>1.009430579468385E-6</v>
      </c>
      <c r="U18">
        <f t="shared" si="2"/>
        <v>4.3689836502431623E-127</v>
      </c>
      <c r="V18">
        <f t="shared" si="2"/>
        <v>5.2703694772189276E-164</v>
      </c>
      <c r="W18">
        <f t="shared" si="2"/>
        <v>4.4910794102142331E-101</v>
      </c>
      <c r="X18">
        <f t="shared" si="2"/>
        <v>2.1676373575493559E-102</v>
      </c>
      <c r="Z18">
        <f t="shared" si="5"/>
        <v>198</v>
      </c>
      <c r="AA18">
        <f t="shared" si="3"/>
        <v>196.18471297058778</v>
      </c>
      <c r="AB18">
        <f t="shared" si="3"/>
        <v>196.62375088059017</v>
      </c>
      <c r="AC18">
        <f t="shared" si="3"/>
        <v>189.10726932853635</v>
      </c>
      <c r="AD18">
        <f t="shared" si="3"/>
        <v>193.60446838698047</v>
      </c>
      <c r="AE18">
        <f t="shared" si="3"/>
        <v>197.57900635629588</v>
      </c>
      <c r="AF18">
        <f t="shared" si="3"/>
        <v>189.13961074811311</v>
      </c>
      <c r="AG18">
        <f t="shared" si="3"/>
        <v>197.93515555160357</v>
      </c>
      <c r="AH18">
        <f t="shared" si="3"/>
        <v>190.9156474996671</v>
      </c>
      <c r="AI18">
        <f t="shared" si="3"/>
        <v>197.44622458243578</v>
      </c>
      <c r="AJ18">
        <f t="shared" si="3"/>
        <v>193.88724167458702</v>
      </c>
    </row>
    <row r="19" spans="1:36" x14ac:dyDescent="0.25">
      <c r="A19" s="10" t="s">
        <v>19</v>
      </c>
      <c r="B19" s="10"/>
      <c r="N19">
        <f t="shared" si="4"/>
        <v>1</v>
      </c>
      <c r="O19">
        <f t="shared" si="2"/>
        <v>7.5188011103854175E-47</v>
      </c>
      <c r="P19">
        <f t="shared" si="2"/>
        <v>1.108258020609241E-188</v>
      </c>
      <c r="Q19">
        <f t="shared" si="2"/>
        <v>1.0383116561623595E-38</v>
      </c>
      <c r="R19">
        <f t="shared" si="2"/>
        <v>1.0040215051639852E-101</v>
      </c>
      <c r="S19">
        <f t="shared" si="2"/>
        <v>1.2779410533247123E-29</v>
      </c>
      <c r="T19">
        <f t="shared" si="2"/>
        <v>6.5025693052732817E-146</v>
      </c>
      <c r="U19">
        <f t="shared" si="2"/>
        <v>4.0133315557159681E-158</v>
      </c>
      <c r="V19">
        <f t="shared" si="2"/>
        <v>2.3030542000990691E-2</v>
      </c>
      <c r="W19">
        <f t="shared" si="2"/>
        <v>5.4817426102249568E-111</v>
      </c>
      <c r="X19">
        <f t="shared" si="2"/>
        <v>2.6247690857653728E-23</v>
      </c>
      <c r="Z19">
        <f t="shared" si="5"/>
        <v>198</v>
      </c>
      <c r="AA19">
        <f t="shared" si="3"/>
        <v>197.99739413231794</v>
      </c>
      <c r="AB19">
        <f t="shared" si="3"/>
        <v>183.98914535132371</v>
      </c>
      <c r="AC19">
        <f t="shared" si="3"/>
        <v>197.92112899990173</v>
      </c>
      <c r="AD19">
        <f t="shared" si="3"/>
        <v>190.11170758459053</v>
      </c>
      <c r="AE19">
        <f t="shared" si="3"/>
        <v>193.32021356329278</v>
      </c>
      <c r="AF19">
        <f t="shared" si="3"/>
        <v>191.45271355533669</v>
      </c>
      <c r="AG19">
        <f t="shared" si="3"/>
        <v>192.23086555737572</v>
      </c>
      <c r="AH19">
        <f t="shared" si="3"/>
        <v>180.6630920167195</v>
      </c>
      <c r="AI19">
        <f t="shared" si="3"/>
        <v>195.41837587187368</v>
      </c>
      <c r="AJ19">
        <f t="shared" si="3"/>
        <v>172.76630608847043</v>
      </c>
    </row>
    <row r="20" spans="1:36" x14ac:dyDescent="0.25">
      <c r="A20" s="5">
        <f>0.05</f>
        <v>0.05</v>
      </c>
      <c r="B20" t="s">
        <v>15</v>
      </c>
      <c r="N20">
        <f t="shared" si="4"/>
        <v>1</v>
      </c>
      <c r="O20">
        <f t="shared" si="2"/>
        <v>2.5233753384209843E-174</v>
      </c>
      <c r="P20">
        <f t="shared" si="2"/>
        <v>9.3032036628216445E-188</v>
      </c>
      <c r="Q20">
        <f t="shared" si="2"/>
        <v>3.0740028729891783E-157</v>
      </c>
      <c r="R20">
        <f t="shared" si="2"/>
        <v>1.8044997014644385E-57</v>
      </c>
      <c r="S20">
        <f t="shared" si="2"/>
        <v>2.2272599328045028E-49</v>
      </c>
      <c r="T20">
        <f t="shared" si="2"/>
        <v>5.2199737660582918E-73</v>
      </c>
      <c r="U20">
        <f t="shared" si="2"/>
        <v>3.0616562757355974E-82</v>
      </c>
      <c r="V20">
        <f t="shared" si="2"/>
        <v>7.1294257853570073E-43</v>
      </c>
      <c r="W20">
        <f t="shared" si="2"/>
        <v>1.0891390759544608E-143</v>
      </c>
      <c r="X20">
        <f t="shared" si="2"/>
        <v>0.77000179230375754</v>
      </c>
      <c r="Z20">
        <f t="shared" si="5"/>
        <v>198</v>
      </c>
      <c r="AA20">
        <f t="shared" si="3"/>
        <v>197.53567533598846</v>
      </c>
      <c r="AB20">
        <f t="shared" si="3"/>
        <v>194.00185748295948</v>
      </c>
      <c r="AC20">
        <f t="shared" si="3"/>
        <v>195.33144632074516</v>
      </c>
      <c r="AD20">
        <f t="shared" si="3"/>
        <v>196.07108619545372</v>
      </c>
      <c r="AE20">
        <f t="shared" si="3"/>
        <v>162.37297088485914</v>
      </c>
      <c r="AF20">
        <f t="shared" si="3"/>
        <v>188.70651940235834</v>
      </c>
      <c r="AG20">
        <f t="shared" si="3"/>
        <v>197.99865321060881</v>
      </c>
      <c r="AH20">
        <f t="shared" si="3"/>
        <v>197.81283396546513</v>
      </c>
      <c r="AI20">
        <f t="shared" si="3"/>
        <v>194.98056818405459</v>
      </c>
      <c r="AJ20">
        <f t="shared" si="3"/>
        <v>166.82167911258523</v>
      </c>
    </row>
    <row r="21" spans="1:36" x14ac:dyDescent="0.25">
      <c r="A21" s="7">
        <f>0.01</f>
        <v>0.01</v>
      </c>
      <c r="B21" t="s">
        <v>16</v>
      </c>
      <c r="N21">
        <f t="shared" si="4"/>
        <v>1</v>
      </c>
      <c r="O21">
        <f t="shared" si="2"/>
        <v>3.7274547317534691E-2</v>
      </c>
      <c r="P21">
        <f t="shared" si="2"/>
        <v>1.3560482360559693E-50</v>
      </c>
      <c r="Q21">
        <f t="shared" si="2"/>
        <v>7.3361246966062974E-89</v>
      </c>
      <c r="R21">
        <f t="shared" si="2"/>
        <v>6.7565535935285564E-18</v>
      </c>
      <c r="S21">
        <f t="shared" si="2"/>
        <v>1.218225501795646E-69</v>
      </c>
      <c r="T21">
        <f t="shared" si="2"/>
        <v>4.7080234708675222E-115</v>
      </c>
      <c r="U21">
        <f t="shared" si="2"/>
        <v>3.666595770297725E-148</v>
      </c>
      <c r="V21">
        <f t="shared" si="2"/>
        <v>4.3059997991170468E-122</v>
      </c>
      <c r="W21">
        <f t="shared" si="2"/>
        <v>6.5455142894514144E-15</v>
      </c>
      <c r="X21">
        <f t="shared" si="2"/>
        <v>0.27941806794124718</v>
      </c>
      <c r="Z21">
        <f t="shared" si="5"/>
        <v>198</v>
      </c>
      <c r="AA21">
        <f t="shared" si="3"/>
        <v>191.39984046590473</v>
      </c>
      <c r="AB21">
        <f t="shared" si="3"/>
        <v>191.55849526691256</v>
      </c>
      <c r="AC21">
        <f t="shared" si="3"/>
        <v>196.2942512036806</v>
      </c>
      <c r="AD21">
        <f t="shared" si="3"/>
        <v>197.84604459885415</v>
      </c>
      <c r="AE21">
        <f t="shared" si="3"/>
        <v>168.06660713230303</v>
      </c>
      <c r="AF21">
        <f t="shared" si="3"/>
        <v>169.67058752231461</v>
      </c>
      <c r="AG21">
        <f t="shared" si="3"/>
        <v>195.12848549796115</v>
      </c>
      <c r="AH21">
        <f t="shared" si="3"/>
        <v>197.99915563595073</v>
      </c>
      <c r="AI21">
        <f t="shared" si="3"/>
        <v>188.3912078639764</v>
      </c>
      <c r="AJ21">
        <f t="shared" si="3"/>
        <v>175.56509423755102</v>
      </c>
    </row>
    <row r="22" spans="1:36" x14ac:dyDescent="0.25">
      <c r="A22" s="6">
        <f>0.001</f>
        <v>1E-3</v>
      </c>
      <c r="B22" t="s">
        <v>17</v>
      </c>
      <c r="N22">
        <f t="shared" si="4"/>
        <v>1</v>
      </c>
      <c r="O22">
        <f t="shared" si="2"/>
        <v>0.53145924719941728</v>
      </c>
      <c r="P22">
        <f t="shared" si="2"/>
        <v>1.5208688556709465E-144</v>
      </c>
      <c r="Q22">
        <f t="shared" si="2"/>
        <v>4.1309881057805626E-73</v>
      </c>
      <c r="R22">
        <f t="shared" si="2"/>
        <v>6.9476547612377026E-106</v>
      </c>
      <c r="S22">
        <f t="shared" si="2"/>
        <v>4.7561477317329414E-97</v>
      </c>
      <c r="T22">
        <f t="shared" si="2"/>
        <v>2.0274011891612654E-95</v>
      </c>
      <c r="U22">
        <f t="shared" si="2"/>
        <v>1.603102888400901E-144</v>
      </c>
      <c r="V22">
        <f t="shared" si="2"/>
        <v>9.5360843744742774E-118</v>
      </c>
      <c r="W22">
        <f t="shared" si="2"/>
        <v>9.9102158848808878E-98</v>
      </c>
      <c r="X22">
        <f t="shared" si="2"/>
        <v>7.7028001139129304E-124</v>
      </c>
      <c r="Z22">
        <f t="shared" si="5"/>
        <v>198</v>
      </c>
      <c r="AA22">
        <f t="shared" si="3"/>
        <v>191.99394385536328</v>
      </c>
      <c r="AB22">
        <f t="shared" si="3"/>
        <v>186.42865143182422</v>
      </c>
      <c r="AC22">
        <f t="shared" si="3"/>
        <v>177.29090723181335</v>
      </c>
      <c r="AD22">
        <f t="shared" si="3"/>
        <v>175.11326958223637</v>
      </c>
      <c r="AE22">
        <f t="shared" si="3"/>
        <v>177.11573319627306</v>
      </c>
      <c r="AF22">
        <f t="shared" si="3"/>
        <v>186.28492312669189</v>
      </c>
      <c r="AG22">
        <f t="shared" si="3"/>
        <v>194.93328451048725</v>
      </c>
      <c r="AH22">
        <f t="shared" si="3"/>
        <v>188.01473427323867</v>
      </c>
      <c r="AI22">
        <f t="shared" si="3"/>
        <v>195.19051009380314</v>
      </c>
      <c r="AJ22">
        <f t="shared" si="3"/>
        <v>169.1988545701696</v>
      </c>
    </row>
    <row r="23" spans="1:36" x14ac:dyDescent="0.25">
      <c r="N23">
        <f t="shared" si="4"/>
        <v>1</v>
      </c>
      <c r="O23">
        <f t="shared" si="2"/>
        <v>3.1656106641591608E-86</v>
      </c>
      <c r="P23">
        <f t="shared" si="2"/>
        <v>8.9862806550464957E-179</v>
      </c>
      <c r="Q23">
        <f t="shared" si="2"/>
        <v>2.3202144345600434E-25</v>
      </c>
      <c r="R23">
        <f t="shared" si="2"/>
        <v>4.4527712165648112E-41</v>
      </c>
      <c r="S23">
        <f t="shared" si="2"/>
        <v>2.09286060856749E-84</v>
      </c>
      <c r="T23">
        <f t="shared" si="2"/>
        <v>2.8149797331553502E-102</v>
      </c>
      <c r="U23">
        <f t="shared" si="2"/>
        <v>1.1016461283805666E-122</v>
      </c>
      <c r="V23">
        <f t="shared" si="2"/>
        <v>1.2120978730811537E-109</v>
      </c>
      <c r="W23">
        <f t="shared" si="2"/>
        <v>2.228551115762457E-154</v>
      </c>
      <c r="X23">
        <f t="shared" si="2"/>
        <v>2.387261950189728E-176</v>
      </c>
      <c r="Z23">
        <f t="shared" si="5"/>
        <v>197.99999999999997</v>
      </c>
      <c r="AA23">
        <f t="shared" si="3"/>
        <v>196.60080334759598</v>
      </c>
      <c r="AB23">
        <f t="shared" si="3"/>
        <v>189.95365467763048</v>
      </c>
      <c r="AC23">
        <f t="shared" si="3"/>
        <v>197.97831046503137</v>
      </c>
      <c r="AD23">
        <f t="shared" si="3"/>
        <v>194.36906558312549</v>
      </c>
      <c r="AE23">
        <f t="shared" si="3"/>
        <v>187.15705406903768</v>
      </c>
      <c r="AF23">
        <f t="shared" si="3"/>
        <v>192.81463964300383</v>
      </c>
      <c r="AG23">
        <f t="shared" si="3"/>
        <v>196.69040313044596</v>
      </c>
      <c r="AH23">
        <f t="shared" si="3"/>
        <v>195.78095218506098</v>
      </c>
      <c r="AI23">
        <f t="shared" si="3"/>
        <v>193.87270470102092</v>
      </c>
      <c r="AJ23">
        <f t="shared" si="3"/>
        <v>195.69260807460682</v>
      </c>
    </row>
    <row r="24" spans="1:36" x14ac:dyDescent="0.25">
      <c r="N24">
        <f t="shared" si="4"/>
        <v>1</v>
      </c>
      <c r="O24">
        <f t="shared" si="2"/>
        <v>2.0856391268142999E-15</v>
      </c>
      <c r="P24">
        <f t="shared" si="2"/>
        <v>1.2765704533908779E-153</v>
      </c>
      <c r="Q24">
        <f t="shared" si="2"/>
        <v>1.9672096224173512E-43</v>
      </c>
      <c r="R24">
        <f t="shared" si="2"/>
        <v>1.1054484346504148E-43</v>
      </c>
      <c r="S24">
        <f t="shared" si="2"/>
        <v>1.7014852129378315E-91</v>
      </c>
      <c r="T24">
        <f t="shared" si="2"/>
        <v>1.5318285951941317E-94</v>
      </c>
      <c r="U24">
        <f t="shared" si="2"/>
        <v>8.4093461140388248E-57</v>
      </c>
      <c r="V24">
        <f t="shared" si="2"/>
        <v>2.1865173963348198E-108</v>
      </c>
      <c r="W24">
        <f t="shared" si="2"/>
        <v>1.8718555813234859E-159</v>
      </c>
      <c r="X24">
        <f t="shared" si="2"/>
        <v>2.5822592364252564E-5</v>
      </c>
      <c r="Z24">
        <f t="shared" si="5"/>
        <v>198</v>
      </c>
      <c r="AA24">
        <f t="shared" si="3"/>
        <v>181.79953255659404</v>
      </c>
      <c r="AB24">
        <f t="shared" si="3"/>
        <v>196.06849077046587</v>
      </c>
      <c r="AC24">
        <f t="shared" si="3"/>
        <v>179.20346877181123</v>
      </c>
      <c r="AD24">
        <f t="shared" si="3"/>
        <v>196.77703673412614</v>
      </c>
      <c r="AE24">
        <f t="shared" si="3"/>
        <v>197.39764968843031</v>
      </c>
      <c r="AF24">
        <f t="shared" si="3"/>
        <v>191.63237045831974</v>
      </c>
      <c r="AG24">
        <f t="shared" si="3"/>
        <v>190.7317454171808</v>
      </c>
      <c r="AH24">
        <f t="shared" si="3"/>
        <v>173.90222856851756</v>
      </c>
      <c r="AI24">
        <f t="shared" si="3"/>
        <v>191.8519095766319</v>
      </c>
      <c r="AJ24">
        <f t="shared" si="3"/>
        <v>189.58292550912543</v>
      </c>
    </row>
    <row r="25" spans="1:36" x14ac:dyDescent="0.25">
      <c r="N25">
        <f t="shared" si="4"/>
        <v>1</v>
      </c>
      <c r="O25">
        <f t="shared" si="2"/>
        <v>9.6219076270567139E-56</v>
      </c>
      <c r="P25">
        <f t="shared" si="2"/>
        <v>1.4271836117472442E-207</v>
      </c>
      <c r="Q25">
        <f t="shared" si="2"/>
        <v>4.0409795126512383E-167</v>
      </c>
      <c r="R25">
        <f t="shared" si="2"/>
        <v>2.9237364910207951E-40</v>
      </c>
      <c r="S25">
        <f t="shared" si="2"/>
        <v>3.730345826173931E-104</v>
      </c>
      <c r="T25">
        <f t="shared" si="2"/>
        <v>2.9643150237492579E-210</v>
      </c>
      <c r="U25">
        <f t="shared" si="2"/>
        <v>1.7362672080527769E-145</v>
      </c>
      <c r="V25">
        <f t="shared" si="2"/>
        <v>2.9735000150921405E-2</v>
      </c>
      <c r="W25">
        <f t="shared" si="2"/>
        <v>6.2578535429293727E-187</v>
      </c>
      <c r="X25">
        <f t="shared" si="2"/>
        <v>7.834250841206108E-157</v>
      </c>
      <c r="Z25">
        <f t="shared" si="5"/>
        <v>198</v>
      </c>
      <c r="AA25">
        <f t="shared" si="3"/>
        <v>191.98546842966942</v>
      </c>
      <c r="AB25">
        <f t="shared" si="3"/>
        <v>193.88078364536224</v>
      </c>
      <c r="AC25">
        <f t="shared" si="3"/>
        <v>189.90697124064152</v>
      </c>
      <c r="AD25">
        <f t="shared" si="3"/>
        <v>187.76288443587583</v>
      </c>
      <c r="AE25">
        <f t="shared" si="3"/>
        <v>192.66294519360494</v>
      </c>
      <c r="AF25">
        <f t="shared" si="3"/>
        <v>192.55551057102275</v>
      </c>
      <c r="AG25">
        <f t="shared" si="3"/>
        <v>177.08338417608272</v>
      </c>
      <c r="AH25">
        <f t="shared" si="3"/>
        <v>197.93854091689278</v>
      </c>
      <c r="AI25">
        <f t="shared" si="3"/>
        <v>184.30816852758096</v>
      </c>
      <c r="AJ25">
        <f t="shared" si="3"/>
        <v>197.04317640180946</v>
      </c>
    </row>
    <row r="27" spans="1:36" x14ac:dyDescent="0.25">
      <c r="N27" t="s">
        <v>44</v>
      </c>
      <c r="O27" t="s">
        <v>6</v>
      </c>
      <c r="P27" t="s">
        <v>5</v>
      </c>
      <c r="Q27" t="s">
        <v>8</v>
      </c>
      <c r="R27" t="s">
        <v>7</v>
      </c>
      <c r="S27" t="s">
        <v>9</v>
      </c>
      <c r="T27" t="s">
        <v>10</v>
      </c>
      <c r="U27" t="s">
        <v>0</v>
      </c>
      <c r="V27" t="s">
        <v>1</v>
      </c>
      <c r="W27" t="s">
        <v>4</v>
      </c>
      <c r="X27" t="s">
        <v>3</v>
      </c>
      <c r="Z27" t="s">
        <v>45</v>
      </c>
      <c r="AA27" t="s">
        <v>6</v>
      </c>
      <c r="AB27" t="s">
        <v>5</v>
      </c>
      <c r="AC27" t="s">
        <v>8</v>
      </c>
      <c r="AD27" t="s">
        <v>7</v>
      </c>
      <c r="AE27" t="s">
        <v>9</v>
      </c>
      <c r="AF27" t="s">
        <v>10</v>
      </c>
      <c r="AG27" t="s">
        <v>0</v>
      </c>
      <c r="AH27" t="s">
        <v>1</v>
      </c>
      <c r="AI27" t="s">
        <v>4</v>
      </c>
      <c r="AJ27" t="s">
        <v>3</v>
      </c>
    </row>
    <row r="28" spans="1:36" x14ac:dyDescent="0.25">
      <c r="N28" s="1">
        <v>0.01</v>
      </c>
      <c r="O28">
        <f>IF(AND(C3&gt;$B3,O16&lt;0.05),1,0)</f>
        <v>0</v>
      </c>
      <c r="P28">
        <f t="shared" ref="P28:X37" si="6">IF(AND(D3&gt;$B3,P16&lt;0.05),1,0)</f>
        <v>0</v>
      </c>
      <c r="Q28">
        <f t="shared" si="6"/>
        <v>0</v>
      </c>
      <c r="R28">
        <f t="shared" si="6"/>
        <v>1</v>
      </c>
      <c r="S28">
        <f t="shared" si="6"/>
        <v>1</v>
      </c>
      <c r="T28">
        <f t="shared" si="6"/>
        <v>1</v>
      </c>
      <c r="U28">
        <f t="shared" si="6"/>
        <v>0</v>
      </c>
      <c r="V28">
        <f t="shared" si="6"/>
        <v>1</v>
      </c>
      <c r="W28">
        <f t="shared" si="6"/>
        <v>1</v>
      </c>
      <c r="X28">
        <f t="shared" si="6"/>
        <v>1</v>
      </c>
      <c r="Z28" s="1">
        <v>0.01</v>
      </c>
      <c r="AA28">
        <f>IF(AND(C3&lt;$B3,O16&lt;0.05),1,0)</f>
        <v>0</v>
      </c>
      <c r="AB28">
        <f t="shared" ref="AB28:AJ37" si="7">IF(AND(D3&lt;$B3,P16&lt;0.05),1,0)</f>
        <v>1</v>
      </c>
      <c r="AC28">
        <f t="shared" si="7"/>
        <v>0</v>
      </c>
      <c r="AD28">
        <f t="shared" si="7"/>
        <v>0</v>
      </c>
      <c r="AE28">
        <f t="shared" si="7"/>
        <v>0</v>
      </c>
      <c r="AF28">
        <f t="shared" si="7"/>
        <v>0</v>
      </c>
      <c r="AG28">
        <f t="shared" si="7"/>
        <v>1</v>
      </c>
      <c r="AH28">
        <f t="shared" si="7"/>
        <v>0</v>
      </c>
      <c r="AI28">
        <f t="shared" si="7"/>
        <v>0</v>
      </c>
      <c r="AJ28">
        <f t="shared" si="7"/>
        <v>0</v>
      </c>
    </row>
    <row r="29" spans="1:36" x14ac:dyDescent="0.25">
      <c r="N29" s="1">
        <v>0.1</v>
      </c>
      <c r="O29">
        <f t="shared" ref="O29:O37" si="8">IF(AND(C4&gt;$B4,O17&lt;0.05),1,0)</f>
        <v>0</v>
      </c>
      <c r="P29">
        <f t="shared" si="6"/>
        <v>1</v>
      </c>
      <c r="Q29">
        <f t="shared" si="6"/>
        <v>1</v>
      </c>
      <c r="R29">
        <f t="shared" si="6"/>
        <v>1</v>
      </c>
      <c r="S29">
        <f t="shared" si="6"/>
        <v>0</v>
      </c>
      <c r="T29">
        <f t="shared" si="6"/>
        <v>1</v>
      </c>
      <c r="U29">
        <f t="shared" si="6"/>
        <v>1</v>
      </c>
      <c r="V29">
        <f t="shared" si="6"/>
        <v>0</v>
      </c>
      <c r="W29">
        <f t="shared" si="6"/>
        <v>1</v>
      </c>
      <c r="X29">
        <f t="shared" si="6"/>
        <v>0</v>
      </c>
      <c r="Z29" s="1">
        <v>0.1</v>
      </c>
      <c r="AA29">
        <f t="shared" ref="AA29:AA37" si="9">IF(AND(C4&lt;$B4,O17&lt;0.05),1,0)</f>
        <v>1</v>
      </c>
      <c r="AB29">
        <f t="shared" si="7"/>
        <v>0</v>
      </c>
      <c r="AC29">
        <f t="shared" si="7"/>
        <v>0</v>
      </c>
      <c r="AD29">
        <f t="shared" si="7"/>
        <v>0</v>
      </c>
      <c r="AE29">
        <f t="shared" si="7"/>
        <v>1</v>
      </c>
      <c r="AF29">
        <f t="shared" si="7"/>
        <v>0</v>
      </c>
      <c r="AG29">
        <f t="shared" si="7"/>
        <v>0</v>
      </c>
      <c r="AH29">
        <f t="shared" si="7"/>
        <v>1</v>
      </c>
      <c r="AI29">
        <f t="shared" si="7"/>
        <v>0</v>
      </c>
      <c r="AJ29">
        <f t="shared" si="7"/>
        <v>1</v>
      </c>
    </row>
    <row r="30" spans="1:36" x14ac:dyDescent="0.25">
      <c r="N30" s="1">
        <v>0.2</v>
      </c>
      <c r="O30">
        <f t="shared" si="8"/>
        <v>1</v>
      </c>
      <c r="P30">
        <f t="shared" si="6"/>
        <v>0</v>
      </c>
      <c r="Q30">
        <f t="shared" si="6"/>
        <v>0</v>
      </c>
      <c r="R30">
        <f t="shared" si="6"/>
        <v>0</v>
      </c>
      <c r="S30">
        <f t="shared" si="6"/>
        <v>1</v>
      </c>
      <c r="T30">
        <f t="shared" si="6"/>
        <v>0</v>
      </c>
      <c r="U30">
        <f t="shared" si="6"/>
        <v>0</v>
      </c>
      <c r="V30">
        <f t="shared" si="6"/>
        <v>1</v>
      </c>
      <c r="W30">
        <f t="shared" si="6"/>
        <v>1</v>
      </c>
      <c r="X30">
        <f t="shared" si="6"/>
        <v>0</v>
      </c>
      <c r="Z30" s="1">
        <v>0.2</v>
      </c>
      <c r="AA30">
        <f t="shared" si="9"/>
        <v>0</v>
      </c>
      <c r="AB30">
        <f t="shared" si="7"/>
        <v>1</v>
      </c>
      <c r="AC30">
        <f t="shared" si="7"/>
        <v>1</v>
      </c>
      <c r="AD30">
        <f t="shared" si="7"/>
        <v>1</v>
      </c>
      <c r="AE30">
        <f t="shared" si="7"/>
        <v>0</v>
      </c>
      <c r="AF30">
        <f t="shared" si="7"/>
        <v>1</v>
      </c>
      <c r="AG30">
        <f t="shared" si="7"/>
        <v>1</v>
      </c>
      <c r="AH30">
        <f t="shared" si="7"/>
        <v>0</v>
      </c>
      <c r="AI30">
        <f t="shared" si="7"/>
        <v>0</v>
      </c>
      <c r="AJ30">
        <f t="shared" si="7"/>
        <v>1</v>
      </c>
    </row>
    <row r="31" spans="1:36" x14ac:dyDescent="0.25">
      <c r="N31" s="1">
        <v>0.3</v>
      </c>
      <c r="O31">
        <f t="shared" si="8"/>
        <v>0</v>
      </c>
      <c r="P31">
        <f t="shared" si="6"/>
        <v>1</v>
      </c>
      <c r="Q31">
        <f t="shared" si="6"/>
        <v>1</v>
      </c>
      <c r="R31">
        <f t="shared" si="6"/>
        <v>0</v>
      </c>
      <c r="S31">
        <f t="shared" si="6"/>
        <v>1</v>
      </c>
      <c r="T31">
        <f t="shared" si="6"/>
        <v>1</v>
      </c>
      <c r="U31">
        <f t="shared" si="6"/>
        <v>0</v>
      </c>
      <c r="V31">
        <f t="shared" si="6"/>
        <v>0</v>
      </c>
      <c r="W31">
        <f t="shared" si="6"/>
        <v>1</v>
      </c>
      <c r="X31">
        <f t="shared" si="6"/>
        <v>0</v>
      </c>
      <c r="Z31" s="1">
        <v>0.3</v>
      </c>
      <c r="AA31">
        <f t="shared" si="9"/>
        <v>1</v>
      </c>
      <c r="AB31">
        <f t="shared" si="7"/>
        <v>0</v>
      </c>
      <c r="AC31">
        <f t="shared" si="7"/>
        <v>0</v>
      </c>
      <c r="AD31">
        <f t="shared" si="7"/>
        <v>1</v>
      </c>
      <c r="AE31">
        <f t="shared" si="7"/>
        <v>0</v>
      </c>
      <c r="AF31">
        <f t="shared" si="7"/>
        <v>0</v>
      </c>
      <c r="AG31">
        <f t="shared" si="7"/>
        <v>1</v>
      </c>
      <c r="AH31">
        <f t="shared" si="7"/>
        <v>1</v>
      </c>
      <c r="AI31">
        <f t="shared" si="7"/>
        <v>0</v>
      </c>
      <c r="AJ31">
        <f t="shared" si="7"/>
        <v>1</v>
      </c>
    </row>
    <row r="32" spans="1:36" x14ac:dyDescent="0.25"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</v>
      </c>
      <c r="L32">
        <v>11</v>
      </c>
      <c r="N32" s="1">
        <v>0.4</v>
      </c>
      <c r="O32">
        <f t="shared" si="8"/>
        <v>1</v>
      </c>
      <c r="P32">
        <f t="shared" si="6"/>
        <v>1</v>
      </c>
      <c r="Q32">
        <f t="shared" si="6"/>
        <v>1</v>
      </c>
      <c r="R32">
        <f t="shared" si="6"/>
        <v>1</v>
      </c>
      <c r="S32">
        <f t="shared" si="6"/>
        <v>0</v>
      </c>
      <c r="T32">
        <f t="shared" si="6"/>
        <v>1</v>
      </c>
      <c r="U32">
        <f t="shared" si="6"/>
        <v>0</v>
      </c>
      <c r="V32">
        <f t="shared" si="6"/>
        <v>0</v>
      </c>
      <c r="W32">
        <f t="shared" si="6"/>
        <v>1</v>
      </c>
      <c r="X32">
        <f t="shared" si="6"/>
        <v>0</v>
      </c>
      <c r="Z32" s="1">
        <v>0.4</v>
      </c>
      <c r="AA32">
        <f t="shared" si="9"/>
        <v>0</v>
      </c>
      <c r="AB32">
        <f t="shared" si="7"/>
        <v>0</v>
      </c>
      <c r="AC32">
        <f t="shared" si="7"/>
        <v>0</v>
      </c>
      <c r="AD32">
        <f t="shared" si="7"/>
        <v>0</v>
      </c>
      <c r="AE32">
        <f t="shared" si="7"/>
        <v>1</v>
      </c>
      <c r="AF32">
        <f t="shared" si="7"/>
        <v>0</v>
      </c>
      <c r="AG32">
        <f t="shared" si="7"/>
        <v>1</v>
      </c>
      <c r="AH32">
        <f t="shared" si="7"/>
        <v>1</v>
      </c>
      <c r="AI32">
        <f t="shared" si="7"/>
        <v>0</v>
      </c>
      <c r="AJ32">
        <f t="shared" si="7"/>
        <v>0</v>
      </c>
    </row>
    <row r="33" spans="2:36" x14ac:dyDescent="0.25">
      <c r="B33" t="s">
        <v>44</v>
      </c>
      <c r="C33">
        <f>SUM(O28:O37)</f>
        <v>3</v>
      </c>
      <c r="D33">
        <f t="shared" ref="D33:L33" si="10">SUM(P28:P37)</f>
        <v>7</v>
      </c>
      <c r="E33">
        <f t="shared" si="10"/>
        <v>7</v>
      </c>
      <c r="F33">
        <f t="shared" si="10"/>
        <v>5</v>
      </c>
      <c r="G33">
        <f t="shared" si="10"/>
        <v>6</v>
      </c>
      <c r="H33">
        <f t="shared" si="10"/>
        <v>7</v>
      </c>
      <c r="I33">
        <f t="shared" si="10"/>
        <v>3</v>
      </c>
      <c r="J33">
        <f t="shared" si="10"/>
        <v>4</v>
      </c>
      <c r="K33">
        <f t="shared" si="10"/>
        <v>8</v>
      </c>
      <c r="L33">
        <f t="shared" si="10"/>
        <v>3</v>
      </c>
      <c r="N33" s="1">
        <v>0.5</v>
      </c>
      <c r="O33">
        <f t="shared" si="8"/>
        <v>0</v>
      </c>
      <c r="P33">
        <f t="shared" si="6"/>
        <v>1</v>
      </c>
      <c r="Q33">
        <f t="shared" si="6"/>
        <v>1</v>
      </c>
      <c r="R33">
        <f t="shared" si="6"/>
        <v>1</v>
      </c>
      <c r="S33">
        <f t="shared" si="6"/>
        <v>1</v>
      </c>
      <c r="T33">
        <f t="shared" si="6"/>
        <v>1</v>
      </c>
      <c r="U33">
        <f t="shared" si="6"/>
        <v>1</v>
      </c>
      <c r="V33">
        <f t="shared" si="6"/>
        <v>0</v>
      </c>
      <c r="W33">
        <f t="shared" si="6"/>
        <v>1</v>
      </c>
      <c r="X33">
        <f t="shared" si="6"/>
        <v>0</v>
      </c>
      <c r="Z33" s="1">
        <v>0.5</v>
      </c>
      <c r="AA33">
        <f t="shared" si="9"/>
        <v>1</v>
      </c>
      <c r="AB33">
        <f t="shared" si="7"/>
        <v>0</v>
      </c>
      <c r="AC33">
        <f t="shared" si="7"/>
        <v>0</v>
      </c>
      <c r="AD33">
        <f t="shared" si="7"/>
        <v>0</v>
      </c>
      <c r="AE33">
        <f t="shared" si="7"/>
        <v>0</v>
      </c>
      <c r="AF33">
        <f t="shared" si="7"/>
        <v>0</v>
      </c>
      <c r="AG33">
        <f t="shared" si="7"/>
        <v>0</v>
      </c>
      <c r="AH33">
        <f t="shared" si="7"/>
        <v>1</v>
      </c>
      <c r="AI33">
        <f t="shared" si="7"/>
        <v>0</v>
      </c>
      <c r="AJ33">
        <f t="shared" si="7"/>
        <v>0</v>
      </c>
    </row>
    <row r="34" spans="2:36" x14ac:dyDescent="0.25">
      <c r="B34" t="s">
        <v>45</v>
      </c>
      <c r="C34">
        <f>SUM(AA28:AA37)</f>
        <v>5</v>
      </c>
      <c r="D34">
        <f t="shared" ref="D34:L34" si="11">SUM(AB28:AB37)</f>
        <v>3</v>
      </c>
      <c r="E34">
        <f t="shared" si="11"/>
        <v>2</v>
      </c>
      <c r="F34">
        <f t="shared" si="11"/>
        <v>5</v>
      </c>
      <c r="G34">
        <f t="shared" si="11"/>
        <v>4</v>
      </c>
      <c r="H34">
        <f t="shared" si="11"/>
        <v>3</v>
      </c>
      <c r="I34">
        <f t="shared" si="11"/>
        <v>7</v>
      </c>
      <c r="J34">
        <f t="shared" si="11"/>
        <v>6</v>
      </c>
      <c r="K34">
        <f t="shared" si="11"/>
        <v>2</v>
      </c>
      <c r="L34">
        <f t="shared" si="11"/>
        <v>5</v>
      </c>
      <c r="N34" s="1">
        <v>0.6</v>
      </c>
      <c r="O34">
        <f t="shared" si="8"/>
        <v>0</v>
      </c>
      <c r="P34">
        <f t="shared" si="6"/>
        <v>1</v>
      </c>
      <c r="Q34">
        <f t="shared" si="6"/>
        <v>1</v>
      </c>
      <c r="R34">
        <f t="shared" si="6"/>
        <v>0</v>
      </c>
      <c r="S34">
        <f t="shared" si="6"/>
        <v>0</v>
      </c>
      <c r="T34">
        <f t="shared" si="6"/>
        <v>0</v>
      </c>
      <c r="U34">
        <f t="shared" si="6"/>
        <v>0</v>
      </c>
      <c r="V34">
        <f t="shared" si="6"/>
        <v>0</v>
      </c>
      <c r="W34">
        <f t="shared" si="6"/>
        <v>0</v>
      </c>
      <c r="X34">
        <f t="shared" si="6"/>
        <v>0</v>
      </c>
      <c r="Z34" s="1">
        <v>0.6</v>
      </c>
      <c r="AA34">
        <f t="shared" si="9"/>
        <v>0</v>
      </c>
      <c r="AB34">
        <f t="shared" si="7"/>
        <v>0</v>
      </c>
      <c r="AC34">
        <f t="shared" si="7"/>
        <v>0</v>
      </c>
      <c r="AD34">
        <f t="shared" si="7"/>
        <v>1</v>
      </c>
      <c r="AE34">
        <f t="shared" si="7"/>
        <v>1</v>
      </c>
      <c r="AF34">
        <f t="shared" si="7"/>
        <v>1</v>
      </c>
      <c r="AG34">
        <f t="shared" si="7"/>
        <v>1</v>
      </c>
      <c r="AH34">
        <f t="shared" si="7"/>
        <v>1</v>
      </c>
      <c r="AI34">
        <f t="shared" si="7"/>
        <v>1</v>
      </c>
      <c r="AJ34">
        <f t="shared" si="7"/>
        <v>1</v>
      </c>
    </row>
    <row r="35" spans="2:36" x14ac:dyDescent="0.25">
      <c r="B35" t="s">
        <v>46</v>
      </c>
      <c r="C35">
        <f>10-C33-C34</f>
        <v>2</v>
      </c>
      <c r="D35">
        <f t="shared" ref="D35:L35" si="12">10-D33-D34</f>
        <v>0</v>
      </c>
      <c r="E35">
        <f t="shared" si="12"/>
        <v>1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2</v>
      </c>
      <c r="N35" s="1">
        <v>0.7</v>
      </c>
      <c r="O35">
        <f t="shared" si="8"/>
        <v>0</v>
      </c>
      <c r="P35">
        <f t="shared" si="6"/>
        <v>0</v>
      </c>
      <c r="Q35">
        <f t="shared" si="6"/>
        <v>0</v>
      </c>
      <c r="R35">
        <f t="shared" si="6"/>
        <v>0</v>
      </c>
      <c r="S35">
        <f t="shared" si="6"/>
        <v>0</v>
      </c>
      <c r="T35">
        <f t="shared" si="6"/>
        <v>0</v>
      </c>
      <c r="U35">
        <f t="shared" si="6"/>
        <v>0</v>
      </c>
      <c r="V35">
        <f t="shared" si="6"/>
        <v>1</v>
      </c>
      <c r="W35">
        <f t="shared" si="6"/>
        <v>0</v>
      </c>
      <c r="X35">
        <f t="shared" si="6"/>
        <v>0</v>
      </c>
      <c r="Z35" s="1">
        <v>0.7</v>
      </c>
      <c r="AA35">
        <f t="shared" si="9"/>
        <v>1</v>
      </c>
      <c r="AB35">
        <f t="shared" si="7"/>
        <v>1</v>
      </c>
      <c r="AC35">
        <f t="shared" si="7"/>
        <v>1</v>
      </c>
      <c r="AD35">
        <f t="shared" si="7"/>
        <v>1</v>
      </c>
      <c r="AE35">
        <f t="shared" si="7"/>
        <v>1</v>
      </c>
      <c r="AF35">
        <f t="shared" si="7"/>
        <v>1</v>
      </c>
      <c r="AG35">
        <f t="shared" si="7"/>
        <v>1</v>
      </c>
      <c r="AH35">
        <f t="shared" si="7"/>
        <v>0</v>
      </c>
      <c r="AI35">
        <f t="shared" si="7"/>
        <v>1</v>
      </c>
      <c r="AJ35">
        <f t="shared" si="7"/>
        <v>1</v>
      </c>
    </row>
    <row r="36" spans="2:36" x14ac:dyDescent="0.25">
      <c r="N36" s="1">
        <v>0.8</v>
      </c>
      <c r="O36">
        <f t="shared" si="8"/>
        <v>0</v>
      </c>
      <c r="P36">
        <f t="shared" si="6"/>
        <v>1</v>
      </c>
      <c r="Q36">
        <f t="shared" si="6"/>
        <v>1</v>
      </c>
      <c r="R36">
        <f t="shared" si="6"/>
        <v>1</v>
      </c>
      <c r="S36">
        <f t="shared" si="6"/>
        <v>1</v>
      </c>
      <c r="T36">
        <f t="shared" si="6"/>
        <v>1</v>
      </c>
      <c r="U36">
        <f t="shared" si="6"/>
        <v>0</v>
      </c>
      <c r="V36">
        <f t="shared" si="6"/>
        <v>0</v>
      </c>
      <c r="W36">
        <f t="shared" si="6"/>
        <v>1</v>
      </c>
      <c r="X36">
        <f t="shared" si="6"/>
        <v>1</v>
      </c>
      <c r="Z36" s="1">
        <v>0.8</v>
      </c>
      <c r="AA36">
        <f t="shared" si="9"/>
        <v>1</v>
      </c>
      <c r="AB36">
        <f t="shared" si="7"/>
        <v>0</v>
      </c>
      <c r="AC36">
        <f t="shared" si="7"/>
        <v>0</v>
      </c>
      <c r="AD36">
        <f t="shared" si="7"/>
        <v>0</v>
      </c>
      <c r="AE36">
        <f t="shared" si="7"/>
        <v>0</v>
      </c>
      <c r="AF36">
        <f t="shared" si="7"/>
        <v>0</v>
      </c>
      <c r="AG36">
        <f t="shared" si="7"/>
        <v>1</v>
      </c>
      <c r="AH36">
        <f t="shared" si="7"/>
        <v>1</v>
      </c>
      <c r="AI36">
        <f t="shared" si="7"/>
        <v>0</v>
      </c>
      <c r="AJ36">
        <f t="shared" si="7"/>
        <v>0</v>
      </c>
    </row>
    <row r="37" spans="2:36" x14ac:dyDescent="0.25">
      <c r="N37" s="1">
        <v>0.9</v>
      </c>
      <c r="O37">
        <f t="shared" si="8"/>
        <v>1</v>
      </c>
      <c r="P37">
        <f t="shared" si="6"/>
        <v>1</v>
      </c>
      <c r="Q37">
        <f t="shared" si="6"/>
        <v>1</v>
      </c>
      <c r="R37">
        <f t="shared" si="6"/>
        <v>0</v>
      </c>
      <c r="S37">
        <f t="shared" si="6"/>
        <v>1</v>
      </c>
      <c r="T37">
        <f t="shared" si="6"/>
        <v>1</v>
      </c>
      <c r="U37">
        <f t="shared" si="6"/>
        <v>1</v>
      </c>
      <c r="V37">
        <f t="shared" si="6"/>
        <v>1</v>
      </c>
      <c r="W37">
        <f t="shared" si="6"/>
        <v>1</v>
      </c>
      <c r="X37">
        <f t="shared" si="6"/>
        <v>1</v>
      </c>
      <c r="Z37" s="1">
        <v>0.9</v>
      </c>
      <c r="AA37">
        <f t="shared" si="9"/>
        <v>0</v>
      </c>
      <c r="AB37">
        <f t="shared" si="7"/>
        <v>0</v>
      </c>
      <c r="AC37">
        <f t="shared" si="7"/>
        <v>0</v>
      </c>
      <c r="AD37">
        <f t="shared" si="7"/>
        <v>1</v>
      </c>
      <c r="AE37">
        <f t="shared" si="7"/>
        <v>0</v>
      </c>
      <c r="AF37">
        <f t="shared" si="7"/>
        <v>0</v>
      </c>
      <c r="AG37">
        <f t="shared" si="7"/>
        <v>0</v>
      </c>
      <c r="AH37">
        <f t="shared" si="7"/>
        <v>0</v>
      </c>
      <c r="AI37">
        <f t="shared" si="7"/>
        <v>0</v>
      </c>
      <c r="AJ37">
        <f t="shared" si="7"/>
        <v>0</v>
      </c>
    </row>
    <row r="40" spans="2:36" x14ac:dyDescent="0.25">
      <c r="N40" s="1"/>
      <c r="Z40" s="1"/>
    </row>
    <row r="41" spans="2:36" x14ac:dyDescent="0.25">
      <c r="N41" s="1"/>
      <c r="Z41" s="1"/>
    </row>
    <row r="42" spans="2:36" x14ac:dyDescent="0.25">
      <c r="N42" s="1"/>
      <c r="Z42" s="1"/>
    </row>
    <row r="43" spans="2:36" x14ac:dyDescent="0.25">
      <c r="N43" s="1"/>
      <c r="Z43" s="1"/>
    </row>
    <row r="44" spans="2:36" x14ac:dyDescent="0.25">
      <c r="N44" s="1"/>
      <c r="Z44" s="1"/>
    </row>
    <row r="45" spans="2:36" x14ac:dyDescent="0.25">
      <c r="N45" s="1"/>
      <c r="Z45" s="1"/>
    </row>
    <row r="46" spans="2:36" x14ac:dyDescent="0.25">
      <c r="N46" s="1"/>
      <c r="Z46" s="1"/>
    </row>
    <row r="47" spans="2:36" x14ac:dyDescent="0.25">
      <c r="N47" s="1"/>
      <c r="Z47" s="1"/>
    </row>
    <row r="48" spans="2:36" x14ac:dyDescent="0.25">
      <c r="N48" s="1"/>
      <c r="Z48" s="1"/>
    </row>
    <row r="49" spans="14:26" x14ac:dyDescent="0.25">
      <c r="N49" s="1"/>
      <c r="Z49" s="1"/>
    </row>
  </sheetData>
  <mergeCells count="8">
    <mergeCell ref="A19:B19"/>
    <mergeCell ref="A1:A2"/>
    <mergeCell ref="B1:L1"/>
    <mergeCell ref="N1:X1"/>
    <mergeCell ref="Z1:AJ1"/>
    <mergeCell ref="A14:B14"/>
    <mergeCell ref="N14:X14"/>
    <mergeCell ref="Z14:AJ14"/>
  </mergeCells>
  <conditionalFormatting sqref="B3:L12">
    <cfRule type="expression" dxfId="23" priority="1">
      <formula>AND(B3&gt;$B3,N16&lt;0.001)</formula>
    </cfRule>
    <cfRule type="expression" dxfId="22" priority="2">
      <formula>AND(B3&gt;$B3,N16&lt;0.01,N16&gt;0.001)</formula>
    </cfRule>
    <cfRule type="expression" dxfId="21" priority="3">
      <formula>AND(B3&gt;$B3,N16&lt;0.05,N16&gt;0.01)</formula>
    </cfRule>
    <cfRule type="expression" dxfId="20" priority="4">
      <formula>AND(B3&lt;$B3,N16&lt;0.05,N16&gt;0.01)</formula>
    </cfRule>
    <cfRule type="expression" dxfId="19" priority="5">
      <formula>AND(B3&lt;$B3,N16&lt;0.001)</formula>
    </cfRule>
    <cfRule type="expression" dxfId="18" priority="6">
      <formula>AND(B3&lt;$C3,N16&lt;0.01,N16&gt;0.001)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8AAFC-5301-436A-88C0-427BD7B07D7E}">
  <dimension ref="A1:AJ49"/>
  <sheetViews>
    <sheetView zoomScale="70" zoomScaleNormal="70" workbookViewId="0">
      <selection activeCell="AK39" sqref="A39:AK51"/>
    </sheetView>
  </sheetViews>
  <sheetFormatPr defaultRowHeight="15" x14ac:dyDescent="0.25"/>
  <cols>
    <col min="1" max="1" width="20.7109375" customWidth="1"/>
  </cols>
  <sheetData>
    <row r="1" spans="1:36" x14ac:dyDescent="0.25">
      <c r="A1" s="11" t="s">
        <v>13</v>
      </c>
      <c r="B1" s="10" t="s">
        <v>11</v>
      </c>
      <c r="C1" s="10"/>
      <c r="D1" s="10"/>
      <c r="E1" s="10"/>
      <c r="F1" s="10"/>
      <c r="G1" s="10"/>
      <c r="H1" s="10"/>
      <c r="I1" s="10"/>
      <c r="J1" s="10"/>
      <c r="K1" s="10"/>
      <c r="L1" s="10"/>
      <c r="N1" s="10" t="s">
        <v>12</v>
      </c>
      <c r="O1" s="10"/>
      <c r="P1" s="10"/>
      <c r="Q1" s="10"/>
      <c r="R1" s="10"/>
      <c r="S1" s="10"/>
      <c r="T1" s="10"/>
      <c r="U1" s="10"/>
      <c r="V1" s="10"/>
      <c r="W1" s="10"/>
      <c r="X1" s="10"/>
      <c r="Z1" s="10" t="s">
        <v>43</v>
      </c>
      <c r="AA1" s="10"/>
      <c r="AB1" s="10"/>
      <c r="AC1" s="10"/>
      <c r="AD1" s="10"/>
      <c r="AE1" s="10"/>
      <c r="AF1" s="10"/>
      <c r="AG1" s="10"/>
      <c r="AH1" s="10"/>
      <c r="AI1" s="10"/>
      <c r="AJ1" s="10"/>
    </row>
    <row r="2" spans="1:36" x14ac:dyDescent="0.25">
      <c r="A2" s="11"/>
      <c r="B2" t="s">
        <v>2</v>
      </c>
      <c r="C2" t="s">
        <v>6</v>
      </c>
      <c r="D2" t="s">
        <v>5</v>
      </c>
      <c r="E2" t="s">
        <v>8</v>
      </c>
      <c r="F2" t="s">
        <v>7</v>
      </c>
      <c r="G2" t="s">
        <v>9</v>
      </c>
      <c r="H2" t="s">
        <v>10</v>
      </c>
      <c r="I2" t="s">
        <v>0</v>
      </c>
      <c r="J2" t="s">
        <v>1</v>
      </c>
      <c r="K2" t="s">
        <v>4</v>
      </c>
      <c r="L2" t="s">
        <v>3</v>
      </c>
      <c r="N2" t="s">
        <v>2</v>
      </c>
      <c r="O2" t="s">
        <v>6</v>
      </c>
      <c r="P2" t="s">
        <v>5</v>
      </c>
      <c r="Q2" t="s">
        <v>8</v>
      </c>
      <c r="R2" t="s">
        <v>7</v>
      </c>
      <c r="S2" t="s">
        <v>9</v>
      </c>
      <c r="T2" t="s">
        <v>10</v>
      </c>
      <c r="U2" t="s">
        <v>0</v>
      </c>
      <c r="V2" t="s">
        <v>1</v>
      </c>
      <c r="W2" t="s">
        <v>4</v>
      </c>
      <c r="X2" t="s">
        <v>3</v>
      </c>
      <c r="Z2" t="s">
        <v>2</v>
      </c>
      <c r="AA2" t="s">
        <v>6</v>
      </c>
      <c r="AB2" t="s">
        <v>5</v>
      </c>
      <c r="AC2" t="s">
        <v>8</v>
      </c>
      <c r="AD2" t="s">
        <v>7</v>
      </c>
      <c r="AE2" t="s">
        <v>9</v>
      </c>
      <c r="AF2" t="s">
        <v>10</v>
      </c>
      <c r="AG2" t="s">
        <v>0</v>
      </c>
      <c r="AH2" t="s">
        <v>1</v>
      </c>
      <c r="AI2" t="s">
        <v>4</v>
      </c>
      <c r="AJ2" t="s">
        <v>3</v>
      </c>
    </row>
    <row r="3" spans="1:36" x14ac:dyDescent="0.25">
      <c r="A3" s="1">
        <v>0.01</v>
      </c>
      <c r="B3">
        <v>580.66612912654602</v>
      </c>
      <c r="C3">
        <v>566.46740232742297</v>
      </c>
      <c r="D3">
        <v>310.14805024591499</v>
      </c>
      <c r="E3">
        <v>647.33689171910896</v>
      </c>
      <c r="F3">
        <v>775.662684331111</v>
      </c>
      <c r="G3">
        <v>786.16284874865198</v>
      </c>
      <c r="H3">
        <v>641.05515772510205</v>
      </c>
      <c r="I3">
        <v>409.979338805655</v>
      </c>
      <c r="J3">
        <v>597.97122707774497</v>
      </c>
      <c r="K3">
        <v>795.063401856528</v>
      </c>
      <c r="L3">
        <v>643.33999572564596</v>
      </c>
      <c r="N3">
        <v>35.818168127620197</v>
      </c>
      <c r="O3">
        <v>33.047315681983498</v>
      </c>
      <c r="P3">
        <v>39.919386195303503</v>
      </c>
      <c r="Q3">
        <v>42.438722354695003</v>
      </c>
      <c r="R3">
        <v>40.978085641190802</v>
      </c>
      <c r="S3">
        <v>38.635144948608499</v>
      </c>
      <c r="T3">
        <v>45.926011876552998</v>
      </c>
      <c r="U3">
        <v>37.959623003399699</v>
      </c>
      <c r="V3">
        <v>41.665895595183002</v>
      </c>
      <c r="W3">
        <v>48.313834155160698</v>
      </c>
      <c r="X3">
        <v>35.314657552225803</v>
      </c>
      <c r="Z3">
        <f>(B3-$B3)/SQRT(POWER(N3,2)/100+POWER($N3,2)/100)</f>
        <v>0</v>
      </c>
      <c r="AA3">
        <f t="shared" ref="AA3:AJ12" si="0">(C3-$B3)/SQRT(POWER(O3,2)/100+POWER($N3,2)/100)</f>
        <v>-2.9134766345932666</v>
      </c>
      <c r="AB3">
        <f t="shared" si="0"/>
        <v>-50.438738247292946</v>
      </c>
      <c r="AC3">
        <f t="shared" si="0"/>
        <v>12.005470944482084</v>
      </c>
      <c r="AD3">
        <f t="shared" si="0"/>
        <v>35.828102368386986</v>
      </c>
      <c r="AE3">
        <f t="shared" si="0"/>
        <v>39.00544475185341</v>
      </c>
      <c r="AF3">
        <f t="shared" si="0"/>
        <v>10.368625212968421</v>
      </c>
      <c r="AG3">
        <f t="shared" si="0"/>
        <v>-32.704415592541011</v>
      </c>
      <c r="AH3">
        <f t="shared" si="0"/>
        <v>3.149512720528274</v>
      </c>
      <c r="AI3">
        <f t="shared" si="0"/>
        <v>35.64798054807703</v>
      </c>
      <c r="AJ3">
        <f t="shared" si="0"/>
        <v>12.460071830196675</v>
      </c>
    </row>
    <row r="4" spans="1:36" x14ac:dyDescent="0.25">
      <c r="A4" s="1">
        <v>0.1</v>
      </c>
      <c r="B4">
        <v>676.65240358137896</v>
      </c>
      <c r="C4">
        <v>583.04342142407995</v>
      </c>
      <c r="D4">
        <v>1000.40154312842</v>
      </c>
      <c r="E4">
        <v>599.81105839137103</v>
      </c>
      <c r="F4">
        <v>752.63624471574201</v>
      </c>
      <c r="G4">
        <v>718.68763480022801</v>
      </c>
      <c r="H4">
        <v>757.40684753771598</v>
      </c>
      <c r="I4">
        <v>408.49167322782301</v>
      </c>
      <c r="J4">
        <v>796.70531239301499</v>
      </c>
      <c r="K4">
        <v>716.73765787530203</v>
      </c>
      <c r="L4">
        <v>642.72134547060705</v>
      </c>
      <c r="N4">
        <v>39.065075659873102</v>
      </c>
      <c r="O4">
        <v>41.689881793126098</v>
      </c>
      <c r="P4">
        <v>30.171090466859599</v>
      </c>
      <c r="Q4">
        <v>30.3699368709119</v>
      </c>
      <c r="R4">
        <v>27.8826334122007</v>
      </c>
      <c r="S4">
        <v>26.965026311748598</v>
      </c>
      <c r="T4">
        <v>22.657764648024799</v>
      </c>
      <c r="U4">
        <v>27.324389310800001</v>
      </c>
      <c r="V4">
        <v>39.476572566191003</v>
      </c>
      <c r="W4">
        <v>37.287312389112699</v>
      </c>
      <c r="X4">
        <v>44.394740049762099</v>
      </c>
      <c r="Z4">
        <f t="shared" ref="Z4:Z11" si="1">(B4-$B4)/SQRT(POWER(N4,2)/100+POWER($N4,2)/100)</f>
        <v>0</v>
      </c>
      <c r="AA4">
        <f t="shared" si="0"/>
        <v>-16.384531978283313</v>
      </c>
      <c r="AB4">
        <f t="shared" si="0"/>
        <v>65.589839802877606</v>
      </c>
      <c r="AC4">
        <f t="shared" si="0"/>
        <v>-15.52932584894079</v>
      </c>
      <c r="AD4">
        <f t="shared" si="0"/>
        <v>15.831611365406182</v>
      </c>
      <c r="AE4">
        <f t="shared" si="0"/>
        <v>8.8555240149875996</v>
      </c>
      <c r="AF4">
        <f t="shared" si="0"/>
        <v>17.881725658641653</v>
      </c>
      <c r="AG4">
        <f t="shared" si="0"/>
        <v>-56.250177301572428</v>
      </c>
      <c r="AH4">
        <f t="shared" si="0"/>
        <v>21.616317653003172</v>
      </c>
      <c r="AI4">
        <f t="shared" si="0"/>
        <v>7.422655867442562</v>
      </c>
      <c r="AJ4">
        <f t="shared" si="0"/>
        <v>-5.7378773188215346</v>
      </c>
    </row>
    <row r="5" spans="1:36" x14ac:dyDescent="0.25">
      <c r="A5" s="1">
        <v>0.2</v>
      </c>
      <c r="B5">
        <v>726.51131017108298</v>
      </c>
      <c r="C5">
        <v>542.67654094792204</v>
      </c>
      <c r="D5">
        <v>840.81263241380805</v>
      </c>
      <c r="E5">
        <v>578.58686070322506</v>
      </c>
      <c r="F5">
        <v>639.90132940093099</v>
      </c>
      <c r="G5">
        <v>822.33161031493501</v>
      </c>
      <c r="H5">
        <v>632.52908957187799</v>
      </c>
      <c r="I5">
        <v>473.44864155299899</v>
      </c>
      <c r="J5">
        <v>701.86583526180402</v>
      </c>
      <c r="K5">
        <v>975.17510815711</v>
      </c>
      <c r="L5">
        <v>647.16623436995201</v>
      </c>
      <c r="N5">
        <v>40.8033067263598</v>
      </c>
      <c r="O5">
        <v>36.026839686721999</v>
      </c>
      <c r="P5">
        <v>35.9453860188164</v>
      </c>
      <c r="Q5">
        <v>38.328928406447901</v>
      </c>
      <c r="R5">
        <v>30.272769890615301</v>
      </c>
      <c r="S5">
        <v>41.882457426222203</v>
      </c>
      <c r="T5">
        <v>31.928758464060799</v>
      </c>
      <c r="U5">
        <v>47.026112125427098</v>
      </c>
      <c r="V5">
        <v>40.120381213185802</v>
      </c>
      <c r="W5">
        <v>22.118488411219499</v>
      </c>
      <c r="X5">
        <v>44.245615962920397</v>
      </c>
      <c r="Z5">
        <f t="shared" si="1"/>
        <v>0</v>
      </c>
      <c r="AA5">
        <f t="shared" si="0"/>
        <v>-33.773287222919841</v>
      </c>
      <c r="AB5">
        <f t="shared" si="0"/>
        <v>21.019724307976468</v>
      </c>
      <c r="AC5">
        <f t="shared" si="0"/>
        <v>-26.423437521518117</v>
      </c>
      <c r="AD5">
        <f t="shared" si="0"/>
        <v>-17.046862518574589</v>
      </c>
      <c r="AE5">
        <f t="shared" si="0"/>
        <v>16.387201573246088</v>
      </c>
      <c r="AF5">
        <f t="shared" si="0"/>
        <v>-18.139515808468307</v>
      </c>
      <c r="AG5">
        <f t="shared" si="0"/>
        <v>-40.645806773095316</v>
      </c>
      <c r="AH5">
        <f t="shared" si="0"/>
        <v>-4.306863007702507</v>
      </c>
      <c r="AI5">
        <f t="shared" si="0"/>
        <v>53.576688280119718</v>
      </c>
      <c r="AJ5">
        <f t="shared" si="0"/>
        <v>-13.182892929340635</v>
      </c>
    </row>
    <row r="6" spans="1:36" x14ac:dyDescent="0.25">
      <c r="A6" s="1">
        <v>0.3</v>
      </c>
      <c r="B6">
        <v>717.22521559612198</v>
      </c>
      <c r="C6">
        <v>455.71505159204901</v>
      </c>
      <c r="D6">
        <v>968.30720610489902</v>
      </c>
      <c r="E6">
        <v>957.90978014065297</v>
      </c>
      <c r="F6">
        <v>823.203764512622</v>
      </c>
      <c r="G6">
        <v>934.425063612587</v>
      </c>
      <c r="H6">
        <v>936.469875231635</v>
      </c>
      <c r="I6">
        <v>442.82168861532199</v>
      </c>
      <c r="J6">
        <v>769.15076369734595</v>
      </c>
      <c r="K6">
        <v>876.673621736364</v>
      </c>
      <c r="L6">
        <v>659.584563590122</v>
      </c>
      <c r="N6">
        <v>33.297925011498101</v>
      </c>
      <c r="O6">
        <v>38.346935094790403</v>
      </c>
      <c r="P6">
        <v>34.741548552224302</v>
      </c>
      <c r="Q6">
        <v>25.613364709005801</v>
      </c>
      <c r="R6">
        <v>25.522883266879699</v>
      </c>
      <c r="S6">
        <v>27.589926825271</v>
      </c>
      <c r="T6">
        <v>35.8083014249017</v>
      </c>
      <c r="U6">
        <v>38.375961065446702</v>
      </c>
      <c r="V6">
        <v>39.5528278586875</v>
      </c>
      <c r="W6">
        <v>24.124953327941899</v>
      </c>
      <c r="X6">
        <v>43.323220386578598</v>
      </c>
      <c r="Z6">
        <f t="shared" si="1"/>
        <v>0</v>
      </c>
      <c r="AA6">
        <f t="shared" si="0"/>
        <v>-51.492355537164109</v>
      </c>
      <c r="AB6">
        <f t="shared" si="0"/>
        <v>52.176132309856087</v>
      </c>
      <c r="AC6">
        <f t="shared" si="0"/>
        <v>57.292919274969861</v>
      </c>
      <c r="AD6">
        <f t="shared" si="0"/>
        <v>25.260429925842445</v>
      </c>
      <c r="AE6">
        <f t="shared" si="0"/>
        <v>50.227763188260617</v>
      </c>
      <c r="AF6">
        <f t="shared" si="0"/>
        <v>44.837406424848787</v>
      </c>
      <c r="AG6">
        <f t="shared" si="0"/>
        <v>-54.007797651248111</v>
      </c>
      <c r="AH6">
        <f t="shared" si="0"/>
        <v>10.043085272690043</v>
      </c>
      <c r="AI6">
        <f t="shared" si="0"/>
        <v>38.777386406471621</v>
      </c>
      <c r="AJ6">
        <f t="shared" si="0"/>
        <v>-10.548949223131597</v>
      </c>
    </row>
    <row r="7" spans="1:36" x14ac:dyDescent="0.25">
      <c r="A7" s="1">
        <v>0.4</v>
      </c>
      <c r="B7">
        <v>761.09196092744696</v>
      </c>
      <c r="C7">
        <v>457.82327221208101</v>
      </c>
      <c r="D7">
        <v>900.50328271399201</v>
      </c>
      <c r="E7">
        <v>931.16422709799099</v>
      </c>
      <c r="F7">
        <v>836.24926611487103</v>
      </c>
      <c r="G7">
        <v>718.35608073718004</v>
      </c>
      <c r="H7">
        <v>712.20754193239395</v>
      </c>
      <c r="I7">
        <v>421.319544151971</v>
      </c>
      <c r="J7">
        <v>708.88373871728095</v>
      </c>
      <c r="K7">
        <v>927.13676012339999</v>
      </c>
      <c r="L7">
        <v>634.89861319267698</v>
      </c>
      <c r="N7">
        <v>33.168153138436203</v>
      </c>
      <c r="O7">
        <v>37.719114382454997</v>
      </c>
      <c r="P7">
        <v>22.7745612800271</v>
      </c>
      <c r="Q7">
        <v>30.857003040915401</v>
      </c>
      <c r="R7">
        <v>33.086094759090898</v>
      </c>
      <c r="S7">
        <v>26.892195733255701</v>
      </c>
      <c r="T7">
        <v>28.9675038443219</v>
      </c>
      <c r="U7">
        <v>39.5926101322558</v>
      </c>
      <c r="V7">
        <v>46.6643319802238</v>
      </c>
      <c r="W7">
        <v>29.279672713418002</v>
      </c>
      <c r="X7">
        <v>37.488780279583104</v>
      </c>
      <c r="Z7">
        <f t="shared" si="1"/>
        <v>0</v>
      </c>
      <c r="AA7">
        <f t="shared" si="0"/>
        <v>-60.378340524509959</v>
      </c>
      <c r="AB7">
        <f t="shared" si="0"/>
        <v>34.649781855663896</v>
      </c>
      <c r="AC7">
        <f t="shared" si="0"/>
        <v>37.541799363048412</v>
      </c>
      <c r="AD7">
        <f t="shared" si="0"/>
        <v>16.042503259563706</v>
      </c>
      <c r="AE7">
        <f t="shared" si="0"/>
        <v>-10.008329920745751</v>
      </c>
      <c r="AF7">
        <f t="shared" si="0"/>
        <v>-11.100802590302509</v>
      </c>
      <c r="AG7">
        <f t="shared" si="0"/>
        <v>-65.783886888494692</v>
      </c>
      <c r="AH7">
        <f t="shared" si="0"/>
        <v>-9.1191679543683417</v>
      </c>
      <c r="AI7">
        <f t="shared" si="0"/>
        <v>37.530352499635285</v>
      </c>
      <c r="AJ7">
        <f t="shared" si="0"/>
        <v>-25.210776499147364</v>
      </c>
    </row>
    <row r="8" spans="1:36" x14ac:dyDescent="0.25">
      <c r="A8" s="1">
        <v>0.5</v>
      </c>
      <c r="B8">
        <v>706.07827433586897</v>
      </c>
      <c r="C8">
        <v>503.77534836861798</v>
      </c>
      <c r="D8">
        <v>808.30332869224196</v>
      </c>
      <c r="E8">
        <v>875.66989466252198</v>
      </c>
      <c r="F8">
        <v>616.04847581829301</v>
      </c>
      <c r="G8">
        <v>770.37471856406705</v>
      </c>
      <c r="H8">
        <v>779.91500156078996</v>
      </c>
      <c r="I8">
        <v>484.94964737242702</v>
      </c>
      <c r="J8">
        <v>781.09165405614203</v>
      </c>
      <c r="K8">
        <v>906.61369796093095</v>
      </c>
      <c r="L8">
        <v>616.67654930278798</v>
      </c>
      <c r="N8">
        <v>36.923762366513202</v>
      </c>
      <c r="O8">
        <v>39.769644380037697</v>
      </c>
      <c r="P8">
        <v>31.525704018747302</v>
      </c>
      <c r="Q8">
        <v>33.949149996406902</v>
      </c>
      <c r="R8">
        <v>42.077509809381901</v>
      </c>
      <c r="S8">
        <v>35.111092795520896</v>
      </c>
      <c r="T8">
        <v>36.411538024119402</v>
      </c>
      <c r="U8">
        <v>46.7693797405922</v>
      </c>
      <c r="V8">
        <v>34.401942934619001</v>
      </c>
      <c r="W8">
        <v>33.636449240929302</v>
      </c>
      <c r="X8">
        <v>41.334875731960402</v>
      </c>
      <c r="Z8">
        <f t="shared" si="1"/>
        <v>0</v>
      </c>
      <c r="AA8">
        <f t="shared" si="0"/>
        <v>-37.278663804709993</v>
      </c>
      <c r="AB8">
        <f t="shared" si="0"/>
        <v>21.055035579411317</v>
      </c>
      <c r="AC8">
        <f t="shared" si="0"/>
        <v>33.81091501573831</v>
      </c>
      <c r="AD8">
        <f t="shared" si="0"/>
        <v>-16.082183880077221</v>
      </c>
      <c r="AE8">
        <f t="shared" si="0"/>
        <v>12.618909010066833</v>
      </c>
      <c r="AF8">
        <f t="shared" si="0"/>
        <v>14.238484528755226</v>
      </c>
      <c r="AG8">
        <f t="shared" si="0"/>
        <v>-37.109541411705429</v>
      </c>
      <c r="AH8">
        <f t="shared" si="0"/>
        <v>14.864023227894837</v>
      </c>
      <c r="AI8">
        <f t="shared" si="0"/>
        <v>40.149062883972071</v>
      </c>
      <c r="AJ8">
        <f t="shared" si="0"/>
        <v>-16.130201933003274</v>
      </c>
    </row>
    <row r="9" spans="1:36" x14ac:dyDescent="0.25">
      <c r="A9" s="1">
        <v>0.6</v>
      </c>
      <c r="B9">
        <v>747.93834188143796</v>
      </c>
      <c r="C9">
        <v>542.30026820180296</v>
      </c>
      <c r="D9">
        <v>949.970355074493</v>
      </c>
      <c r="E9">
        <v>889.33108465744499</v>
      </c>
      <c r="F9">
        <v>771.51562919743697</v>
      </c>
      <c r="G9">
        <v>852.79492615292804</v>
      </c>
      <c r="H9">
        <v>956.77539779557105</v>
      </c>
      <c r="I9">
        <v>473.05500803305199</v>
      </c>
      <c r="J9">
        <v>773.72097132359499</v>
      </c>
      <c r="K9">
        <v>857.38173840452998</v>
      </c>
      <c r="L9">
        <v>655.20322059858302</v>
      </c>
      <c r="N9">
        <v>41.419177403315203</v>
      </c>
      <c r="O9">
        <v>40.393199595214803</v>
      </c>
      <c r="P9">
        <v>26.558910530113302</v>
      </c>
      <c r="Q9">
        <v>39.977919576576397</v>
      </c>
      <c r="R9">
        <v>32.297852565678703</v>
      </c>
      <c r="S9">
        <v>36.373092357307499</v>
      </c>
      <c r="T9">
        <v>32.061786064566498</v>
      </c>
      <c r="U9">
        <v>42.488162955461803</v>
      </c>
      <c r="V9">
        <v>33.058552739823398</v>
      </c>
      <c r="W9">
        <v>32.460931276147903</v>
      </c>
      <c r="X9">
        <v>40.695172953937401</v>
      </c>
      <c r="Z9">
        <f t="shared" si="1"/>
        <v>0</v>
      </c>
      <c r="AA9">
        <f t="shared" si="0"/>
        <v>-35.543923571845411</v>
      </c>
      <c r="AB9">
        <f t="shared" si="0"/>
        <v>41.061008782901112</v>
      </c>
      <c r="AC9">
        <f t="shared" si="0"/>
        <v>24.56207943098936</v>
      </c>
      <c r="AD9">
        <f t="shared" si="0"/>
        <v>4.4889176151333672</v>
      </c>
      <c r="AE9">
        <f t="shared" si="0"/>
        <v>19.022277166339567</v>
      </c>
      <c r="AF9">
        <f t="shared" si="0"/>
        <v>39.870765562354485</v>
      </c>
      <c r="AG9">
        <f t="shared" si="0"/>
        <v>-46.326363413339642</v>
      </c>
      <c r="AH9">
        <f t="shared" si="0"/>
        <v>4.8651526873897764</v>
      </c>
      <c r="AI9">
        <f t="shared" si="0"/>
        <v>20.797334242177385</v>
      </c>
      <c r="AJ9">
        <f t="shared" si="0"/>
        <v>-15.970676046409464</v>
      </c>
    </row>
    <row r="10" spans="1:36" x14ac:dyDescent="0.25">
      <c r="A10" s="1">
        <v>0.7</v>
      </c>
      <c r="B10">
        <v>699.10651048627005</v>
      </c>
      <c r="C10">
        <v>565.89119253910599</v>
      </c>
      <c r="D10">
        <v>903.19730358171205</v>
      </c>
      <c r="E10">
        <v>896.01026528216505</v>
      </c>
      <c r="F10">
        <v>805.42663083997297</v>
      </c>
      <c r="G10">
        <v>841.50491239209805</v>
      </c>
      <c r="H10">
        <v>878.41595866654598</v>
      </c>
      <c r="I10">
        <v>479.78453504759</v>
      </c>
      <c r="J10">
        <v>805.71613250057896</v>
      </c>
      <c r="K10">
        <v>904.10606388793894</v>
      </c>
      <c r="L10">
        <v>641.57216794176702</v>
      </c>
      <c r="N10">
        <v>31.023865995328698</v>
      </c>
      <c r="O10">
        <v>43.0055582220497</v>
      </c>
      <c r="P10">
        <v>37.052698003690601</v>
      </c>
      <c r="Q10">
        <v>30.3150386605171</v>
      </c>
      <c r="R10">
        <v>25.376827476977901</v>
      </c>
      <c r="S10">
        <v>37.4179936229257</v>
      </c>
      <c r="T10">
        <v>25.8615739546849</v>
      </c>
      <c r="U10">
        <v>41.142339673008401</v>
      </c>
      <c r="V10">
        <v>37.929281579725902</v>
      </c>
      <c r="W10">
        <v>27.507786477208398</v>
      </c>
      <c r="X10">
        <v>42.8207077659482</v>
      </c>
      <c r="Z10">
        <f t="shared" si="1"/>
        <v>0</v>
      </c>
      <c r="AA10">
        <f t="shared" si="0"/>
        <v>-25.121740646703817</v>
      </c>
      <c r="AB10">
        <f t="shared" si="0"/>
        <v>42.232266043681548</v>
      </c>
      <c r="AC10">
        <f t="shared" si="0"/>
        <v>45.394578042557711</v>
      </c>
      <c r="AD10">
        <f t="shared" si="0"/>
        <v>26.526503588597905</v>
      </c>
      <c r="AE10">
        <f t="shared" si="0"/>
        <v>29.296197557427085</v>
      </c>
      <c r="AF10">
        <f t="shared" si="0"/>
        <v>44.395207179145416</v>
      </c>
      <c r="AG10">
        <f t="shared" si="0"/>
        <v>-42.563348643194615</v>
      </c>
      <c r="AH10">
        <f t="shared" si="0"/>
        <v>21.756564341325529</v>
      </c>
      <c r="AI10">
        <f t="shared" si="0"/>
        <v>49.441876519216756</v>
      </c>
      <c r="AJ10">
        <f t="shared" si="0"/>
        <v>-10.880561980317463</v>
      </c>
    </row>
    <row r="11" spans="1:36" x14ac:dyDescent="0.25">
      <c r="A11" s="1">
        <v>0.8</v>
      </c>
      <c r="B11">
        <v>674.01320696260495</v>
      </c>
      <c r="C11">
        <v>597.79036198717404</v>
      </c>
      <c r="D11">
        <v>969.90280452468699</v>
      </c>
      <c r="E11">
        <v>928.60848368135305</v>
      </c>
      <c r="F11">
        <v>771.14762977837199</v>
      </c>
      <c r="G11">
        <v>485.169269243423</v>
      </c>
      <c r="H11">
        <v>894.35044086695302</v>
      </c>
      <c r="I11">
        <v>489.141722539787</v>
      </c>
      <c r="J11">
        <v>769.04568945335598</v>
      </c>
      <c r="K11">
        <v>922.24156202909103</v>
      </c>
      <c r="L11">
        <v>647.22004392531505</v>
      </c>
      <c r="N11">
        <v>31.5429231331591</v>
      </c>
      <c r="O11">
        <v>41.468271971760601</v>
      </c>
      <c r="P11">
        <v>28.085362531053999</v>
      </c>
      <c r="Q11">
        <v>31.243176124488201</v>
      </c>
      <c r="R11">
        <v>32.692968802028503</v>
      </c>
      <c r="S11">
        <v>29.5822380145114</v>
      </c>
      <c r="T11">
        <v>27.7089878611011</v>
      </c>
      <c r="U11">
        <v>45.490350655411397</v>
      </c>
      <c r="V11">
        <v>34.742280764552198</v>
      </c>
      <c r="W11">
        <v>28.326178156040601</v>
      </c>
      <c r="X11">
        <v>43.739712536421997</v>
      </c>
      <c r="Z11">
        <f t="shared" si="1"/>
        <v>0</v>
      </c>
      <c r="AA11">
        <f t="shared" si="0"/>
        <v>-14.62966379037533</v>
      </c>
      <c r="AB11">
        <f t="shared" si="0"/>
        <v>70.0589275037823</v>
      </c>
      <c r="AC11">
        <f t="shared" si="0"/>
        <v>57.345175830750307</v>
      </c>
      <c r="AD11">
        <f t="shared" si="0"/>
        <v>21.38163004457288</v>
      </c>
      <c r="AE11">
        <f t="shared" si="0"/>
        <v>-43.669148039061952</v>
      </c>
      <c r="AF11">
        <f t="shared" si="0"/>
        <v>52.47993270655477</v>
      </c>
      <c r="AG11">
        <f t="shared" si="0"/>
        <v>-33.396603730339926</v>
      </c>
      <c r="AH11">
        <f t="shared" si="0"/>
        <v>20.25187251619359</v>
      </c>
      <c r="AI11">
        <f t="shared" si="0"/>
        <v>58.55145271127801</v>
      </c>
      <c r="AJ11">
        <f t="shared" si="0"/>
        <v>-4.968415874787949</v>
      </c>
    </row>
    <row r="12" spans="1:36" x14ac:dyDescent="0.25">
      <c r="A12" s="1">
        <v>0.9</v>
      </c>
      <c r="B12">
        <v>717.54197864298703</v>
      </c>
      <c r="C12">
        <v>556.73262580421601</v>
      </c>
      <c r="D12">
        <v>888.76369689646697</v>
      </c>
      <c r="E12">
        <v>887.89768597201805</v>
      </c>
      <c r="F12">
        <v>880.988300914761</v>
      </c>
      <c r="G12">
        <v>798.37076844145395</v>
      </c>
      <c r="H12">
        <v>965.46191479438198</v>
      </c>
      <c r="I12">
        <v>480.23218956783899</v>
      </c>
      <c r="J12">
        <v>789.40513194397795</v>
      </c>
      <c r="K12">
        <v>665.68761661759299</v>
      </c>
      <c r="L12">
        <v>642.47347122724295</v>
      </c>
      <c r="N12">
        <v>35.721338234943502</v>
      </c>
      <c r="O12">
        <v>44.220356217699802</v>
      </c>
      <c r="P12">
        <v>33.860079494145403</v>
      </c>
      <c r="Q12">
        <v>26.661990680714698</v>
      </c>
      <c r="R12">
        <v>25.746935269524599</v>
      </c>
      <c r="S12">
        <v>31.7948594472488</v>
      </c>
      <c r="T12">
        <v>30.764933686305199</v>
      </c>
      <c r="U12">
        <v>44.0488126129517</v>
      </c>
      <c r="V12">
        <v>40.729947744514199</v>
      </c>
      <c r="W12">
        <v>23.891307904967601</v>
      </c>
      <c r="X12">
        <v>45.011063876864398</v>
      </c>
      <c r="Z12">
        <f>(B12-$B12)/SQRT(POWER(N12,2)/100+POWER($N12,2)/100)</f>
        <v>0</v>
      </c>
      <c r="AA12">
        <f t="shared" si="0"/>
        <v>-28.288656435772225</v>
      </c>
      <c r="AB12">
        <f t="shared" si="0"/>
        <v>34.787663142239822</v>
      </c>
      <c r="AC12">
        <f t="shared" si="0"/>
        <v>38.218297188260451</v>
      </c>
      <c r="AD12">
        <f t="shared" si="0"/>
        <v>37.118922031417753</v>
      </c>
      <c r="AE12">
        <f t="shared" si="0"/>
        <v>16.902070804327305</v>
      </c>
      <c r="AF12">
        <f t="shared" si="0"/>
        <v>52.588531116173606</v>
      </c>
      <c r="AG12">
        <f t="shared" si="0"/>
        <v>-41.844325782430751</v>
      </c>
      <c r="AH12">
        <f t="shared" si="0"/>
        <v>13.264975745291151</v>
      </c>
      <c r="AI12">
        <f t="shared" si="0"/>
        <v>-12.066306463161739</v>
      </c>
      <c r="AJ12">
        <f t="shared" si="0"/>
        <v>-13.063772144368643</v>
      </c>
    </row>
    <row r="14" spans="1:36" x14ac:dyDescent="0.25">
      <c r="A14" s="10" t="s">
        <v>18</v>
      </c>
      <c r="B14" s="10"/>
      <c r="N14" s="10" t="s">
        <v>20</v>
      </c>
      <c r="O14" s="10"/>
      <c r="P14" s="10"/>
      <c r="Q14" s="10"/>
      <c r="R14" s="10"/>
      <c r="S14" s="10"/>
      <c r="T14" s="10"/>
      <c r="U14" s="10"/>
      <c r="V14" s="10"/>
      <c r="W14" s="10"/>
      <c r="X14" s="10"/>
      <c r="Z14" s="10" t="s">
        <v>14</v>
      </c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spans="1:36" x14ac:dyDescent="0.25">
      <c r="A15" s="2">
        <f>0.05</f>
        <v>0.05</v>
      </c>
      <c r="B15" t="s">
        <v>15</v>
      </c>
      <c r="N15" t="s">
        <v>2</v>
      </c>
      <c r="O15" t="s">
        <v>6</v>
      </c>
      <c r="P15" t="s">
        <v>5</v>
      </c>
      <c r="Q15" t="s">
        <v>8</v>
      </c>
      <c r="R15" t="s">
        <v>7</v>
      </c>
      <c r="S15" t="s">
        <v>9</v>
      </c>
      <c r="T15" t="s">
        <v>10</v>
      </c>
      <c r="U15" t="s">
        <v>0</v>
      </c>
      <c r="V15" t="s">
        <v>1</v>
      </c>
      <c r="W15" t="s">
        <v>4</v>
      </c>
      <c r="X15" t="s">
        <v>3</v>
      </c>
      <c r="Z15" t="s">
        <v>2</v>
      </c>
      <c r="AA15" t="s">
        <v>6</v>
      </c>
      <c r="AB15" t="s">
        <v>5</v>
      </c>
      <c r="AC15" t="s">
        <v>8</v>
      </c>
      <c r="AD15" t="s">
        <v>7</v>
      </c>
      <c r="AE15" t="s">
        <v>9</v>
      </c>
      <c r="AF15" t="s">
        <v>10</v>
      </c>
      <c r="AG15" t="s">
        <v>0</v>
      </c>
      <c r="AH15" t="s">
        <v>1</v>
      </c>
      <c r="AI15" t="s">
        <v>4</v>
      </c>
      <c r="AJ15" t="s">
        <v>3</v>
      </c>
    </row>
    <row r="16" spans="1:36" x14ac:dyDescent="0.25">
      <c r="A16" s="4">
        <f>0.01</f>
        <v>0.01</v>
      </c>
      <c r="B16" t="s">
        <v>16</v>
      </c>
      <c r="N16">
        <f>_xlfn.T.DIST.2T(ABS(Z3),Z16)</f>
        <v>1</v>
      </c>
      <c r="O16">
        <f t="shared" ref="O16:X25" si="2">_xlfn.T.DIST.2T(ABS(AA3),AA16)</f>
        <v>3.9873426570100363E-3</v>
      </c>
      <c r="P16">
        <f t="shared" si="2"/>
        <v>1.3804823433857876E-114</v>
      </c>
      <c r="Q16">
        <f t="shared" si="2"/>
        <v>3.0094883244925179E-25</v>
      </c>
      <c r="R16">
        <f t="shared" si="2"/>
        <v>3.1630117532327845E-88</v>
      </c>
      <c r="S16">
        <f t="shared" si="2"/>
        <v>1.3331579063543263E-94</v>
      </c>
      <c r="T16">
        <f t="shared" si="2"/>
        <v>2.4186772866848031E-20</v>
      </c>
      <c r="U16">
        <f t="shared" si="2"/>
        <v>1.5350221764262296E-81</v>
      </c>
      <c r="V16">
        <f t="shared" si="2"/>
        <v>1.8914241117955796E-3</v>
      </c>
      <c r="W16">
        <f t="shared" si="2"/>
        <v>7.5313218970065194E-87</v>
      </c>
      <c r="X16">
        <f t="shared" si="2"/>
        <v>1.1722598501442019E-26</v>
      </c>
      <c r="Z16">
        <f>POWER(N3/100+$N3/100,2)/(POWER(N3/100,2)/99+POWER($N3/100,2)/99)</f>
        <v>198</v>
      </c>
      <c r="AA16">
        <f t="shared" ref="AA16:AJ25" si="3">POWER(O3/100+$N3/100,2)/(POWER(O3/100,2)/99+POWER($N3/100,2)/99)</f>
        <v>197.67997326099982</v>
      </c>
      <c r="AB16">
        <f t="shared" si="3"/>
        <v>197.42110905386983</v>
      </c>
      <c r="AC16">
        <f t="shared" si="3"/>
        <v>196.59294379596864</v>
      </c>
      <c r="AD16">
        <f t="shared" si="3"/>
        <v>197.11015483075812</v>
      </c>
      <c r="AE16">
        <f t="shared" si="3"/>
        <v>197.71696351450541</v>
      </c>
      <c r="AF16">
        <f t="shared" si="3"/>
        <v>195.01820007119539</v>
      </c>
      <c r="AG16">
        <f t="shared" si="3"/>
        <v>197.83332670854665</v>
      </c>
      <c r="AH16">
        <f t="shared" si="3"/>
        <v>196.87863227336371</v>
      </c>
      <c r="AI16">
        <f t="shared" si="3"/>
        <v>193.7264837038278</v>
      </c>
      <c r="AJ16">
        <f t="shared" si="3"/>
        <v>197.99007979830969</v>
      </c>
    </row>
    <row r="17" spans="1:36" x14ac:dyDescent="0.25">
      <c r="A17" s="3">
        <f>0.001</f>
        <v>1E-3</v>
      </c>
      <c r="B17" t="s">
        <v>17</v>
      </c>
      <c r="N17">
        <f t="shared" ref="N17:N25" si="4">_xlfn.T.DIST.2T(ABS(Z4),Z17)</f>
        <v>1</v>
      </c>
      <c r="O17">
        <f t="shared" si="2"/>
        <v>1.2337762086433383E-38</v>
      </c>
      <c r="P17">
        <f t="shared" si="2"/>
        <v>2.2872847665959888E-134</v>
      </c>
      <c r="Q17">
        <f t="shared" si="2"/>
        <v>7.1073595476747751E-36</v>
      </c>
      <c r="R17">
        <f t="shared" si="2"/>
        <v>1.1417951913908763E-36</v>
      </c>
      <c r="S17">
        <f t="shared" si="2"/>
        <v>5.7033100521900875E-16</v>
      </c>
      <c r="T17">
        <f t="shared" si="2"/>
        <v>4.2196631660404194E-42</v>
      </c>
      <c r="U17">
        <f t="shared" si="2"/>
        <v>8.081243271749599E-121</v>
      </c>
      <c r="V17">
        <f t="shared" si="2"/>
        <v>6.8220621465919502E-54</v>
      </c>
      <c r="W17">
        <f t="shared" si="2"/>
        <v>3.3697896918307551E-12</v>
      </c>
      <c r="X17">
        <f t="shared" si="2"/>
        <v>3.5727381745034482E-8</v>
      </c>
      <c r="Z17">
        <f t="shared" ref="Z17:Z25" si="5">POWER(N4/100+$N4/100,2)/(POWER(N4/100,2)/99+POWER($N4/100,2)/99)</f>
        <v>198</v>
      </c>
      <c r="AA17">
        <f t="shared" si="3"/>
        <v>197.79104022423616</v>
      </c>
      <c r="AB17">
        <f t="shared" si="3"/>
        <v>194.78571861268819</v>
      </c>
      <c r="AC17">
        <f t="shared" si="3"/>
        <v>194.94294312263133</v>
      </c>
      <c r="AD17">
        <f t="shared" si="3"/>
        <v>192.62576968345235</v>
      </c>
      <c r="AE17">
        <f t="shared" si="3"/>
        <v>191.56703591668867</v>
      </c>
      <c r="AF17">
        <f t="shared" si="3"/>
        <v>184.93239468855199</v>
      </c>
      <c r="AG17">
        <f t="shared" si="3"/>
        <v>191.99546198669842</v>
      </c>
      <c r="AH17">
        <f t="shared" si="3"/>
        <v>197.99456516458747</v>
      </c>
      <c r="AI17">
        <f t="shared" si="3"/>
        <v>197.89271662702893</v>
      </c>
      <c r="AJ17">
        <f t="shared" si="3"/>
        <v>197.19583969801207</v>
      </c>
    </row>
    <row r="18" spans="1:36" x14ac:dyDescent="0.25">
      <c r="N18">
        <f t="shared" si="4"/>
        <v>1</v>
      </c>
      <c r="O18">
        <f t="shared" si="2"/>
        <v>7.0639032298027803E-84</v>
      </c>
      <c r="P18">
        <f t="shared" si="2"/>
        <v>3.2196150330004389E-52</v>
      </c>
      <c r="Q18">
        <f t="shared" si="2"/>
        <v>1.1178965901003095E-66</v>
      </c>
      <c r="R18">
        <f t="shared" si="2"/>
        <v>2.3521760196266216E-40</v>
      </c>
      <c r="S18">
        <f t="shared" si="2"/>
        <v>1.2110639991211135E-38</v>
      </c>
      <c r="T18">
        <f t="shared" si="2"/>
        <v>9.9152577458193428E-44</v>
      </c>
      <c r="U18">
        <f t="shared" si="2"/>
        <v>9.7298861201701533E-98</v>
      </c>
      <c r="V18">
        <f t="shared" si="2"/>
        <v>2.6102818841567541E-5</v>
      </c>
      <c r="W18">
        <f t="shared" si="2"/>
        <v>5.7223666458673341E-113</v>
      </c>
      <c r="X18">
        <f t="shared" si="2"/>
        <v>7.2817580679534566E-29</v>
      </c>
      <c r="Z18">
        <f t="shared" si="5"/>
        <v>198</v>
      </c>
      <c r="AA18">
        <f t="shared" si="3"/>
        <v>197.23767506841804</v>
      </c>
      <c r="AB18">
        <f t="shared" si="3"/>
        <v>197.20988999591128</v>
      </c>
      <c r="AC18">
        <f t="shared" si="3"/>
        <v>197.80659570840572</v>
      </c>
      <c r="AD18">
        <f t="shared" si="3"/>
        <v>193.74706004928493</v>
      </c>
      <c r="AE18">
        <f t="shared" si="3"/>
        <v>197.96627950618583</v>
      </c>
      <c r="AF18">
        <f t="shared" si="3"/>
        <v>195.09539097767509</v>
      </c>
      <c r="AG18">
        <f t="shared" si="3"/>
        <v>197.0110303504261</v>
      </c>
      <c r="AH18">
        <f t="shared" si="3"/>
        <v>197.98589965939922</v>
      </c>
      <c r="AI18">
        <f t="shared" si="3"/>
        <v>181.95500602587154</v>
      </c>
      <c r="AJ18">
        <f t="shared" si="3"/>
        <v>197.67617046982227</v>
      </c>
    </row>
    <row r="19" spans="1:36" x14ac:dyDescent="0.25">
      <c r="A19" s="10" t="s">
        <v>19</v>
      </c>
      <c r="B19" s="10"/>
      <c r="N19">
        <f t="shared" si="4"/>
        <v>1</v>
      </c>
      <c r="O19">
        <f t="shared" si="2"/>
        <v>3.1285423741520036E-116</v>
      </c>
      <c r="P19">
        <f t="shared" si="2"/>
        <v>2.7760222784249453E-117</v>
      </c>
      <c r="Q19">
        <f t="shared" si="2"/>
        <v>1.5705362674660755E-123</v>
      </c>
      <c r="R19">
        <f t="shared" si="2"/>
        <v>2.9835651865721865E-63</v>
      </c>
      <c r="S19">
        <f t="shared" si="2"/>
        <v>6.966536315502928E-114</v>
      </c>
      <c r="T19">
        <f t="shared" si="2"/>
        <v>2.5528068107285523E-105</v>
      </c>
      <c r="U19">
        <f t="shared" si="2"/>
        <v>4.824012758120254E-120</v>
      </c>
      <c r="V19">
        <f t="shared" si="2"/>
        <v>2.0702616638797257E-19</v>
      </c>
      <c r="W19">
        <f t="shared" si="2"/>
        <v>4.8337142409764565E-93</v>
      </c>
      <c r="X19">
        <f t="shared" si="2"/>
        <v>7.4786008063491963E-21</v>
      </c>
      <c r="Z19">
        <f t="shared" si="5"/>
        <v>198</v>
      </c>
      <c r="AA19">
        <f t="shared" si="3"/>
        <v>197.02151078544819</v>
      </c>
      <c r="AB19">
        <f t="shared" si="3"/>
        <v>197.91090450502892</v>
      </c>
      <c r="AC19">
        <f t="shared" si="3"/>
        <v>194.68732625753711</v>
      </c>
      <c r="AD19">
        <f t="shared" si="3"/>
        <v>194.59994304763075</v>
      </c>
      <c r="AE19">
        <f t="shared" si="3"/>
        <v>196.2750699447553</v>
      </c>
      <c r="AF19">
        <f t="shared" si="3"/>
        <v>197.73906291552791</v>
      </c>
      <c r="AG19">
        <f t="shared" si="3"/>
        <v>197.01108193143799</v>
      </c>
      <c r="AH19">
        <f t="shared" si="3"/>
        <v>196.5510665018563</v>
      </c>
      <c r="AI19">
        <f t="shared" si="3"/>
        <v>193.07311977780287</v>
      </c>
      <c r="AJ19">
        <f t="shared" si="3"/>
        <v>194.66734633726304</v>
      </c>
    </row>
    <row r="20" spans="1:36" x14ac:dyDescent="0.25">
      <c r="A20" s="5">
        <f>0.05</f>
        <v>0.05</v>
      </c>
      <c r="B20" t="s">
        <v>15</v>
      </c>
      <c r="N20">
        <f t="shared" si="4"/>
        <v>1</v>
      </c>
      <c r="O20">
        <f t="shared" si="2"/>
        <v>4.8465510892308413E-129</v>
      </c>
      <c r="P20">
        <f t="shared" si="2"/>
        <v>2.6631458918431155E-84</v>
      </c>
      <c r="Q20">
        <f t="shared" si="2"/>
        <v>1.0255332066529408E-91</v>
      </c>
      <c r="R20">
        <f t="shared" si="2"/>
        <v>1.3389492586625729E-37</v>
      </c>
      <c r="S20">
        <f t="shared" si="2"/>
        <v>2.7143010948165209E-19</v>
      </c>
      <c r="T20">
        <f t="shared" si="2"/>
        <v>1.497321223725903E-22</v>
      </c>
      <c r="U20">
        <f t="shared" si="2"/>
        <v>1.4763052907199517E-135</v>
      </c>
      <c r="V20">
        <f t="shared" si="2"/>
        <v>1.0265559949011027E-16</v>
      </c>
      <c r="W20">
        <f t="shared" si="2"/>
        <v>1.0810757239386563E-91</v>
      </c>
      <c r="X20">
        <f t="shared" si="2"/>
        <v>1.4285890831651441E-63</v>
      </c>
      <c r="Z20">
        <f t="shared" si="5"/>
        <v>198</v>
      </c>
      <c r="AA20">
        <f t="shared" si="3"/>
        <v>197.18726555413201</v>
      </c>
      <c r="AB20">
        <f t="shared" si="3"/>
        <v>191.39350011403423</v>
      </c>
      <c r="AC20">
        <f t="shared" si="3"/>
        <v>197.74233545134143</v>
      </c>
      <c r="AD20">
        <f t="shared" si="3"/>
        <v>197.99969627332331</v>
      </c>
      <c r="AE20">
        <f t="shared" si="3"/>
        <v>195.86138263125582</v>
      </c>
      <c r="AF20">
        <f t="shared" si="3"/>
        <v>197.09918442424637</v>
      </c>
      <c r="AG20">
        <f t="shared" si="3"/>
        <v>196.468310026398</v>
      </c>
      <c r="AH20">
        <f t="shared" si="3"/>
        <v>192.4983942789402</v>
      </c>
      <c r="AI20">
        <f t="shared" si="3"/>
        <v>197.23526712397302</v>
      </c>
      <c r="AJ20">
        <f t="shared" si="3"/>
        <v>197.26238745471346</v>
      </c>
    </row>
    <row r="21" spans="1:36" x14ac:dyDescent="0.25">
      <c r="A21" s="7">
        <f>0.01</f>
        <v>0.01</v>
      </c>
      <c r="B21" t="s">
        <v>16</v>
      </c>
      <c r="N21">
        <f t="shared" si="4"/>
        <v>1</v>
      </c>
      <c r="O21">
        <f t="shared" si="2"/>
        <v>3.4582011860162121E-91</v>
      </c>
      <c r="P21">
        <f t="shared" si="2"/>
        <v>3.2723670956714256E-52</v>
      </c>
      <c r="Q21">
        <f t="shared" si="2"/>
        <v>5.8576610107991038E-84</v>
      </c>
      <c r="R21">
        <f t="shared" si="2"/>
        <v>1.0149872506825888E-37</v>
      </c>
      <c r="S21">
        <f t="shared" si="2"/>
        <v>3.8458236059054301E-27</v>
      </c>
      <c r="T21">
        <f t="shared" si="2"/>
        <v>4.2648707639605904E-32</v>
      </c>
      <c r="U21">
        <f t="shared" si="2"/>
        <v>2.546144644946099E-90</v>
      </c>
      <c r="V21">
        <f t="shared" si="2"/>
        <v>5.1991789228302052E-34</v>
      </c>
      <c r="W21">
        <f t="shared" si="2"/>
        <v>8.4605556778717045E-97</v>
      </c>
      <c r="X21">
        <f t="shared" si="2"/>
        <v>7.2599960936469815E-38</v>
      </c>
      <c r="Z21">
        <f t="shared" si="5"/>
        <v>198</v>
      </c>
      <c r="AA21">
        <f t="shared" si="3"/>
        <v>197.7277390705934</v>
      </c>
      <c r="AB21">
        <f t="shared" si="3"/>
        <v>196.7762080202844</v>
      </c>
      <c r="AC21">
        <f t="shared" si="3"/>
        <v>197.65182224315828</v>
      </c>
      <c r="AD21">
        <f t="shared" si="3"/>
        <v>197.16092853933205</v>
      </c>
      <c r="AE21">
        <f t="shared" si="3"/>
        <v>197.87470256248645</v>
      </c>
      <c r="AF21">
        <f t="shared" si="3"/>
        <v>197.99034086402196</v>
      </c>
      <c r="AG21">
        <f t="shared" si="3"/>
        <v>195.29727201221104</v>
      </c>
      <c r="AH21">
        <f t="shared" si="3"/>
        <v>197.75279431560318</v>
      </c>
      <c r="AI21">
        <f t="shared" si="3"/>
        <v>197.57116920177816</v>
      </c>
      <c r="AJ21">
        <f t="shared" si="3"/>
        <v>197.37292506130782</v>
      </c>
    </row>
    <row r="22" spans="1:36" x14ac:dyDescent="0.25">
      <c r="A22" s="6">
        <f>0.001</f>
        <v>1E-3</v>
      </c>
      <c r="B22" t="s">
        <v>17</v>
      </c>
      <c r="N22">
        <f t="shared" si="4"/>
        <v>1</v>
      </c>
      <c r="O22">
        <f t="shared" si="2"/>
        <v>1.2319553024888926E-87</v>
      </c>
      <c r="P22">
        <f t="shared" si="2"/>
        <v>8.2668754091436973E-96</v>
      </c>
      <c r="Q22">
        <f t="shared" si="2"/>
        <v>7.072197343277076E-62</v>
      </c>
      <c r="R22">
        <f t="shared" si="2"/>
        <v>1.2229322770251106E-5</v>
      </c>
      <c r="S22">
        <f t="shared" si="2"/>
        <v>1.7535883032340742E-46</v>
      </c>
      <c r="T22">
        <f t="shared" si="2"/>
        <v>2.0954922245517843E-95</v>
      </c>
      <c r="U22">
        <f t="shared" si="2"/>
        <v>7.1280335277844651E-108</v>
      </c>
      <c r="V22">
        <f t="shared" si="2"/>
        <v>2.352684410435889E-6</v>
      </c>
      <c r="W22">
        <f t="shared" si="2"/>
        <v>2.2144119688357586E-51</v>
      </c>
      <c r="X22">
        <f t="shared" si="2"/>
        <v>2.2112376257921139E-37</v>
      </c>
      <c r="Z22">
        <f t="shared" si="5"/>
        <v>198</v>
      </c>
      <c r="AA22">
        <f t="shared" si="3"/>
        <v>197.96886600813048</v>
      </c>
      <c r="AB22">
        <f t="shared" si="3"/>
        <v>188.96959435514816</v>
      </c>
      <c r="AC22">
        <f t="shared" si="3"/>
        <v>197.93794245700971</v>
      </c>
      <c r="AD22">
        <f t="shared" si="3"/>
        <v>195.01429677217811</v>
      </c>
      <c r="AE22">
        <f t="shared" si="3"/>
        <v>197.1703824626054</v>
      </c>
      <c r="AF22">
        <f t="shared" si="3"/>
        <v>194.84035125650249</v>
      </c>
      <c r="AG22">
        <f t="shared" si="3"/>
        <v>197.96786794761312</v>
      </c>
      <c r="AH22">
        <f t="shared" si="3"/>
        <v>195.53594053639694</v>
      </c>
      <c r="AI22">
        <f t="shared" si="3"/>
        <v>195.13108690155354</v>
      </c>
      <c r="AJ22">
        <f t="shared" si="3"/>
        <v>197.98460868320623</v>
      </c>
    </row>
    <row r="23" spans="1:36" x14ac:dyDescent="0.25">
      <c r="N23">
        <f t="shared" si="4"/>
        <v>1</v>
      </c>
      <c r="O23">
        <f t="shared" si="2"/>
        <v>1.3492639325147596E-62</v>
      </c>
      <c r="P23">
        <f t="shared" si="2"/>
        <v>2.2642835600511733E-100</v>
      </c>
      <c r="Q23">
        <f t="shared" si="2"/>
        <v>2.7744985211762612E-106</v>
      </c>
      <c r="R23">
        <f t="shared" si="2"/>
        <v>8.9050410753413085E-67</v>
      </c>
      <c r="S23">
        <f t="shared" si="2"/>
        <v>1.5536382727607528E-73</v>
      </c>
      <c r="T23">
        <f t="shared" si="2"/>
        <v>3.1903383091021326E-104</v>
      </c>
      <c r="U23">
        <f t="shared" si="2"/>
        <v>2.3855583423504217E-100</v>
      </c>
      <c r="V23">
        <f t="shared" si="2"/>
        <v>3.6040124197856683E-54</v>
      </c>
      <c r="W23">
        <f t="shared" si="2"/>
        <v>5.2900747543404669E-113</v>
      </c>
      <c r="X23">
        <f t="shared" si="2"/>
        <v>8.2770003411155161E-22</v>
      </c>
      <c r="Z23">
        <f t="shared" si="5"/>
        <v>198</v>
      </c>
      <c r="AA23">
        <f t="shared" si="3"/>
        <v>192.94568112315943</v>
      </c>
      <c r="AB23">
        <f t="shared" si="3"/>
        <v>196.45920981707698</v>
      </c>
      <c r="AC23">
        <f t="shared" si="3"/>
        <v>197.97356276203871</v>
      </c>
      <c r="AD23">
        <f t="shared" si="3"/>
        <v>196.03480434181785</v>
      </c>
      <c r="AE23">
        <f t="shared" si="3"/>
        <v>196.28679206883177</v>
      </c>
      <c r="AF23">
        <f t="shared" si="3"/>
        <v>196.38271648359401</v>
      </c>
      <c r="AG23">
        <f t="shared" si="3"/>
        <v>194.18255765907682</v>
      </c>
      <c r="AH23">
        <f t="shared" si="3"/>
        <v>196.03391332654655</v>
      </c>
      <c r="AI23">
        <f t="shared" si="3"/>
        <v>197.28807108422868</v>
      </c>
      <c r="AJ23">
        <f t="shared" si="3"/>
        <v>193.07263143752999</v>
      </c>
    </row>
    <row r="24" spans="1:36" x14ac:dyDescent="0.25">
      <c r="N24">
        <f t="shared" si="4"/>
        <v>1</v>
      </c>
      <c r="O24">
        <f t="shared" si="2"/>
        <v>3.7630630542761715E-33</v>
      </c>
      <c r="P24">
        <f t="shared" si="2"/>
        <v>3.3715762352697188E-141</v>
      </c>
      <c r="Q24">
        <f t="shared" si="2"/>
        <v>7.2251893610373734E-125</v>
      </c>
      <c r="R24">
        <f t="shared" si="2"/>
        <v>3.0913968995783947E-53</v>
      </c>
      <c r="S24">
        <f t="shared" si="2"/>
        <v>2.8860814662732924E-103</v>
      </c>
      <c r="T24">
        <f t="shared" si="2"/>
        <v>9.547289649038464E-118</v>
      </c>
      <c r="U24">
        <f t="shared" si="2"/>
        <v>1.1228711986744901E-81</v>
      </c>
      <c r="V24">
        <f t="shared" si="2"/>
        <v>4.890814962278612E-50</v>
      </c>
      <c r="W24">
        <f t="shared" si="2"/>
        <v>1.4997898269078775E-126</v>
      </c>
      <c r="X24">
        <f t="shared" si="2"/>
        <v>1.4886301081597694E-6</v>
      </c>
      <c r="Z24">
        <f t="shared" si="5"/>
        <v>198</v>
      </c>
      <c r="AA24">
        <f t="shared" si="3"/>
        <v>194.40726540673256</v>
      </c>
      <c r="AB24">
        <f t="shared" si="3"/>
        <v>197.33649779364112</v>
      </c>
      <c r="AC24">
        <f t="shared" si="3"/>
        <v>197.99548728399935</v>
      </c>
      <c r="AD24">
        <f t="shared" si="3"/>
        <v>197.93655452369777</v>
      </c>
      <c r="AE24">
        <f t="shared" si="3"/>
        <v>197.79648602222358</v>
      </c>
      <c r="AF24">
        <f t="shared" si="3"/>
        <v>197.17446498147217</v>
      </c>
      <c r="AG24">
        <f t="shared" si="3"/>
        <v>191.71524761761233</v>
      </c>
      <c r="AH24">
        <f t="shared" si="3"/>
        <v>197.53979959748361</v>
      </c>
      <c r="AI24">
        <f t="shared" si="3"/>
        <v>197.43004439568941</v>
      </c>
      <c r="AJ24">
        <f t="shared" si="3"/>
        <v>192.93576147488869</v>
      </c>
    </row>
    <row r="25" spans="1:36" x14ac:dyDescent="0.25">
      <c r="N25">
        <f t="shared" si="4"/>
        <v>1</v>
      </c>
      <c r="O25">
        <f t="shared" si="2"/>
        <v>6.0708817839638053E-71</v>
      </c>
      <c r="P25">
        <f t="shared" si="2"/>
        <v>4.7751566995989704E-86</v>
      </c>
      <c r="Q25">
        <f t="shared" si="2"/>
        <v>5.781298646157771E-92</v>
      </c>
      <c r="R25">
        <f t="shared" si="2"/>
        <v>1.5248334423961882E-89</v>
      </c>
      <c r="S25">
        <f t="shared" si="2"/>
        <v>3.3965290807250625E-40</v>
      </c>
      <c r="T25">
        <f t="shared" si="2"/>
        <v>1.5927438054386151E-117</v>
      </c>
      <c r="U25">
        <f t="shared" si="2"/>
        <v>2.3288316711935342E-99</v>
      </c>
      <c r="V25">
        <f t="shared" si="2"/>
        <v>4.0842188576913831E-29</v>
      </c>
      <c r="W25">
        <f t="shared" si="2"/>
        <v>2.9474795322988029E-25</v>
      </c>
      <c r="X25">
        <f t="shared" si="2"/>
        <v>1.9834816811957489E-28</v>
      </c>
      <c r="Z25">
        <f t="shared" si="5"/>
        <v>198</v>
      </c>
      <c r="AA25">
        <f t="shared" si="3"/>
        <v>195.78703408399682</v>
      </c>
      <c r="AB25">
        <f t="shared" si="3"/>
        <v>197.85842665113171</v>
      </c>
      <c r="AC25">
        <f t="shared" si="3"/>
        <v>193.91061191264862</v>
      </c>
      <c r="AD25">
        <f t="shared" si="3"/>
        <v>192.92016718735613</v>
      </c>
      <c r="AE25">
        <f t="shared" si="3"/>
        <v>197.33259510707049</v>
      </c>
      <c r="AF25">
        <f t="shared" si="3"/>
        <v>196.90572150004161</v>
      </c>
      <c r="AG25">
        <f t="shared" si="3"/>
        <v>195.86546319509898</v>
      </c>
      <c r="AH25">
        <f t="shared" si="3"/>
        <v>197.15380603640401</v>
      </c>
      <c r="AI25">
        <f t="shared" si="3"/>
        <v>190.49786244610272</v>
      </c>
      <c r="AJ25">
        <f t="shared" si="3"/>
        <v>195.41260578649351</v>
      </c>
    </row>
    <row r="27" spans="1:36" x14ac:dyDescent="0.25">
      <c r="N27" t="s">
        <v>44</v>
      </c>
      <c r="O27" t="s">
        <v>6</v>
      </c>
      <c r="P27" t="s">
        <v>5</v>
      </c>
      <c r="Q27" t="s">
        <v>8</v>
      </c>
      <c r="R27" t="s">
        <v>7</v>
      </c>
      <c r="S27" t="s">
        <v>9</v>
      </c>
      <c r="T27" t="s">
        <v>10</v>
      </c>
      <c r="U27" t="s">
        <v>0</v>
      </c>
      <c r="V27" t="s">
        <v>1</v>
      </c>
      <c r="W27" t="s">
        <v>4</v>
      </c>
      <c r="X27" t="s">
        <v>3</v>
      </c>
      <c r="Z27" t="s">
        <v>45</v>
      </c>
      <c r="AA27" t="s">
        <v>6</v>
      </c>
      <c r="AB27" t="s">
        <v>5</v>
      </c>
      <c r="AC27" t="s">
        <v>8</v>
      </c>
      <c r="AD27" t="s">
        <v>7</v>
      </c>
      <c r="AE27" t="s">
        <v>9</v>
      </c>
      <c r="AF27" t="s">
        <v>10</v>
      </c>
      <c r="AG27" t="s">
        <v>0</v>
      </c>
      <c r="AH27" t="s">
        <v>1</v>
      </c>
      <c r="AI27" t="s">
        <v>4</v>
      </c>
      <c r="AJ27" t="s">
        <v>3</v>
      </c>
    </row>
    <row r="28" spans="1:36" x14ac:dyDescent="0.25">
      <c r="N28" s="1">
        <v>0.01</v>
      </c>
      <c r="O28">
        <f>IF(AND(C3&gt;$B3,O16&lt;0.05),1,0)</f>
        <v>0</v>
      </c>
      <c r="P28">
        <f t="shared" ref="P28:X37" si="6">IF(AND(D3&gt;$B3,P16&lt;0.05),1,0)</f>
        <v>0</v>
      </c>
      <c r="Q28">
        <f t="shared" si="6"/>
        <v>1</v>
      </c>
      <c r="R28">
        <f t="shared" si="6"/>
        <v>1</v>
      </c>
      <c r="S28">
        <f t="shared" si="6"/>
        <v>1</v>
      </c>
      <c r="T28">
        <f t="shared" si="6"/>
        <v>1</v>
      </c>
      <c r="U28">
        <f t="shared" si="6"/>
        <v>0</v>
      </c>
      <c r="V28">
        <f t="shared" si="6"/>
        <v>1</v>
      </c>
      <c r="W28">
        <f t="shared" si="6"/>
        <v>1</v>
      </c>
      <c r="X28">
        <f t="shared" si="6"/>
        <v>1</v>
      </c>
      <c r="Z28" s="1">
        <v>0.01</v>
      </c>
      <c r="AA28">
        <f>IF(AND(C3&lt;$B3,O16&lt;0.05),1,0)</f>
        <v>1</v>
      </c>
      <c r="AB28">
        <f t="shared" ref="AB28:AJ37" si="7">IF(AND(D3&lt;$B3,P16&lt;0.05),1,0)</f>
        <v>1</v>
      </c>
      <c r="AC28">
        <f t="shared" si="7"/>
        <v>0</v>
      </c>
      <c r="AD28">
        <f t="shared" si="7"/>
        <v>0</v>
      </c>
      <c r="AE28">
        <f t="shared" si="7"/>
        <v>0</v>
      </c>
      <c r="AF28">
        <f t="shared" si="7"/>
        <v>0</v>
      </c>
      <c r="AG28">
        <f t="shared" si="7"/>
        <v>1</v>
      </c>
      <c r="AH28">
        <f t="shared" si="7"/>
        <v>0</v>
      </c>
      <c r="AI28">
        <f t="shared" si="7"/>
        <v>0</v>
      </c>
      <c r="AJ28">
        <f t="shared" si="7"/>
        <v>0</v>
      </c>
    </row>
    <row r="29" spans="1:36" x14ac:dyDescent="0.25">
      <c r="N29" s="1">
        <v>0.1</v>
      </c>
      <c r="O29">
        <f t="shared" ref="O29:O37" si="8">IF(AND(C4&gt;$B4,O17&lt;0.05),1,0)</f>
        <v>0</v>
      </c>
      <c r="P29">
        <f t="shared" si="6"/>
        <v>1</v>
      </c>
      <c r="Q29">
        <f t="shared" si="6"/>
        <v>0</v>
      </c>
      <c r="R29">
        <f t="shared" si="6"/>
        <v>1</v>
      </c>
      <c r="S29">
        <f t="shared" si="6"/>
        <v>1</v>
      </c>
      <c r="T29">
        <f t="shared" si="6"/>
        <v>1</v>
      </c>
      <c r="U29">
        <f t="shared" si="6"/>
        <v>0</v>
      </c>
      <c r="V29">
        <f t="shared" si="6"/>
        <v>1</v>
      </c>
      <c r="W29">
        <f t="shared" si="6"/>
        <v>1</v>
      </c>
      <c r="X29">
        <f t="shared" si="6"/>
        <v>0</v>
      </c>
      <c r="Z29" s="1">
        <v>0.1</v>
      </c>
      <c r="AA29">
        <f t="shared" ref="AA29:AA37" si="9">IF(AND(C4&lt;$B4,O17&lt;0.05),1,0)</f>
        <v>1</v>
      </c>
      <c r="AB29">
        <f t="shared" si="7"/>
        <v>0</v>
      </c>
      <c r="AC29">
        <f t="shared" si="7"/>
        <v>1</v>
      </c>
      <c r="AD29">
        <f t="shared" si="7"/>
        <v>0</v>
      </c>
      <c r="AE29">
        <f t="shared" si="7"/>
        <v>0</v>
      </c>
      <c r="AF29">
        <f t="shared" si="7"/>
        <v>0</v>
      </c>
      <c r="AG29">
        <f t="shared" si="7"/>
        <v>1</v>
      </c>
      <c r="AH29">
        <f t="shared" si="7"/>
        <v>0</v>
      </c>
      <c r="AI29">
        <f t="shared" si="7"/>
        <v>0</v>
      </c>
      <c r="AJ29">
        <f t="shared" si="7"/>
        <v>1</v>
      </c>
    </row>
    <row r="30" spans="1:36" x14ac:dyDescent="0.25">
      <c r="N30" s="1">
        <v>0.2</v>
      </c>
      <c r="O30">
        <f t="shared" si="8"/>
        <v>0</v>
      </c>
      <c r="P30">
        <f t="shared" si="6"/>
        <v>1</v>
      </c>
      <c r="Q30">
        <f t="shared" si="6"/>
        <v>0</v>
      </c>
      <c r="R30">
        <f t="shared" si="6"/>
        <v>0</v>
      </c>
      <c r="S30">
        <f t="shared" si="6"/>
        <v>1</v>
      </c>
      <c r="T30">
        <f t="shared" si="6"/>
        <v>0</v>
      </c>
      <c r="U30">
        <f t="shared" si="6"/>
        <v>0</v>
      </c>
      <c r="V30">
        <f t="shared" si="6"/>
        <v>0</v>
      </c>
      <c r="W30">
        <f t="shared" si="6"/>
        <v>1</v>
      </c>
      <c r="X30">
        <f t="shared" si="6"/>
        <v>0</v>
      </c>
      <c r="Z30" s="1">
        <v>0.2</v>
      </c>
      <c r="AA30">
        <f t="shared" si="9"/>
        <v>1</v>
      </c>
      <c r="AB30">
        <f t="shared" si="7"/>
        <v>0</v>
      </c>
      <c r="AC30">
        <f t="shared" si="7"/>
        <v>1</v>
      </c>
      <c r="AD30">
        <f t="shared" si="7"/>
        <v>1</v>
      </c>
      <c r="AE30">
        <f t="shared" si="7"/>
        <v>0</v>
      </c>
      <c r="AF30">
        <f t="shared" si="7"/>
        <v>1</v>
      </c>
      <c r="AG30">
        <f t="shared" si="7"/>
        <v>1</v>
      </c>
      <c r="AH30">
        <f t="shared" si="7"/>
        <v>1</v>
      </c>
      <c r="AI30">
        <f t="shared" si="7"/>
        <v>0</v>
      </c>
      <c r="AJ30">
        <f t="shared" si="7"/>
        <v>1</v>
      </c>
    </row>
    <row r="31" spans="1:36" x14ac:dyDescent="0.25">
      <c r="N31" s="1">
        <v>0.3</v>
      </c>
      <c r="O31">
        <f t="shared" si="8"/>
        <v>0</v>
      </c>
      <c r="P31">
        <f t="shared" si="6"/>
        <v>1</v>
      </c>
      <c r="Q31">
        <f t="shared" si="6"/>
        <v>1</v>
      </c>
      <c r="R31">
        <f t="shared" si="6"/>
        <v>1</v>
      </c>
      <c r="S31">
        <f t="shared" si="6"/>
        <v>1</v>
      </c>
      <c r="T31">
        <f t="shared" si="6"/>
        <v>1</v>
      </c>
      <c r="U31">
        <f t="shared" si="6"/>
        <v>0</v>
      </c>
      <c r="V31">
        <f t="shared" si="6"/>
        <v>1</v>
      </c>
      <c r="W31">
        <f t="shared" si="6"/>
        <v>1</v>
      </c>
      <c r="X31">
        <f t="shared" si="6"/>
        <v>0</v>
      </c>
      <c r="Z31" s="1">
        <v>0.3</v>
      </c>
      <c r="AA31">
        <f t="shared" si="9"/>
        <v>1</v>
      </c>
      <c r="AB31">
        <f t="shared" si="7"/>
        <v>0</v>
      </c>
      <c r="AC31">
        <f t="shared" si="7"/>
        <v>0</v>
      </c>
      <c r="AD31">
        <f t="shared" si="7"/>
        <v>0</v>
      </c>
      <c r="AE31">
        <f t="shared" si="7"/>
        <v>0</v>
      </c>
      <c r="AF31">
        <f t="shared" si="7"/>
        <v>0</v>
      </c>
      <c r="AG31">
        <f t="shared" si="7"/>
        <v>1</v>
      </c>
      <c r="AH31">
        <f t="shared" si="7"/>
        <v>0</v>
      </c>
      <c r="AI31">
        <f t="shared" si="7"/>
        <v>0</v>
      </c>
      <c r="AJ31">
        <f t="shared" si="7"/>
        <v>1</v>
      </c>
    </row>
    <row r="32" spans="1:36" x14ac:dyDescent="0.25">
      <c r="C32">
        <v>2</v>
      </c>
      <c r="D32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</v>
      </c>
      <c r="L32">
        <v>11</v>
      </c>
      <c r="N32" s="1">
        <v>0.4</v>
      </c>
      <c r="O32">
        <f t="shared" si="8"/>
        <v>0</v>
      </c>
      <c r="P32">
        <f t="shared" si="6"/>
        <v>1</v>
      </c>
      <c r="Q32">
        <f t="shared" si="6"/>
        <v>1</v>
      </c>
      <c r="R32">
        <f t="shared" si="6"/>
        <v>1</v>
      </c>
      <c r="S32">
        <f t="shared" si="6"/>
        <v>0</v>
      </c>
      <c r="T32">
        <f t="shared" si="6"/>
        <v>0</v>
      </c>
      <c r="U32">
        <f t="shared" si="6"/>
        <v>0</v>
      </c>
      <c r="V32">
        <f t="shared" si="6"/>
        <v>0</v>
      </c>
      <c r="W32">
        <f t="shared" si="6"/>
        <v>1</v>
      </c>
      <c r="X32">
        <f t="shared" si="6"/>
        <v>0</v>
      </c>
      <c r="Z32" s="1">
        <v>0.4</v>
      </c>
      <c r="AA32">
        <f t="shared" si="9"/>
        <v>1</v>
      </c>
      <c r="AB32">
        <f t="shared" si="7"/>
        <v>0</v>
      </c>
      <c r="AC32">
        <f t="shared" si="7"/>
        <v>0</v>
      </c>
      <c r="AD32">
        <f t="shared" si="7"/>
        <v>0</v>
      </c>
      <c r="AE32">
        <f t="shared" si="7"/>
        <v>1</v>
      </c>
      <c r="AF32">
        <f t="shared" si="7"/>
        <v>1</v>
      </c>
      <c r="AG32">
        <f t="shared" si="7"/>
        <v>1</v>
      </c>
      <c r="AH32">
        <f t="shared" si="7"/>
        <v>1</v>
      </c>
      <c r="AI32">
        <f t="shared" si="7"/>
        <v>0</v>
      </c>
      <c r="AJ32">
        <f t="shared" si="7"/>
        <v>1</v>
      </c>
    </row>
    <row r="33" spans="2:36" x14ac:dyDescent="0.25">
      <c r="B33" t="s">
        <v>44</v>
      </c>
      <c r="C33">
        <f>SUM(O28:O37)</f>
        <v>0</v>
      </c>
      <c r="D33">
        <f t="shared" ref="D33:L33" si="10">SUM(P28:P37)</f>
        <v>9</v>
      </c>
      <c r="E33">
        <f t="shared" si="10"/>
        <v>8</v>
      </c>
      <c r="F33">
        <f t="shared" si="10"/>
        <v>8</v>
      </c>
      <c r="G33">
        <f t="shared" si="10"/>
        <v>8</v>
      </c>
      <c r="H33">
        <f t="shared" si="10"/>
        <v>8</v>
      </c>
      <c r="I33">
        <f t="shared" si="10"/>
        <v>0</v>
      </c>
      <c r="J33">
        <f t="shared" si="10"/>
        <v>8</v>
      </c>
      <c r="K33">
        <f>SUM(W28:W37)</f>
        <v>9</v>
      </c>
      <c r="L33">
        <f t="shared" si="10"/>
        <v>1</v>
      </c>
      <c r="N33" s="1">
        <v>0.5</v>
      </c>
      <c r="O33">
        <f t="shared" si="8"/>
        <v>0</v>
      </c>
      <c r="P33">
        <f t="shared" si="6"/>
        <v>1</v>
      </c>
      <c r="Q33">
        <f t="shared" si="6"/>
        <v>1</v>
      </c>
      <c r="R33">
        <f t="shared" si="6"/>
        <v>0</v>
      </c>
      <c r="S33">
        <f t="shared" si="6"/>
        <v>1</v>
      </c>
      <c r="T33">
        <f t="shared" si="6"/>
        <v>1</v>
      </c>
      <c r="U33">
        <f t="shared" si="6"/>
        <v>0</v>
      </c>
      <c r="V33">
        <f t="shared" si="6"/>
        <v>1</v>
      </c>
      <c r="W33">
        <f t="shared" si="6"/>
        <v>1</v>
      </c>
      <c r="X33">
        <f t="shared" si="6"/>
        <v>0</v>
      </c>
      <c r="Z33" s="1">
        <v>0.5</v>
      </c>
      <c r="AA33">
        <f t="shared" si="9"/>
        <v>1</v>
      </c>
      <c r="AB33">
        <f t="shared" si="7"/>
        <v>0</v>
      </c>
      <c r="AC33">
        <f t="shared" si="7"/>
        <v>0</v>
      </c>
      <c r="AD33">
        <f t="shared" si="7"/>
        <v>1</v>
      </c>
      <c r="AE33">
        <f t="shared" si="7"/>
        <v>0</v>
      </c>
      <c r="AF33">
        <f t="shared" si="7"/>
        <v>0</v>
      </c>
      <c r="AG33">
        <f t="shared" si="7"/>
        <v>1</v>
      </c>
      <c r="AH33">
        <f t="shared" si="7"/>
        <v>0</v>
      </c>
      <c r="AI33">
        <f t="shared" si="7"/>
        <v>0</v>
      </c>
      <c r="AJ33">
        <f t="shared" si="7"/>
        <v>1</v>
      </c>
    </row>
    <row r="34" spans="2:36" x14ac:dyDescent="0.25">
      <c r="B34" t="s">
        <v>45</v>
      </c>
      <c r="C34">
        <f>SUM(AA28:AA37)</f>
        <v>10</v>
      </c>
      <c r="D34">
        <f t="shared" ref="D34:L34" si="11">SUM(AB28:AB37)</f>
        <v>1</v>
      </c>
      <c r="E34">
        <f t="shared" si="11"/>
        <v>2</v>
      </c>
      <c r="F34">
        <f t="shared" si="11"/>
        <v>2</v>
      </c>
      <c r="G34">
        <f t="shared" si="11"/>
        <v>2</v>
      </c>
      <c r="H34">
        <f t="shared" si="11"/>
        <v>2</v>
      </c>
      <c r="I34">
        <f t="shared" si="11"/>
        <v>10</v>
      </c>
      <c r="J34">
        <f t="shared" si="11"/>
        <v>2</v>
      </c>
      <c r="K34">
        <f t="shared" si="11"/>
        <v>1</v>
      </c>
      <c r="L34">
        <f t="shared" si="11"/>
        <v>9</v>
      </c>
      <c r="N34" s="1">
        <v>0.6</v>
      </c>
      <c r="O34">
        <f t="shared" si="8"/>
        <v>0</v>
      </c>
      <c r="P34">
        <f t="shared" si="6"/>
        <v>1</v>
      </c>
      <c r="Q34">
        <f t="shared" si="6"/>
        <v>1</v>
      </c>
      <c r="R34">
        <f t="shared" si="6"/>
        <v>1</v>
      </c>
      <c r="S34">
        <f t="shared" si="6"/>
        <v>1</v>
      </c>
      <c r="T34">
        <f t="shared" si="6"/>
        <v>1</v>
      </c>
      <c r="U34">
        <f t="shared" si="6"/>
        <v>0</v>
      </c>
      <c r="V34">
        <f t="shared" si="6"/>
        <v>1</v>
      </c>
      <c r="W34">
        <f t="shared" si="6"/>
        <v>1</v>
      </c>
      <c r="X34">
        <f t="shared" si="6"/>
        <v>0</v>
      </c>
      <c r="Z34" s="1">
        <v>0.6</v>
      </c>
      <c r="AA34">
        <f t="shared" si="9"/>
        <v>1</v>
      </c>
      <c r="AB34">
        <f t="shared" si="7"/>
        <v>0</v>
      </c>
      <c r="AC34">
        <f t="shared" si="7"/>
        <v>0</v>
      </c>
      <c r="AD34">
        <f t="shared" si="7"/>
        <v>0</v>
      </c>
      <c r="AE34">
        <f t="shared" si="7"/>
        <v>0</v>
      </c>
      <c r="AF34">
        <f t="shared" si="7"/>
        <v>0</v>
      </c>
      <c r="AG34">
        <f t="shared" si="7"/>
        <v>1</v>
      </c>
      <c r="AH34">
        <f t="shared" si="7"/>
        <v>0</v>
      </c>
      <c r="AI34">
        <f t="shared" si="7"/>
        <v>0</v>
      </c>
      <c r="AJ34">
        <f t="shared" si="7"/>
        <v>1</v>
      </c>
    </row>
    <row r="35" spans="2:36" x14ac:dyDescent="0.25">
      <c r="B35" t="s">
        <v>46</v>
      </c>
      <c r="C35">
        <f>10-C33-C34</f>
        <v>0</v>
      </c>
      <c r="D35">
        <f t="shared" ref="D35:L35" si="12">10-D33-D34</f>
        <v>0</v>
      </c>
      <c r="E35">
        <f t="shared" si="12"/>
        <v>0</v>
      </c>
      <c r="F35">
        <f t="shared" si="12"/>
        <v>0</v>
      </c>
      <c r="G35">
        <f t="shared" si="12"/>
        <v>0</v>
      </c>
      <c r="H35">
        <f t="shared" si="12"/>
        <v>0</v>
      </c>
      <c r="I35">
        <f t="shared" si="12"/>
        <v>0</v>
      </c>
      <c r="J35">
        <f t="shared" si="12"/>
        <v>0</v>
      </c>
      <c r="K35">
        <f t="shared" si="12"/>
        <v>0</v>
      </c>
      <c r="L35">
        <f t="shared" si="12"/>
        <v>0</v>
      </c>
      <c r="N35" s="1">
        <v>0.7</v>
      </c>
      <c r="O35">
        <f t="shared" si="8"/>
        <v>0</v>
      </c>
      <c r="P35">
        <f t="shared" si="6"/>
        <v>1</v>
      </c>
      <c r="Q35">
        <f t="shared" si="6"/>
        <v>1</v>
      </c>
      <c r="R35">
        <f t="shared" si="6"/>
        <v>1</v>
      </c>
      <c r="S35">
        <f t="shared" si="6"/>
        <v>1</v>
      </c>
      <c r="T35">
        <f t="shared" si="6"/>
        <v>1</v>
      </c>
      <c r="U35">
        <f t="shared" si="6"/>
        <v>0</v>
      </c>
      <c r="V35">
        <f t="shared" si="6"/>
        <v>1</v>
      </c>
      <c r="W35">
        <f t="shared" si="6"/>
        <v>1</v>
      </c>
      <c r="X35">
        <f t="shared" si="6"/>
        <v>0</v>
      </c>
      <c r="Z35" s="1">
        <v>0.7</v>
      </c>
      <c r="AA35">
        <f t="shared" si="9"/>
        <v>1</v>
      </c>
      <c r="AB35">
        <f t="shared" si="7"/>
        <v>0</v>
      </c>
      <c r="AC35">
        <f t="shared" si="7"/>
        <v>0</v>
      </c>
      <c r="AD35">
        <f t="shared" si="7"/>
        <v>0</v>
      </c>
      <c r="AE35">
        <f t="shared" si="7"/>
        <v>0</v>
      </c>
      <c r="AF35">
        <f t="shared" si="7"/>
        <v>0</v>
      </c>
      <c r="AG35">
        <f t="shared" si="7"/>
        <v>1</v>
      </c>
      <c r="AH35">
        <f t="shared" si="7"/>
        <v>0</v>
      </c>
      <c r="AI35">
        <f t="shared" si="7"/>
        <v>0</v>
      </c>
      <c r="AJ35">
        <f t="shared" si="7"/>
        <v>1</v>
      </c>
    </row>
    <row r="36" spans="2:36" x14ac:dyDescent="0.25">
      <c r="N36" s="1">
        <v>0.8</v>
      </c>
      <c r="O36">
        <f t="shared" si="8"/>
        <v>0</v>
      </c>
      <c r="P36">
        <f t="shared" si="6"/>
        <v>1</v>
      </c>
      <c r="Q36">
        <f t="shared" si="6"/>
        <v>1</v>
      </c>
      <c r="R36">
        <f t="shared" si="6"/>
        <v>1</v>
      </c>
      <c r="S36">
        <f t="shared" si="6"/>
        <v>0</v>
      </c>
      <c r="T36">
        <f t="shared" si="6"/>
        <v>1</v>
      </c>
      <c r="U36">
        <f t="shared" si="6"/>
        <v>0</v>
      </c>
      <c r="V36">
        <f t="shared" si="6"/>
        <v>1</v>
      </c>
      <c r="W36">
        <f t="shared" si="6"/>
        <v>1</v>
      </c>
      <c r="X36">
        <f t="shared" si="6"/>
        <v>0</v>
      </c>
      <c r="Z36" s="1">
        <v>0.8</v>
      </c>
      <c r="AA36">
        <f t="shared" si="9"/>
        <v>1</v>
      </c>
      <c r="AB36">
        <f t="shared" si="7"/>
        <v>0</v>
      </c>
      <c r="AC36">
        <f t="shared" si="7"/>
        <v>0</v>
      </c>
      <c r="AD36">
        <f t="shared" si="7"/>
        <v>0</v>
      </c>
      <c r="AE36">
        <f t="shared" si="7"/>
        <v>1</v>
      </c>
      <c r="AF36">
        <f t="shared" si="7"/>
        <v>0</v>
      </c>
      <c r="AG36">
        <f t="shared" si="7"/>
        <v>1</v>
      </c>
      <c r="AH36">
        <f t="shared" si="7"/>
        <v>0</v>
      </c>
      <c r="AI36">
        <f t="shared" si="7"/>
        <v>0</v>
      </c>
      <c r="AJ36">
        <f t="shared" si="7"/>
        <v>1</v>
      </c>
    </row>
    <row r="37" spans="2:36" x14ac:dyDescent="0.25">
      <c r="N37" s="1">
        <v>0.9</v>
      </c>
      <c r="O37">
        <f t="shared" si="8"/>
        <v>0</v>
      </c>
      <c r="P37">
        <f t="shared" si="6"/>
        <v>1</v>
      </c>
      <c r="Q37">
        <f t="shared" si="6"/>
        <v>1</v>
      </c>
      <c r="R37">
        <f t="shared" si="6"/>
        <v>1</v>
      </c>
      <c r="S37">
        <f t="shared" si="6"/>
        <v>1</v>
      </c>
      <c r="T37">
        <f t="shared" si="6"/>
        <v>1</v>
      </c>
      <c r="U37">
        <f t="shared" si="6"/>
        <v>0</v>
      </c>
      <c r="V37">
        <f t="shared" si="6"/>
        <v>1</v>
      </c>
      <c r="W37">
        <f t="shared" si="6"/>
        <v>0</v>
      </c>
      <c r="X37">
        <f t="shared" si="6"/>
        <v>0</v>
      </c>
      <c r="Z37" s="1">
        <v>0.9</v>
      </c>
      <c r="AA37">
        <f t="shared" si="9"/>
        <v>1</v>
      </c>
      <c r="AB37">
        <f t="shared" si="7"/>
        <v>0</v>
      </c>
      <c r="AC37">
        <f t="shared" si="7"/>
        <v>0</v>
      </c>
      <c r="AD37">
        <f t="shared" si="7"/>
        <v>0</v>
      </c>
      <c r="AE37">
        <f t="shared" si="7"/>
        <v>0</v>
      </c>
      <c r="AF37">
        <f t="shared" si="7"/>
        <v>0</v>
      </c>
      <c r="AG37">
        <f t="shared" si="7"/>
        <v>1</v>
      </c>
      <c r="AH37">
        <f t="shared" si="7"/>
        <v>0</v>
      </c>
      <c r="AI37">
        <f t="shared" si="7"/>
        <v>1</v>
      </c>
      <c r="AJ37">
        <f t="shared" si="7"/>
        <v>1</v>
      </c>
    </row>
    <row r="40" spans="2:36" x14ac:dyDescent="0.25">
      <c r="N40" s="1"/>
      <c r="Z40" s="1"/>
    </row>
    <row r="41" spans="2:36" x14ac:dyDescent="0.25">
      <c r="N41" s="1"/>
      <c r="Z41" s="1"/>
    </row>
    <row r="42" spans="2:36" x14ac:dyDescent="0.25">
      <c r="N42" s="1"/>
      <c r="Z42" s="1"/>
    </row>
    <row r="43" spans="2:36" x14ac:dyDescent="0.25">
      <c r="N43" s="1"/>
      <c r="Z43" s="1"/>
    </row>
    <row r="44" spans="2:36" x14ac:dyDescent="0.25">
      <c r="N44" s="1"/>
      <c r="Z44" s="1"/>
    </row>
    <row r="45" spans="2:36" x14ac:dyDescent="0.25">
      <c r="N45" s="1"/>
      <c r="Z45" s="1"/>
    </row>
    <row r="46" spans="2:36" x14ac:dyDescent="0.25">
      <c r="N46" s="1"/>
      <c r="Z46" s="1"/>
    </row>
    <row r="47" spans="2:36" x14ac:dyDescent="0.25">
      <c r="N47" s="1"/>
      <c r="Z47" s="1"/>
    </row>
    <row r="48" spans="2:36" x14ac:dyDescent="0.25">
      <c r="N48" s="1"/>
      <c r="Z48" s="1"/>
    </row>
    <row r="49" spans="14:26" x14ac:dyDescent="0.25">
      <c r="N49" s="1"/>
      <c r="Z49" s="1"/>
    </row>
  </sheetData>
  <mergeCells count="8">
    <mergeCell ref="A19:B19"/>
    <mergeCell ref="A1:A2"/>
    <mergeCell ref="B1:L1"/>
    <mergeCell ref="N1:X1"/>
    <mergeCell ref="Z1:AJ1"/>
    <mergeCell ref="A14:B14"/>
    <mergeCell ref="N14:X14"/>
    <mergeCell ref="Z14:AJ14"/>
  </mergeCells>
  <conditionalFormatting sqref="B3:L12">
    <cfRule type="expression" dxfId="17" priority="1">
      <formula>AND(B3&gt;$B3,N16&lt;0.001)</formula>
    </cfRule>
    <cfRule type="expression" dxfId="16" priority="2">
      <formula>AND(B3&gt;$B3,N16&lt;0.01,N16&gt;0.001)</formula>
    </cfRule>
    <cfRule type="expression" dxfId="15" priority="3">
      <formula>AND(B3&gt;$B3,N16&lt;0.05,N16&gt;0.01)</formula>
    </cfRule>
    <cfRule type="expression" dxfId="14" priority="4">
      <formula>AND(B3&lt;$B3,N16&lt;0.05,N16&gt;0.01)</formula>
    </cfRule>
    <cfRule type="expression" dxfId="13" priority="5">
      <formula>AND(B3&lt;$B3,N16&lt;0.001)</formula>
    </cfRule>
    <cfRule type="expression" dxfId="12" priority="6">
      <formula>AND(B3&lt;$C3,N16&lt;0.01,N16&gt;0.001)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New model names</vt:lpstr>
      <vt:lpstr>2p2t1r</vt:lpstr>
      <vt:lpstr>2p3t1r</vt:lpstr>
      <vt:lpstr>3p2t1r</vt:lpstr>
      <vt:lpstr>2p10t2r</vt:lpstr>
      <vt:lpstr>5p5tr4</vt:lpstr>
      <vt:lpstr>5p10t2R</vt:lpstr>
      <vt:lpstr>6p5t2r</vt:lpstr>
      <vt:lpstr>10p10t2r</vt:lpstr>
      <vt:lpstr>2p30t2r</vt:lpstr>
      <vt:lpstr>5p30t4r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uğur satıç</dc:creator>
  <cp:lastModifiedBy>uğur satıç</cp:lastModifiedBy>
  <dcterms:created xsi:type="dcterms:W3CDTF">2015-06-05T18:17:20Z</dcterms:created>
  <dcterms:modified xsi:type="dcterms:W3CDTF">2022-10-23T11:46:03Z</dcterms:modified>
</cp:coreProperties>
</file>