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aguedutr-my.sharepoint.com/personal/ugur_satic_agu_edu_tr/Documents/Third paper Ejor/comparison/"/>
    </mc:Choice>
  </mc:AlternateContent>
  <xr:revisionPtr revIDLastSave="619" documentId="13_ncr:1_{FE2A5BD2-61C2-450F-922A-5227CB3BEFA9}" xr6:coauthVersionLast="47" xr6:coauthVersionMax="47" xr10:uidLastSave="{E4F981F4-6B76-4D01-9F46-914079678AEE}"/>
  <bookViews>
    <workbookView xWindow="-120" yWindow="-120" windowWidth="29040" windowHeight="15840" activeTab="1" xr2:uid="{00000000-000D-0000-FFFF-FFFF00000000}"/>
  </bookViews>
  <sheets>
    <sheet name="Sheet1" sheetId="10" r:id="rId1"/>
    <sheet name="overall (2)" sheetId="15" r:id="rId2"/>
    <sheet name="overall" sheetId="13" r:id="rId3"/>
    <sheet name="2P2T1R" sheetId="1" r:id="rId4"/>
    <sheet name="2P3T1R" sheetId="2" r:id="rId5"/>
    <sheet name="3P2T1R" sheetId="4" r:id="rId6"/>
    <sheet name="2P10T2R" sheetId="3" r:id="rId7"/>
    <sheet name="5P5T4R" sheetId="5" r:id="rId8"/>
    <sheet name="5P10T2R" sheetId="6" r:id="rId9"/>
    <sheet name="6P5T2R" sheetId="7" r:id="rId10"/>
    <sheet name="Excel2LaTeX" sheetId="11" state="hidden" r:id="rId11"/>
    <sheet name="10P10T2R" sheetId="8" r:id="rId12"/>
    <sheet name="2p30t4r" sheetId="14" r:id="rId13"/>
    <sheet name="5P30T4R" sheetId="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5" l="1"/>
  <c r="E53" i="15"/>
  <c r="D53" i="15"/>
  <c r="C53" i="15"/>
  <c r="B53" i="15"/>
  <c r="S7" i="6"/>
  <c r="T7" i="6"/>
  <c r="U7" i="6"/>
  <c r="V7" i="6"/>
  <c r="R7" i="6"/>
  <c r="B7" i="14"/>
  <c r="B8" i="14"/>
  <c r="Q18" i="14"/>
  <c r="Q17" i="14"/>
  <c r="AK18" i="14"/>
  <c r="AJ18" i="14"/>
  <c r="AI18" i="14"/>
  <c r="AH18" i="14"/>
  <c r="AK17" i="14"/>
  <c r="AJ17" i="14"/>
  <c r="AI17" i="14"/>
  <c r="AH17" i="14"/>
  <c r="C7" i="14"/>
  <c r="D7" i="14"/>
  <c r="E7" i="14"/>
  <c r="AA59" i="13"/>
  <c r="AA58" i="13"/>
  <c r="B8" i="8"/>
  <c r="C7" i="8"/>
  <c r="B7" i="8"/>
  <c r="AA27" i="8"/>
  <c r="AB27" i="8"/>
  <c r="AA28" i="8"/>
  <c r="AB28" i="8"/>
  <c r="AA29" i="8"/>
  <c r="AB29" i="8"/>
  <c r="AA30" i="8"/>
  <c r="AB30" i="8"/>
  <c r="AA31" i="8"/>
  <c r="AB31" i="8"/>
  <c r="AB26" i="8"/>
  <c r="AA26" i="8"/>
  <c r="AB25" i="8"/>
  <c r="AA25" i="8"/>
  <c r="AB24" i="8"/>
  <c r="AA24" i="8"/>
  <c r="AB23" i="8"/>
  <c r="AA23" i="8"/>
  <c r="AB22" i="8"/>
  <c r="AA22" i="8"/>
  <c r="F53" i="13"/>
  <c r="E53" i="13"/>
  <c r="D53" i="13"/>
  <c r="C53" i="13"/>
  <c r="B53" i="13"/>
  <c r="B8" i="2"/>
  <c r="B8" i="1"/>
  <c r="B7" i="1"/>
  <c r="B7" i="2"/>
  <c r="B7" i="4"/>
  <c r="B8" i="4"/>
  <c r="Q21" i="9"/>
  <c r="Q20" i="9"/>
  <c r="Q19" i="9"/>
  <c r="Q18" i="9"/>
  <c r="Q17" i="9"/>
  <c r="AH18" i="9"/>
  <c r="AI18" i="9"/>
  <c r="AJ18" i="9"/>
  <c r="AK18" i="9"/>
  <c r="AH19" i="9"/>
  <c r="AI19" i="9"/>
  <c r="AJ19" i="9"/>
  <c r="AK19" i="9"/>
  <c r="AH20" i="9"/>
  <c r="AI20" i="9"/>
  <c r="AJ20" i="9"/>
  <c r="AK20" i="9"/>
  <c r="AH21" i="9"/>
  <c r="AI21" i="9"/>
  <c r="AJ21" i="9"/>
  <c r="AK21" i="9"/>
  <c r="AI17" i="9"/>
  <c r="AJ17" i="9"/>
  <c r="AK17" i="9"/>
  <c r="AH17" i="9"/>
  <c r="C7" i="9"/>
  <c r="D7" i="9"/>
  <c r="E7" i="9"/>
  <c r="B7" i="9"/>
  <c r="B8" i="9"/>
  <c r="B8" i="7"/>
  <c r="C7" i="7"/>
  <c r="B7" i="7"/>
  <c r="AA19" i="7"/>
  <c r="AB19" i="7"/>
  <c r="AA20" i="7"/>
  <c r="AB20" i="7"/>
  <c r="AA21" i="7"/>
  <c r="AB21" i="7"/>
  <c r="AA22" i="7"/>
  <c r="AB22" i="7"/>
  <c r="AA23" i="7"/>
  <c r="AB23" i="7"/>
  <c r="AB18" i="7"/>
  <c r="AA18" i="7"/>
  <c r="B8" i="6"/>
  <c r="C7" i="6"/>
  <c r="B7" i="6"/>
  <c r="AA18" i="6"/>
  <c r="AB18" i="6"/>
  <c r="AA19" i="6"/>
  <c r="AB19" i="6"/>
  <c r="AA20" i="6"/>
  <c r="AB20" i="6"/>
  <c r="AA21" i="6"/>
  <c r="AB21" i="6"/>
  <c r="AB17" i="6"/>
  <c r="AA17" i="6"/>
  <c r="AG18" i="5"/>
  <c r="AH18" i="5"/>
  <c r="AI18" i="5"/>
  <c r="AJ18" i="5"/>
  <c r="AG19" i="5"/>
  <c r="AH19" i="5"/>
  <c r="AI19" i="5"/>
  <c r="AJ19" i="5"/>
  <c r="AG20" i="5"/>
  <c r="AH20" i="5"/>
  <c r="AI20" i="5"/>
  <c r="AJ20" i="5"/>
  <c r="AG21" i="5"/>
  <c r="AH21" i="5"/>
  <c r="AI21" i="5"/>
  <c r="AJ21" i="5"/>
  <c r="AH17" i="5"/>
  <c r="AI17" i="5"/>
  <c r="AJ17" i="5"/>
  <c r="AG17" i="5"/>
  <c r="C7" i="5"/>
  <c r="D7" i="5"/>
  <c r="E7" i="5"/>
  <c r="B7" i="5"/>
  <c r="D10" i="5"/>
  <c r="D11" i="5"/>
  <c r="D12" i="5"/>
  <c r="D13" i="5"/>
  <c r="D14" i="5"/>
  <c r="B8" i="5"/>
  <c r="B8" i="3"/>
  <c r="C6" i="3"/>
  <c r="C7" i="3" s="1"/>
  <c r="B6" i="3"/>
  <c r="B7" i="3" s="1"/>
  <c r="AA15" i="3"/>
  <c r="AB15" i="3"/>
  <c r="AB14" i="3"/>
  <c r="AA14" i="3"/>
  <c r="BR26" i="9"/>
  <c r="BS26" i="9"/>
  <c r="BT26" i="9"/>
  <c r="C2" i="9"/>
  <c r="D2" i="9"/>
  <c r="E2" i="9"/>
  <c r="F2" i="9"/>
  <c r="B2" i="9"/>
  <c r="A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tc={DA1C30A5-A635-45C7-9F7A-2A3343FF9F4E}</author>
    <author>tc={3A0E096A-57C1-417B-8FD6-62080D2D8D69}</author>
  </authors>
  <commentList>
    <comment ref="B16" authorId="0" shapeId="0" xr:uid="{DA1C30A5-A635-45C7-9F7A-2A3343FF9F4E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do'nt have a initial task. it shows which tasks starts first in successors</t>
      </text>
    </comment>
    <comment ref="G16" authorId="1" shapeId="0" xr:uid="{3A0E096A-57C1-417B-8FD6-62080D2D8D69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do'nt have a initial task. it shows which tasks starts first in successors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tc={C2430045-77FA-4BDA-872B-C8F6A6798368}</author>
    <author>tc={149B91E9-04AF-4392-ABA9-AAE65BFA1676}</author>
  </authors>
  <commentList>
    <comment ref="B16" authorId="0" shapeId="0" xr:uid="{C2430045-77FA-4BDA-872B-C8F6A6798368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do'nt have a initial task. it shows which tasks starts first in successors</t>
      </text>
    </comment>
    <comment ref="H16" authorId="1" shapeId="0" xr:uid="{149B91E9-04AF-4392-ABA9-AAE65BFA1676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do'nt have a initial task. it shows which tasks starts first in successors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tc={02A2955E-7635-4CFA-8EB5-B9A4504A4A39}</author>
    <author>tc={D57EC6DA-3A86-4F14-B2C0-E011690C4358}</author>
    <author>tc={53FFCF73-CD0F-43D0-8568-E110E8882A41}</author>
  </authors>
  <commentList>
    <comment ref="B17" authorId="0" shapeId="0" xr:uid="{02A2955E-7635-4CFA-8EB5-B9A4504A4A39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do'nt have a initial task. it shows which tasks starts first in successors</t>
      </text>
    </comment>
    <comment ref="G17" authorId="1" shapeId="0" xr:uid="{D57EC6DA-3A86-4F14-B2C0-E011690C4358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do'nt have a initial task. it shows which tasks starts first in successors</t>
      </text>
    </comment>
    <comment ref="L17" authorId="2" shapeId="0" xr:uid="{53FFCF73-CD0F-43D0-8568-E110E8882A41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do'nt have a initial task. it shows which tasks starts first in successors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tc={C0600ABC-7B9B-4B70-8AF6-17B34424176D}</author>
    <author>tc={527DB6E4-7D79-44A3-97C3-5FF8F83CAE3A}</author>
    <author>tc={60D313C8-D21C-4534-8005-4D82E8B0A123}</author>
  </authors>
  <commentList>
    <comment ref="C3" authorId="0" shapeId="0" xr:uid="{C0600ABC-7B9B-4B70-8AF6-17B34424176D}">
      <text>
        <t>[Threaded comment]
Your version of Excel allows you to read this threaded comment; however, any edits to it will get removed if the file is opened in a newer version of Excel. Learn more: https://go.microsoft.com/fwlink/?linkid=870924
Comment:
    OS in the code</t>
      </text>
    </comment>
    <comment ref="B18" authorId="1" shapeId="0" xr:uid="{527DB6E4-7D79-44A3-97C3-5FF8F83CAE3A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do'nt have a initial task. it shows which tasks starts first in successors</t>
      </text>
    </comment>
    <comment ref="B31" authorId="2" shapeId="0" xr:uid="{60D313C8-D21C-4534-8005-4D82E8B0A123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do'nt have a initial task. it shows which tasks starts first in successors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tc={3DE52AD5-FB7D-4746-98EB-4D7F25310490}</author>
    <author>tc={10E4D5DD-0AB0-4818-97C9-9DD489B90E18}</author>
  </authors>
  <commentList>
    <comment ref="C3" authorId="0" shapeId="0" xr:uid="{3DE52AD5-FB7D-4746-98EB-4D7F25310490}">
      <text>
        <t>[Threaded comment]
Your version of Excel allows you to read this threaded comment; however, any edits to it will get removed if the file is opened in a newer version of Excel. Learn more: https://go.microsoft.com/fwlink/?linkid=870924
Comment:
    OS in the code</t>
      </text>
    </comment>
    <comment ref="B24" authorId="1" shapeId="0" xr:uid="{10E4D5DD-0AB0-4818-97C9-9DD489B90E18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do'nt have a initial task. it shows which tasks starts first in successors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tc={85D32912-2ED6-485E-B444-7EC626C3E6AF}</author>
    <author>tc={CDCA35CB-4164-445B-AA3C-A0EA3AB27ED9}</author>
    <author>tc={4FD159EA-49FD-433A-8B34-261E57EDE83C}</author>
    <author>tc={3DC621B2-E1C4-4313-9FD6-E9505E75BB1D}</author>
    <author>tc={8EEA630B-540F-4671-BFD0-08793BF086EE}</author>
    <author>tc={9DFFC34D-9490-4CC8-B770-72BD3596FD61}</author>
    <author>tc={32DAAF93-43E7-42C1-A6EF-CF8E363D12EE}</author>
    <author>tc={18E4E687-CC2D-4A56-BA0E-BFD6B1444847}</author>
    <author>tc={1DF01C4F-137F-4E72-94E5-4E8686A6326A}</author>
    <author>tc={818AFB54-D05B-4ACB-A1FC-DBFC7D918980}</author>
    <author>tc={7069A5B0-35A0-452B-B07F-F63C8EADD7CE}</author>
  </authors>
  <commentList>
    <comment ref="C3" authorId="0" shapeId="0" xr:uid="{85D32912-2ED6-485E-B444-7EC626C3E6AF}">
      <text>
        <t>[Threaded comment]
Your version of Excel allows you to read this threaded comment; however, any edits to it will get removed if the file is opened in a newer version of Excel. Learn more: https://go.microsoft.com/fwlink/?linkid=870924
Comment:
    OS in the code</t>
      </text>
    </comment>
    <comment ref="B35" authorId="1" shapeId="0" xr:uid="{CDCA35CB-4164-445B-AA3C-A0EA3AB27ED9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do'nt have a initial task. it shows which tasks starts first in successors</t>
      </text>
    </comment>
    <comment ref="B48" authorId="2" shapeId="0" xr:uid="{4FD159EA-49FD-433A-8B34-261E57EDE83C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do'nt have a initial task. it shows which tasks starts first in successors</t>
      </text>
    </comment>
    <comment ref="B61" authorId="3" shapeId="0" xr:uid="{3DC621B2-E1C4-4313-9FD6-E9505E75BB1D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do'nt have a initial task. it shows which tasks starts first in successors</t>
      </text>
    </comment>
    <comment ref="B73" authorId="4" shapeId="0" xr:uid="{8EEA630B-540F-4671-BFD0-08793BF086EE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do'nt have a initial task. it shows which tasks starts first in successors</t>
      </text>
    </comment>
    <comment ref="B82" authorId="5" shapeId="0" xr:uid="{9DFFC34D-9490-4CC8-B770-72BD3596FD61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do'nt have a initial task. it shows which tasks starts first in successors</t>
      </text>
    </comment>
    <comment ref="B95" authorId="6" shapeId="0" xr:uid="{32DAAF93-43E7-42C1-A6EF-CF8E363D12EE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do'nt have a initial task. it shows which tasks starts first in successors</t>
      </text>
    </comment>
    <comment ref="B108" authorId="7" shapeId="0" xr:uid="{18E4E687-CC2D-4A56-BA0E-BFD6B1444847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do'nt have a initial task. it shows which tasks starts first in successors</t>
      </text>
    </comment>
    <comment ref="B121" authorId="8" shapeId="0" xr:uid="{1DF01C4F-137F-4E72-94E5-4E8686A6326A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do'nt have a initial task. it shows which tasks starts first in successors</t>
      </text>
    </comment>
    <comment ref="B134" authorId="9" shapeId="0" xr:uid="{818AFB54-D05B-4ACB-A1FC-DBFC7D91898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do'nt have a initial task. it shows which tasks starts first in successors</t>
      </text>
    </comment>
    <comment ref="B145" authorId="10" shapeId="0" xr:uid="{7069A5B0-35A0-452B-B07F-F63C8EADD7CE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do'nt have a initial task. it shows which tasks starts first in successors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tc={EC6BB516-FF87-4C95-83E0-225424125041}</author>
    <author>tc={4FEF4F5D-82C7-4CEF-A9A1-AFD84139D3E2}</author>
  </authors>
  <commentList>
    <comment ref="B21" authorId="0" shapeId="0" xr:uid="{EC6BB516-FF87-4C95-83E0-225424125041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do'nt have a initial task. it shows which tasks starts first in successors</t>
      </text>
    </comment>
    <comment ref="B33" authorId="1" shapeId="0" xr:uid="{4FEF4F5D-82C7-4CEF-A9A1-AFD84139D3E2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do'nt have a initial task. it shows which tasks starts first in successors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tc={9B074C44-C731-4191-A7AE-AB61C82C7BA0}</author>
    <author>tc={5D0EF9D1-BBC9-474C-BD71-F2F246876028}</author>
    <author>tc={B9F59609-A574-4A5C-9B14-FCAB078F64CB}</author>
    <author>tc={EE280929-7206-48BD-9643-A7D7B5E355FC}</author>
    <author>tc={5EB4847D-493E-4D77-AD73-FB71046397EA}</author>
  </authors>
  <commentList>
    <comment ref="B24" authorId="0" shapeId="0" xr:uid="{9B074C44-C731-4191-A7AE-AB61C82C7BA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do'nt have a initial task. it shows which tasks starts first in successors</t>
      </text>
    </comment>
    <comment ref="B36" authorId="1" shapeId="0" xr:uid="{5D0EF9D1-BBC9-474C-BD71-F2F246876028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do'nt have a initial task. it shows which tasks starts first in successors</t>
      </text>
    </comment>
    <comment ref="B48" authorId="2" shapeId="0" xr:uid="{B9F59609-A574-4A5C-9B14-FCAB078F64CB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do'nt have a initial task. it shows which tasks starts first in successors</t>
      </text>
    </comment>
    <comment ref="B60" authorId="3" shapeId="0" xr:uid="{EE280929-7206-48BD-9643-A7D7B5E355FC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do'nt have a initial task. it shows which tasks starts first in successors</t>
      </text>
    </comment>
    <comment ref="B72" authorId="4" shapeId="0" xr:uid="{5EB4847D-493E-4D77-AD73-FB71046397EA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do'nt have a initial task. it shows which tasks starts first in successors</t>
      </text>
    </comment>
  </commentList>
</comments>
</file>

<file path=xl/sharedStrings.xml><?xml version="1.0" encoding="utf-8"?>
<sst xmlns="http://schemas.openxmlformats.org/spreadsheetml/2006/main" count="1809" uniqueCount="233">
  <si>
    <t>number of resource types</t>
  </si>
  <si>
    <t>number of Project types</t>
  </si>
  <si>
    <t>task count per project</t>
  </si>
  <si>
    <t>Order Strenght</t>
  </si>
  <si>
    <t>P1</t>
  </si>
  <si>
    <t>Resource Factor</t>
  </si>
  <si>
    <t>Resource Strenght</t>
  </si>
  <si>
    <t>distribution of activity durations based on diffirent distribution shapes</t>
  </si>
  <si>
    <t>reward</t>
  </si>
  <si>
    <t>Task 1 duration</t>
  </si>
  <si>
    <t>Task 2 duration</t>
  </si>
  <si>
    <t>Task 3 duration</t>
  </si>
  <si>
    <t>Task 4 duration</t>
  </si>
  <si>
    <t>Task 5 duration</t>
  </si>
  <si>
    <t>Task 6 duration</t>
  </si>
  <si>
    <t>Task 7 duration</t>
  </si>
  <si>
    <t>Task 8 duration</t>
  </si>
  <si>
    <t>Task 9 duration</t>
  </si>
  <si>
    <t>Task 10 duration</t>
  </si>
  <si>
    <t>Task 1 resource usage</t>
  </si>
  <si>
    <t>Task 2 resource usage</t>
  </si>
  <si>
    <t>Task 3 resource usage</t>
  </si>
  <si>
    <t>Task 4 resource usage</t>
  </si>
  <si>
    <t>Task 5 resource usage</t>
  </si>
  <si>
    <t>Task 6 resource usage</t>
  </si>
  <si>
    <t>Task 7 resource usage</t>
  </si>
  <si>
    <t>Task 8 resource usage</t>
  </si>
  <si>
    <t>Task 9 resource usage</t>
  </si>
  <si>
    <t>Task 10 resource usage</t>
  </si>
  <si>
    <t>Resource</t>
  </si>
  <si>
    <t>Type 1</t>
  </si>
  <si>
    <t>Type 2</t>
  </si>
  <si>
    <t>p2</t>
  </si>
  <si>
    <t xml:space="preserve">Name: </t>
  </si>
  <si>
    <t xml:space="preserve">Date and time of generation: </t>
  </si>
  <si>
    <t xml:space="preserve">Type of problem: </t>
  </si>
  <si>
    <t xml:space="preserve">Number of activities: </t>
  </si>
  <si>
    <t xml:space="preserve">Number of resources: </t>
  </si>
  <si>
    <t xml:space="preserve">Number of initial activities: </t>
  </si>
  <si>
    <t xml:space="preserve">Number of terminal activities: </t>
  </si>
  <si>
    <t xml:space="preserve">Mean indegree of nodes: </t>
  </si>
  <si>
    <t xml:space="preserve">Restrictiveness approx.: </t>
  </si>
  <si>
    <t xml:space="preserve">Number of non redundant arcs: </t>
  </si>
  <si>
    <t xml:space="preserve">Number of redundant arcs: </t>
  </si>
  <si>
    <t xml:space="preserve">Mean duration of activity: </t>
  </si>
  <si>
    <t xml:space="preserve">Mean minimal time lag between activities: </t>
  </si>
  <si>
    <t xml:space="preserve">Network-based lower bound on project duration: </t>
  </si>
  <si>
    <t xml:space="preserve">Resource-based lower bound on project duration: </t>
  </si>
  <si>
    <t xml:space="preserve">Degree of parallelity: </t>
  </si>
  <si>
    <t xml:space="preserve">Resource factor: </t>
  </si>
  <si>
    <t xml:space="preserve">Mean level of demand: </t>
  </si>
  <si>
    <t xml:space="preserve">Mean per period availability of resources: </t>
  </si>
  <si>
    <t xml:space="preserve">Resource strength: </t>
  </si>
  <si>
    <t>14 January 2021, 1:46:57 pm</t>
  </si>
  <si>
    <t>RCPSP</t>
  </si>
  <si>
    <t>[0]</t>
  </si>
  <si>
    <t>[5]</t>
  </si>
  <si>
    <t>[14]</t>
  </si>
  <si>
    <t>[10]</t>
  </si>
  <si>
    <t>[6]</t>
  </si>
  <si>
    <t>[17]</t>
  </si>
  <si>
    <t>[11]</t>
  </si>
  <si>
    <t>[7]</t>
  </si>
  <si>
    <t>[16]</t>
  </si>
  <si>
    <t>10T2R14</t>
  </si>
  <si>
    <t>10T2R15</t>
  </si>
  <si>
    <t>[18]</t>
  </si>
  <si>
    <t>[2]</t>
  </si>
  <si>
    <t>[9]</t>
  </si>
  <si>
    <t>[12]</t>
  </si>
  <si>
    <t>[8]</t>
  </si>
  <si>
    <t>Tasks</t>
  </si>
  <si>
    <t xml:space="preserve">nubmer of successors </t>
  </si>
  <si>
    <t>successors</t>
  </si>
  <si>
    <t>task duration</t>
  </si>
  <si>
    <t>R1 usage</t>
  </si>
  <si>
    <t>R2 usage</t>
  </si>
  <si>
    <t>I don’t know what is this</t>
  </si>
  <si>
    <t>Requested informations by Referee 1</t>
  </si>
  <si>
    <t>We have</t>
  </si>
  <si>
    <t>[0,1]</t>
  </si>
  <si>
    <t>I do not know this</t>
  </si>
  <si>
    <t>PDD</t>
  </si>
  <si>
    <t>Tardiness</t>
  </si>
  <si>
    <t>NoResource</t>
  </si>
  <si>
    <t>Resources</t>
  </si>
  <si>
    <t>files</t>
  </si>
  <si>
    <t>10T2R/10T2R14.sch</t>
  </si>
  <si>
    <t>10T2R/10T2R15.sch</t>
  </si>
  <si>
    <t>this is due date</t>
  </si>
  <si>
    <t>[28]</t>
  </si>
  <si>
    <t>[3]</t>
  </si>
  <si>
    <t>[20]</t>
  </si>
  <si>
    <t>[13]</t>
  </si>
  <si>
    <t>[4]</t>
  </si>
  <si>
    <t>PDD[j]= trunc(Int16, round(((1-OS[j]) * max( mean(RR[:,j]./Resources)*TypeNo, maximum(MPTD[j,:]) ) + OS[j] * max( horizon , mean(RR[:,j]./Resources)*TypeNo) )*arbitrary_factor) )</t>
  </si>
  <si>
    <t>Resources +=  trunc.(Int16, round.(parse.(Int, split(lines[6+Tasks*2], "\t")).*((50-(4*TypeNo))/100)))#avaiable resources.</t>
  </si>
  <si>
    <t>TypeNo</t>
  </si>
  <si>
    <t>5t4r/5t4r3.sch</t>
  </si>
  <si>
    <t>5t4r/5t4r4.sch</t>
  </si>
  <si>
    <t>5t4r/5t4r16.sch</t>
  </si>
  <si>
    <t>5t4r/5t4r13.sch</t>
  </si>
  <si>
    <t>5t4r/5t4r8.sch</t>
  </si>
  <si>
    <t>5t4r3</t>
  </si>
  <si>
    <t>14 January 2021, 1:50:00 pm</t>
  </si>
  <si>
    <t>5t4r4</t>
  </si>
  <si>
    <t>5t4r16</t>
  </si>
  <si>
    <t>5t4r13</t>
  </si>
  <si>
    <t>5t4r8</t>
  </si>
  <si>
    <t>[1]</t>
  </si>
  <si>
    <t>[23]</t>
  </si>
  <si>
    <t>R3 usage</t>
  </si>
  <si>
    <t>R4 usage</t>
  </si>
  <si>
    <t xml:space="preserve">number of successors </t>
  </si>
  <si>
    <t>[24]</t>
  </si>
  <si>
    <t>[19]</t>
  </si>
  <si>
    <t>OS</t>
  </si>
  <si>
    <t>paths</t>
  </si>
  <si>
    <t>tasks</t>
  </si>
  <si>
    <t xml:space="preserve">A.k.a. Restrictiveness approx.: </t>
  </si>
  <si>
    <t xml:space="preserve">Minimal duration of activity: 1 </t>
  </si>
  <si>
    <t xml:space="preserve">Maximal duration of activity: 20 </t>
  </si>
  <si>
    <t>check params ?</t>
  </si>
  <si>
    <t>P2</t>
  </si>
  <si>
    <t>P3</t>
  </si>
  <si>
    <t>10T2R/10T2R3.sch</t>
  </si>
  <si>
    <t>10T2R/10T2R6.sch</t>
  </si>
  <si>
    <t>10T2R/10T2R8.sch</t>
  </si>
  <si>
    <t>10T2R/10T2R21.sch</t>
  </si>
  <si>
    <t>10T2R/10T2R23.sch</t>
  </si>
  <si>
    <t>10T2R3</t>
  </si>
  <si>
    <t>10T2R6</t>
  </si>
  <si>
    <t>10T2R8</t>
  </si>
  <si>
    <t>10T2R21</t>
  </si>
  <si>
    <t>10T2R23</t>
  </si>
  <si>
    <t>[27]</t>
  </si>
  <si>
    <t>[26]</t>
  </si>
  <si>
    <t>5t2r/5T2R17.sch</t>
  </si>
  <si>
    <t>5T2R17</t>
  </si>
  <si>
    <t>14 January 2021, 1:49:02 pm</t>
  </si>
  <si>
    <t>6x same project</t>
  </si>
  <si>
    <t>10T2R/10T2R4.sch</t>
  </si>
  <si>
    <t>10T2R/10T2R5.sch</t>
  </si>
  <si>
    <t>10T2R/10T2R7.sch</t>
  </si>
  <si>
    <t>10T2R/10T2R10.sch</t>
  </si>
  <si>
    <t>10T2R/10T2R11.sch</t>
  </si>
  <si>
    <t>10T2R/10T2R12.sch</t>
  </si>
  <si>
    <t>10T2R/10T2R16.sch</t>
  </si>
  <si>
    <t>10T2R/10T2R20.sch</t>
  </si>
  <si>
    <t>10T2R/10T2R25.sch</t>
  </si>
  <si>
    <t>10T2R4</t>
  </si>
  <si>
    <t>10T2R5</t>
  </si>
  <si>
    <t>10T2R7</t>
  </si>
  <si>
    <t>10T2R10</t>
  </si>
  <si>
    <t>10T2R11</t>
  </si>
  <si>
    <t>10T2R12</t>
  </si>
  <si>
    <t>10T2R16</t>
  </si>
  <si>
    <t>10T2R20</t>
  </si>
  <si>
    <t>10T2R25</t>
  </si>
  <si>
    <t>[15]</t>
  </si>
  <si>
    <t>[29]</t>
  </si>
  <si>
    <t>[21]</t>
  </si>
  <si>
    <t>RangeAddress</t>
  </si>
  <si>
    <t>Options</t>
  </si>
  <si>
    <t>CellWidth</t>
  </si>
  <si>
    <t>Indent</t>
  </si>
  <si>
    <t>FileName</t>
  </si>
  <si>
    <t>10P10T2R.tex</t>
  </si>
  <si>
    <t>j3020_1.sm</t>
  </si>
  <si>
    <t>+=</t>
  </si>
  <si>
    <t>&lt;filename&gt;KolischInstanzen/j30/j3020_9.sm&lt;/filename&gt;</t>
  </si>
  <si>
    <t>name&gt;KolischInstanzen/j30/j3020_1.sm&lt;/filename&gt;</t>
  </si>
  <si>
    <t>&lt;filename&gt;KolischInstanzen/j30/j3020_3.sm&lt;/filename&gt;</t>
  </si>
  <si>
    <t>&lt;filename&gt;KolischInstanzen/j30/j3020_6.sm&lt;/filename&gt;</t>
  </si>
  <si>
    <t>j3020_9.sm</t>
  </si>
  <si>
    <t xml:space="preserve">j3020_1.sm </t>
  </si>
  <si>
    <t>R1</t>
  </si>
  <si>
    <t>R2</t>
  </si>
  <si>
    <t>R3</t>
  </si>
  <si>
    <t>R4</t>
  </si>
  <si>
    <t>PDD[j] = trunc(Int16, round(PDD[j] + ( TypeNo* mean(RR[:,j]./(Resources) ) ) ) ) # equation 28</t>
  </si>
  <si>
    <t>RR[r,j]</t>
  </si>
  <si>
    <t>MPRU[r,j,i]*MPTD[j,i]</t>
  </si>
  <si>
    <t>j3020_3.sm</t>
  </si>
  <si>
    <t>&lt;filename&gt;KolischInstanzen/j30/j3020_5.sm&lt;/filename&gt;</t>
  </si>
  <si>
    <t>j3020_5.sm</t>
  </si>
  <si>
    <t>j3020_6.sm</t>
  </si>
  <si>
    <t/>
  </si>
  <si>
    <t>K_r := K_r^{min} + RS_r(K_r^{max} - K_r^{min})</t>
  </si>
  <si>
    <t>K_r^{min}</t>
  </si>
  <si>
    <t>minimum resource usage of a task</t>
  </si>
  <si>
    <t>K_r^{max} the maximum resource usage during project processing. For example sum of resource usage of parallel tasks</t>
  </si>
  <si>
    <t>K_r = Total resource amount</t>
  </si>
  <si>
    <t>RS this is a weight between 1 and 0</t>
  </si>
  <si>
    <t>Given R1</t>
  </si>
  <si>
    <t>Given R2</t>
  </si>
  <si>
    <t>Max R usage for a node</t>
  </si>
  <si>
    <t>max resoure usage for a task</t>
  </si>
  <si>
    <t>resource strength, which measures the availability of resources, kolish et al 1995</t>
  </si>
  <si>
    <t>The resource factor reflects the average portion of re- sources requested per job. kolish et al 1995</t>
  </si>
  <si>
    <t>Order strength</t>
  </si>
  <si>
    <t>Given R3</t>
  </si>
  <si>
    <t>Given R4</t>
  </si>
  <si>
    <t>number of paths</t>
  </si>
  <si>
    <t>Number of Paths</t>
  </si>
  <si>
    <t>2P2T1R</t>
  </si>
  <si>
    <t>2P3T1R</t>
  </si>
  <si>
    <t>3P2T1R</t>
  </si>
  <si>
    <t>&lt;filename&gt;KolischInstanzen/j30/j309_9.sm&lt;/filename&gt;</t>
  </si>
  <si>
    <t>&lt;filename&gt;KolischInstanzen/j30/j3033_3.sm&lt;/filename&gt;</t>
  </si>
  <si>
    <t>j309_9.sm</t>
  </si>
  <si>
    <t>j3033_3.sm</t>
  </si>
  <si>
    <t xml:space="preserve"> </t>
  </si>
  <si>
    <t>Number of project types</t>
  </si>
  <si>
    <t>Completion reward</t>
  </si>
  <si>
    <t>Tardiness cost</t>
  </si>
  <si>
    <t xml:space="preserve">Given duration to due date </t>
  </si>
  <si>
    <t>Resource amounts</t>
  </si>
  <si>
    <t>Resource strength</t>
  </si>
  <si>
    <t>Resource factor</t>
  </si>
  <si>
    <t>Project type no</t>
  </si>
  <si>
    <t>Number of resource types</t>
  </si>
  <si>
    <t>Resource type no</t>
  </si>
  <si>
    <t>5P 5T 4R</t>
  </si>
  <si>
    <t>2P 10T 2R</t>
  </si>
  <si>
    <t>5P 10T 2R</t>
  </si>
  <si>
    <t>6P 5T 2R</t>
  </si>
  <si>
    <t>10P 10T 2R</t>
  </si>
  <si>
    <t>5P 30T 4R</t>
  </si>
  <si>
    <t>2P 30T 4R</t>
  </si>
  <si>
    <t>Problem Name</t>
  </si>
  <si>
    <t>Project parameters</t>
  </si>
  <si>
    <t>Resource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</si>
</sst>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1" xfId="0" applyBorder="1"/>
    <xf numFmtId="0" fontId="0" fillId="4" borderId="0" xfId="0" applyFill="1"/>
    <xf numFmtId="0" fontId="1" fillId="0" borderId="0" xfId="0" applyFont="1"/>
    <xf numFmtId="0" fontId="1" fillId="2" borderId="0" xfId="0" applyFont="1" applyFill="1"/>
    <xf numFmtId="2" fontId="0" fillId="0" borderId="0" xfId="0" applyNumberFormat="1"/>
    <xf numFmtId="0" fontId="0" fillId="3" borderId="0" xfId="0" applyFill="1"/>
    <xf numFmtId="0" fontId="0" fillId="0" borderId="2" xfId="0" applyBorder="1"/>
    <xf numFmtId="0" fontId="1" fillId="0" borderId="2" xfId="0" applyFont="1" applyBorder="1"/>
    <xf numFmtId="0" fontId="0" fillId="2" borderId="2" xfId="0" applyFill="1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/>
    <xf numFmtId="0" fontId="1" fillId="0" borderId="4" xfId="0" applyFont="1" applyBorder="1"/>
    <xf numFmtId="0" fontId="0" fillId="3" borderId="1" xfId="0" applyFill="1" applyBorder="1"/>
    <xf numFmtId="0" fontId="0" fillId="3" borderId="2" xfId="0" applyFill="1" applyBorder="1"/>
    <xf numFmtId="2" fontId="1" fillId="0" borderId="0" xfId="0" applyNumberFormat="1" applyFont="1"/>
    <xf numFmtId="0" fontId="0" fillId="3" borderId="3" xfId="0" applyFill="1" applyBorder="1"/>
    <xf numFmtId="0" fontId="0" fillId="0" borderId="7" xfId="0" applyBorder="1"/>
    <xf numFmtId="0" fontId="0" fillId="0" borderId="8" xfId="0" applyBorder="1"/>
    <xf numFmtId="0" fontId="1" fillId="0" borderId="7" xfId="0" applyFont="1" applyBorder="1"/>
    <xf numFmtId="164" fontId="0" fillId="0" borderId="8" xfId="0" applyNumberFormat="1" applyBorder="1"/>
    <xf numFmtId="2" fontId="0" fillId="0" borderId="7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2" fontId="0" fillId="0" borderId="8" xfId="0" applyNumberFormat="1" applyBorder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164" fontId="0" fillId="0" borderId="0" xfId="0" applyNumberFormat="1"/>
    <xf numFmtId="0" fontId="3" fillId="0" borderId="8" xfId="0" applyFont="1" applyBorder="1"/>
    <xf numFmtId="0" fontId="4" fillId="0" borderId="8" xfId="0" applyFont="1" applyBorder="1"/>
    <xf numFmtId="164" fontId="0" fillId="0" borderId="7" xfId="0" applyNumberFormat="1" applyBorder="1"/>
    <xf numFmtId="2" fontId="1" fillId="0" borderId="7" xfId="0" applyNumberFormat="1" applyFont="1" applyBorder="1"/>
    <xf numFmtId="0" fontId="4" fillId="0" borderId="10" xfId="0" applyFont="1" applyBorder="1"/>
    <xf numFmtId="164" fontId="0" fillId="0" borderId="10" xfId="0" applyNumberFormat="1" applyBorder="1"/>
    <xf numFmtId="0" fontId="3" fillId="0" borderId="11" xfId="0" applyFont="1" applyBorder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1" fillId="0" borderId="0" xfId="0" applyFont="1" applyBorder="1"/>
    <xf numFmtId="164" fontId="0" fillId="0" borderId="0" xfId="0" applyNumberFormat="1" applyBorder="1"/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ğur Satıç" id="{A405F7C0-260D-4FEA-986C-09BA02275A1C}" userId="Uğur Satıç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6" dT="2022-08-29T09:00:10.45" personId="{A405F7C0-260D-4FEA-986C-09BA02275A1C}" id="{DA1C30A5-A635-45C7-9F7A-2A3343FF9F4E}">
    <text>We do'nt have a initial task. it shows which tasks starts first in successors</text>
  </threadedComment>
  <threadedComment ref="G16" dT="2022-08-29T09:00:10.45" personId="{A405F7C0-260D-4FEA-986C-09BA02275A1C}" id="{3A0E096A-57C1-417B-8FD6-62080D2D8D69}">
    <text>We do'nt have a initial task. it shows which tasks starts first in successors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6" dT="2022-08-29T09:00:10.45" personId="{A405F7C0-260D-4FEA-986C-09BA02275A1C}" id="{C2430045-77FA-4BDA-872B-C8F6A6798368}">
    <text>We do'nt have a initial task. it shows which tasks starts first in successors</text>
  </threadedComment>
  <threadedComment ref="H16" dT="2022-08-29T09:00:10.45" personId="{A405F7C0-260D-4FEA-986C-09BA02275A1C}" id="{149B91E9-04AF-4392-ABA9-AAE65BFA1676}">
    <text>We do'nt have a initial task. it shows which tasks starts first in successors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7" dT="2022-08-29T09:00:10.45" personId="{A405F7C0-260D-4FEA-986C-09BA02275A1C}" id="{02A2955E-7635-4CFA-8EB5-B9A4504A4A39}">
    <text>We do'nt have a initial task. it shows which tasks starts first in successors</text>
  </threadedComment>
  <threadedComment ref="G17" dT="2022-08-29T09:00:10.45" personId="{A405F7C0-260D-4FEA-986C-09BA02275A1C}" id="{D57EC6DA-3A86-4F14-B2C0-E011690C4358}">
    <text>We do'nt have a initial task. it shows which tasks starts first in successors</text>
  </threadedComment>
  <threadedComment ref="L17" dT="2022-08-29T09:00:10.45" personId="{A405F7C0-260D-4FEA-986C-09BA02275A1C}" id="{53FFCF73-CD0F-43D0-8568-E110E8882A41}">
    <text>We do'nt have a initial task. it shows which tasks starts first in successors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" dT="2022-08-29T09:54:58.11" personId="{A405F7C0-260D-4FEA-986C-09BA02275A1C}" id="{C0600ABC-7B9B-4B70-8AF6-17B34424176D}">
    <text>OS in the code</text>
  </threadedComment>
  <threadedComment ref="B18" dT="2022-08-29T09:00:10.45" personId="{A405F7C0-260D-4FEA-986C-09BA02275A1C}" id="{527DB6E4-7D79-44A3-97C3-5FF8F83CAE3A}">
    <text>We do'nt have a initial task. it shows which tasks starts first in successors</text>
  </threadedComment>
  <threadedComment ref="B31" dT="2022-08-29T09:00:10.45" personId="{A405F7C0-260D-4FEA-986C-09BA02275A1C}" id="{60D313C8-D21C-4534-8005-4D82E8B0A123}">
    <text>We do'nt have a initial task. it shows which tasks starts first in successors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3" dT="2022-08-29T09:54:58.11" personId="{A405F7C0-260D-4FEA-986C-09BA02275A1C}" id="{3DE52AD5-FB7D-4746-98EB-4D7F25310490}">
    <text>OS in the code</text>
  </threadedComment>
  <threadedComment ref="B24" dT="2022-08-29T09:00:10.45" personId="{A405F7C0-260D-4FEA-986C-09BA02275A1C}" id="{10E4D5DD-0AB0-4818-97C9-9DD489B90E18}">
    <text>We do'nt have a initial task. it shows which tasks starts first in successors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3" dT="2022-08-29T09:54:58.11" personId="{A405F7C0-260D-4FEA-986C-09BA02275A1C}" id="{85D32912-2ED6-485E-B444-7EC626C3E6AF}">
    <text>OS in the code</text>
  </threadedComment>
  <threadedComment ref="B35" dT="2022-08-29T09:00:10.45" personId="{A405F7C0-260D-4FEA-986C-09BA02275A1C}" id="{CDCA35CB-4164-445B-AA3C-A0EA3AB27ED9}">
    <text>We do'nt have a initial task. it shows which tasks starts first in successors</text>
  </threadedComment>
  <threadedComment ref="B48" dT="2022-08-29T09:00:10.45" personId="{A405F7C0-260D-4FEA-986C-09BA02275A1C}" id="{4FD159EA-49FD-433A-8B34-261E57EDE83C}">
    <text>We do'nt have a initial task. it shows which tasks starts first in successors</text>
  </threadedComment>
  <threadedComment ref="B61" dT="2022-08-29T09:00:10.45" personId="{A405F7C0-260D-4FEA-986C-09BA02275A1C}" id="{3DC621B2-E1C4-4313-9FD6-E9505E75BB1D}">
    <text>We do'nt have a initial task. it shows which tasks starts first in successors</text>
  </threadedComment>
  <threadedComment ref="B73" dT="2022-08-29T09:00:10.45" personId="{A405F7C0-260D-4FEA-986C-09BA02275A1C}" id="{8EEA630B-540F-4671-BFD0-08793BF086EE}">
    <text>We do'nt have a initial task. it shows which tasks starts first in successors</text>
  </threadedComment>
  <threadedComment ref="B82" dT="2022-08-29T09:00:10.45" personId="{A405F7C0-260D-4FEA-986C-09BA02275A1C}" id="{9DFFC34D-9490-4CC8-B770-72BD3596FD61}">
    <text>We do'nt have a initial task. it shows which tasks starts first in successors</text>
  </threadedComment>
  <threadedComment ref="B95" dT="2022-08-29T09:00:10.45" personId="{A405F7C0-260D-4FEA-986C-09BA02275A1C}" id="{32DAAF93-43E7-42C1-A6EF-CF8E363D12EE}">
    <text>We do'nt have a initial task. it shows which tasks starts first in successors</text>
  </threadedComment>
  <threadedComment ref="B108" dT="2022-08-29T09:00:10.45" personId="{A405F7C0-260D-4FEA-986C-09BA02275A1C}" id="{18E4E687-CC2D-4A56-BA0E-BFD6B1444847}">
    <text>We do'nt have a initial task. it shows which tasks starts first in successors</text>
  </threadedComment>
  <threadedComment ref="B121" dT="2022-08-29T09:00:10.45" personId="{A405F7C0-260D-4FEA-986C-09BA02275A1C}" id="{1DF01C4F-137F-4E72-94E5-4E8686A6326A}">
    <text>We do'nt have a initial task. it shows which tasks starts first in successors</text>
  </threadedComment>
  <threadedComment ref="B134" dT="2022-08-29T09:00:10.45" personId="{A405F7C0-260D-4FEA-986C-09BA02275A1C}" id="{818AFB54-D05B-4ACB-A1FC-DBFC7D918980}">
    <text>We do'nt have a initial task. it shows which tasks starts first in successors</text>
  </threadedComment>
  <threadedComment ref="B145" dT="2022-08-29T09:00:10.45" personId="{A405F7C0-260D-4FEA-986C-09BA02275A1C}" id="{7069A5B0-35A0-452B-B07F-F63C8EADD7CE}">
    <text>We do'nt have a initial task. it shows which tasks starts first in successors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21" dT="2022-08-29T09:00:10.45" personId="{A405F7C0-260D-4FEA-986C-09BA02275A1C}" id="{EC6BB516-FF87-4C95-83E0-225424125041}">
    <text>We do'nt have a initial task. it shows which tasks starts first in successors</text>
  </threadedComment>
  <threadedComment ref="B33" dT="2022-08-29T09:00:10.45" personId="{A405F7C0-260D-4FEA-986C-09BA02275A1C}" id="{4FEF4F5D-82C7-4CEF-A9A1-AFD84139D3E2}">
    <text>We do'nt have a initial task. it shows which tasks starts first in successors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24" dT="2022-08-29T09:00:10.45" personId="{A405F7C0-260D-4FEA-986C-09BA02275A1C}" id="{9B074C44-C731-4191-A7AE-AB61C82C7BA0}">
    <text>We do'nt have a initial task. it shows which tasks starts first in successors</text>
  </threadedComment>
  <threadedComment ref="B36" dT="2022-08-29T09:00:10.45" personId="{A405F7C0-260D-4FEA-986C-09BA02275A1C}" id="{5D0EF9D1-BBC9-474C-BD71-F2F246876028}">
    <text>We do'nt have a initial task. it shows which tasks starts first in successors</text>
  </threadedComment>
  <threadedComment ref="B48" dT="2022-08-29T09:00:10.45" personId="{A405F7C0-260D-4FEA-986C-09BA02275A1C}" id="{B9F59609-A574-4A5C-9B14-FCAB078F64CB}">
    <text>We do'nt have a initial task. it shows which tasks starts first in successors</text>
  </threadedComment>
  <threadedComment ref="B60" dT="2022-08-29T09:00:10.45" personId="{A405F7C0-260D-4FEA-986C-09BA02275A1C}" id="{EE280929-7206-48BD-9643-A7D7B5E355FC}">
    <text>We do'nt have a initial task. it shows which tasks starts first in successors</text>
  </threadedComment>
  <threadedComment ref="B72" dT="2022-08-29T09:00:10.45" personId="{A405F7C0-260D-4FEA-986C-09BA02275A1C}" id="{5EB4847D-493E-4D77-AD73-FB71046397EA}">
    <text>We do'nt have a initial task. it shows which tasks starts first in successors</text>
  </threadedComment>
</ThreadedComment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C46AE-63BA-45B3-A868-7BDE39981843}">
  <dimension ref="A1:L23"/>
  <sheetViews>
    <sheetView workbookViewId="0">
      <selection activeCell="C5" sqref="C5"/>
    </sheetView>
  </sheetViews>
  <sheetFormatPr defaultRowHeight="15" x14ac:dyDescent="0.25"/>
  <cols>
    <col min="1" max="1" width="34.85546875" bestFit="1" customWidth="1"/>
    <col min="2" max="2" width="16.85546875" bestFit="1" customWidth="1"/>
  </cols>
  <sheetData>
    <row r="1" spans="1:12" x14ac:dyDescent="0.25">
      <c r="A1" t="s">
        <v>78</v>
      </c>
    </row>
    <row r="2" spans="1:12" x14ac:dyDescent="0.25">
      <c r="A2" t="s">
        <v>1</v>
      </c>
      <c r="B2" s="4" t="s">
        <v>79</v>
      </c>
    </row>
    <row r="3" spans="1:12" x14ac:dyDescent="0.25">
      <c r="A3" t="s">
        <v>2</v>
      </c>
      <c r="B3" s="4" t="s">
        <v>79</v>
      </c>
    </row>
    <row r="4" spans="1:12" x14ac:dyDescent="0.25">
      <c r="A4" t="s">
        <v>0</v>
      </c>
      <c r="B4" s="4" t="s">
        <v>79</v>
      </c>
    </row>
    <row r="5" spans="1:12" x14ac:dyDescent="0.25">
      <c r="A5" t="s">
        <v>3</v>
      </c>
      <c r="B5" s="4" t="s">
        <v>79</v>
      </c>
      <c r="C5" t="s">
        <v>119</v>
      </c>
      <c r="F5" t="s">
        <v>80</v>
      </c>
    </row>
    <row r="6" spans="1:12" x14ac:dyDescent="0.25">
      <c r="A6" t="s">
        <v>5</v>
      </c>
      <c r="B6" s="4" t="s">
        <v>79</v>
      </c>
    </row>
    <row r="7" spans="1:12" x14ac:dyDescent="0.25">
      <c r="A7" t="s">
        <v>6</v>
      </c>
      <c r="B7" s="4" t="s">
        <v>79</v>
      </c>
    </row>
    <row r="8" spans="1:12" ht="45" x14ac:dyDescent="0.25">
      <c r="A8" s="1" t="s">
        <v>7</v>
      </c>
      <c r="B8" s="2" t="s">
        <v>81</v>
      </c>
      <c r="C8" t="s">
        <v>120</v>
      </c>
      <c r="F8" t="s">
        <v>122</v>
      </c>
    </row>
    <row r="9" spans="1:12" x14ac:dyDescent="0.25">
      <c r="C9" t="s">
        <v>121</v>
      </c>
    </row>
    <row r="13" spans="1:12" x14ac:dyDescent="0.25">
      <c r="A13" t="s">
        <v>4</v>
      </c>
      <c r="D13" t="s">
        <v>29</v>
      </c>
      <c r="E13" t="s">
        <v>30</v>
      </c>
      <c r="F13" t="s">
        <v>31</v>
      </c>
      <c r="G13" t="s">
        <v>32</v>
      </c>
      <c r="J13" t="s">
        <v>29</v>
      </c>
      <c r="K13" t="s">
        <v>30</v>
      </c>
      <c r="L13" t="s">
        <v>31</v>
      </c>
    </row>
    <row r="14" spans="1:12" x14ac:dyDescent="0.25">
      <c r="A14" t="s">
        <v>9</v>
      </c>
      <c r="C14" t="s">
        <v>19</v>
      </c>
      <c r="G14" t="s">
        <v>9</v>
      </c>
      <c r="I14" t="s">
        <v>19</v>
      </c>
    </row>
    <row r="15" spans="1:12" x14ac:dyDescent="0.25">
      <c r="A15" t="s">
        <v>10</v>
      </c>
      <c r="C15" t="s">
        <v>20</v>
      </c>
      <c r="G15" t="s">
        <v>10</v>
      </c>
      <c r="I15" t="s">
        <v>20</v>
      </c>
    </row>
    <row r="16" spans="1:12" x14ac:dyDescent="0.25">
      <c r="A16" t="s">
        <v>11</v>
      </c>
      <c r="C16" t="s">
        <v>21</v>
      </c>
      <c r="G16" t="s">
        <v>11</v>
      </c>
      <c r="I16" t="s">
        <v>21</v>
      </c>
    </row>
    <row r="17" spans="1:9" x14ac:dyDescent="0.25">
      <c r="A17" t="s">
        <v>12</v>
      </c>
      <c r="C17" t="s">
        <v>22</v>
      </c>
      <c r="G17" t="s">
        <v>12</v>
      </c>
      <c r="I17" t="s">
        <v>22</v>
      </c>
    </row>
    <row r="18" spans="1:9" x14ac:dyDescent="0.25">
      <c r="A18" t="s">
        <v>13</v>
      </c>
      <c r="C18" t="s">
        <v>23</v>
      </c>
      <c r="G18" t="s">
        <v>13</v>
      </c>
      <c r="I18" t="s">
        <v>23</v>
      </c>
    </row>
    <row r="19" spans="1:9" x14ac:dyDescent="0.25">
      <c r="A19" t="s">
        <v>14</v>
      </c>
      <c r="C19" t="s">
        <v>24</v>
      </c>
      <c r="G19" t="s">
        <v>14</v>
      </c>
      <c r="I19" t="s">
        <v>24</v>
      </c>
    </row>
    <row r="20" spans="1:9" x14ac:dyDescent="0.25">
      <c r="A20" t="s">
        <v>15</v>
      </c>
      <c r="C20" t="s">
        <v>25</v>
      </c>
      <c r="G20" t="s">
        <v>15</v>
      </c>
      <c r="I20" t="s">
        <v>25</v>
      </c>
    </row>
    <row r="21" spans="1:9" x14ac:dyDescent="0.25">
      <c r="A21" t="s">
        <v>16</v>
      </c>
      <c r="C21" t="s">
        <v>26</v>
      </c>
      <c r="G21" t="s">
        <v>16</v>
      </c>
      <c r="I21" t="s">
        <v>26</v>
      </c>
    </row>
    <row r="22" spans="1:9" x14ac:dyDescent="0.25">
      <c r="A22" t="s">
        <v>17</v>
      </c>
      <c r="C22" t="s">
        <v>27</v>
      </c>
      <c r="G22" t="s">
        <v>17</v>
      </c>
      <c r="I22" t="s">
        <v>27</v>
      </c>
    </row>
    <row r="23" spans="1:9" x14ac:dyDescent="0.25">
      <c r="A23" t="s">
        <v>18</v>
      </c>
      <c r="C23" t="s">
        <v>28</v>
      </c>
      <c r="G23" t="s">
        <v>18</v>
      </c>
      <c r="I23" t="s"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4F07E-BD33-44F6-B656-A66C76E77DEF}">
  <dimension ref="A1:AB35"/>
  <sheetViews>
    <sheetView workbookViewId="0">
      <selection activeCell="U16" sqref="U16:AB23"/>
    </sheetView>
  </sheetViews>
  <sheetFormatPr defaultRowHeight="15" x14ac:dyDescent="0.25"/>
  <sheetData>
    <row r="1" spans="1:28" x14ac:dyDescent="0.25">
      <c r="A1" t="s">
        <v>97</v>
      </c>
      <c r="B1">
        <v>6</v>
      </c>
    </row>
    <row r="2" spans="1:28" x14ac:dyDescent="0.25">
      <c r="A2" t="s">
        <v>8</v>
      </c>
      <c r="B2">
        <v>99</v>
      </c>
      <c r="C2">
        <v>75</v>
      </c>
      <c r="D2">
        <v>50</v>
      </c>
      <c r="E2">
        <v>30</v>
      </c>
      <c r="F2">
        <v>10</v>
      </c>
      <c r="G2">
        <v>80</v>
      </c>
    </row>
    <row r="3" spans="1:28" x14ac:dyDescent="0.25">
      <c r="A3" t="s">
        <v>82</v>
      </c>
      <c r="B3">
        <v>177</v>
      </c>
      <c r="C3">
        <v>177</v>
      </c>
      <c r="D3">
        <v>177</v>
      </c>
      <c r="E3">
        <v>177</v>
      </c>
      <c r="F3">
        <v>177</v>
      </c>
      <c r="G3">
        <v>177</v>
      </c>
      <c r="K3" s="5" t="s">
        <v>95</v>
      </c>
    </row>
    <row r="4" spans="1:28" x14ac:dyDescent="0.25">
      <c r="A4" t="s">
        <v>83</v>
      </c>
      <c r="B4">
        <v>25</v>
      </c>
      <c r="C4">
        <v>25</v>
      </c>
      <c r="D4">
        <v>25</v>
      </c>
      <c r="E4">
        <v>25</v>
      </c>
      <c r="F4">
        <v>5</v>
      </c>
      <c r="G4">
        <v>60</v>
      </c>
    </row>
    <row r="5" spans="1:28" x14ac:dyDescent="0.25">
      <c r="A5" t="s">
        <v>84</v>
      </c>
      <c r="B5">
        <v>2</v>
      </c>
    </row>
    <row r="6" spans="1:28" x14ac:dyDescent="0.25">
      <c r="A6" t="s">
        <v>85</v>
      </c>
      <c r="B6" s="5">
        <v>24</v>
      </c>
      <c r="C6" s="5">
        <v>18</v>
      </c>
      <c r="D6" s="5" t="s">
        <v>96</v>
      </c>
      <c r="E6" s="5"/>
      <c r="F6" s="5"/>
    </row>
    <row r="7" spans="1:28" x14ac:dyDescent="0.25">
      <c r="A7" s="5" t="s">
        <v>52</v>
      </c>
      <c r="B7" s="20">
        <f>(B6-MAX(W18:W23))/(SUM(U18:U23)-MAX(W18:W23))</f>
        <v>0.15151515151515152</v>
      </c>
      <c r="C7" s="20">
        <f>(C6-MAX(X18:X23))/(SUM(V18:V23)-MAX(X18:X23))</f>
        <v>0.1111111111111111</v>
      </c>
      <c r="D7" s="5" t="s">
        <v>198</v>
      </c>
      <c r="E7" s="5"/>
      <c r="F7" s="5"/>
      <c r="K7" s="5"/>
    </row>
    <row r="8" spans="1:28" x14ac:dyDescent="0.25">
      <c r="A8" s="5" t="s">
        <v>49</v>
      </c>
      <c r="B8" s="5">
        <f>(1/SUM(D18:D23))*(1/B5)*(COUNTIF((C33:G34),"&gt;0")+COUNTIF((C33:G34),"&gt;0")+COUNTIF((C33:G34),"&gt;0")+COUNTIF((C33:G34),"&gt;0")+COUNTIF((C33:G34),"&gt;0")+COUNTIF((C33:G34),"&gt;0"))</f>
        <v>1</v>
      </c>
      <c r="C8" s="5"/>
      <c r="D8" s="5" t="s">
        <v>199</v>
      </c>
      <c r="E8" s="5"/>
      <c r="F8" s="5"/>
      <c r="K8" s="5"/>
    </row>
    <row r="9" spans="1:28" x14ac:dyDescent="0.25">
      <c r="A9" t="s">
        <v>86</v>
      </c>
    </row>
    <row r="10" spans="1:28" x14ac:dyDescent="0.25">
      <c r="A10" t="s">
        <v>137</v>
      </c>
    </row>
    <row r="11" spans="1:28" x14ac:dyDescent="0.25">
      <c r="A11" t="s">
        <v>137</v>
      </c>
    </row>
    <row r="12" spans="1:28" x14ac:dyDescent="0.25">
      <c r="A12" t="s">
        <v>137</v>
      </c>
    </row>
    <row r="13" spans="1:28" x14ac:dyDescent="0.25">
      <c r="A13" t="s">
        <v>137</v>
      </c>
    </row>
    <row r="14" spans="1:28" x14ac:dyDescent="0.25">
      <c r="A14" t="s">
        <v>137</v>
      </c>
    </row>
    <row r="15" spans="1:28" x14ac:dyDescent="0.25">
      <c r="A15" t="s">
        <v>137</v>
      </c>
    </row>
    <row r="16" spans="1:28" ht="34.5" customHeight="1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49" t="s">
        <v>196</v>
      </c>
      <c r="V16" s="49"/>
      <c r="W16" s="49" t="s">
        <v>197</v>
      </c>
      <c r="X16" s="49"/>
      <c r="AA16" s="50" t="s">
        <v>52</v>
      </c>
      <c r="AB16" s="50"/>
    </row>
    <row r="17" spans="1:28" ht="15.75" thickTop="1" x14ac:dyDescent="0.25">
      <c r="A17" s="3" t="s">
        <v>33</v>
      </c>
      <c r="B17" s="3" t="s">
        <v>34</v>
      </c>
      <c r="C17" s="3" t="s">
        <v>203</v>
      </c>
      <c r="D17" s="16" t="s">
        <v>36</v>
      </c>
      <c r="E17" s="16" t="s">
        <v>37</v>
      </c>
      <c r="F17" s="16" t="s">
        <v>38</v>
      </c>
      <c r="G17" s="16" t="s">
        <v>39</v>
      </c>
      <c r="H17" s="3" t="s">
        <v>40</v>
      </c>
      <c r="I17" s="16" t="s">
        <v>41</v>
      </c>
      <c r="J17" s="3" t="s">
        <v>42</v>
      </c>
      <c r="K17" s="3" t="s">
        <v>43</v>
      </c>
      <c r="L17" s="3" t="s">
        <v>44</v>
      </c>
      <c r="M17" s="3" t="s">
        <v>45</v>
      </c>
      <c r="N17" s="3" t="s">
        <v>46</v>
      </c>
      <c r="O17" s="3" t="s">
        <v>47</v>
      </c>
      <c r="P17" s="3" t="s">
        <v>48</v>
      </c>
      <c r="Q17" s="16" t="s">
        <v>49</v>
      </c>
      <c r="R17" s="3" t="s">
        <v>50</v>
      </c>
      <c r="S17" s="3" t="s">
        <v>51</v>
      </c>
      <c r="T17" s="16" t="s">
        <v>52</v>
      </c>
      <c r="U17" s="3" t="s">
        <v>176</v>
      </c>
      <c r="V17" s="3" t="s">
        <v>177</v>
      </c>
      <c r="W17" s="3" t="s">
        <v>176</v>
      </c>
      <c r="X17" s="3" t="s">
        <v>177</v>
      </c>
      <c r="Y17" s="12" t="s">
        <v>194</v>
      </c>
      <c r="Z17" s="12" t="s">
        <v>195</v>
      </c>
      <c r="AA17" s="3" t="s">
        <v>176</v>
      </c>
      <c r="AB17" s="3" t="s">
        <v>177</v>
      </c>
    </row>
    <row r="18" spans="1:28" x14ac:dyDescent="0.25">
      <c r="A18" t="s">
        <v>138</v>
      </c>
      <c r="B18" t="s">
        <v>139</v>
      </c>
      <c r="C18">
        <v>10</v>
      </c>
      <c r="D18" s="2">
        <v>5</v>
      </c>
      <c r="E18" s="2">
        <v>2</v>
      </c>
      <c r="F18" s="2">
        <v>2</v>
      </c>
      <c r="G18" s="2">
        <v>2</v>
      </c>
      <c r="H18">
        <v>1.3333299999999999</v>
      </c>
      <c r="I18" s="2">
        <v>0.5</v>
      </c>
      <c r="J18">
        <v>4</v>
      </c>
      <c r="K18">
        <v>0</v>
      </c>
      <c r="L18">
        <v>12.6</v>
      </c>
      <c r="M18">
        <v>20.5</v>
      </c>
      <c r="N18">
        <v>48</v>
      </c>
      <c r="O18">
        <v>32.545499999999997</v>
      </c>
      <c r="P18">
        <v>0.238095</v>
      </c>
      <c r="Q18" s="2">
        <v>1</v>
      </c>
      <c r="R18">
        <v>5.6</v>
      </c>
      <c r="S18">
        <v>13.5</v>
      </c>
      <c r="T18" s="2">
        <v>0.5</v>
      </c>
      <c r="U18">
        <v>18</v>
      </c>
      <c r="V18">
        <v>15</v>
      </c>
      <c r="W18">
        <v>9</v>
      </c>
      <c r="X18">
        <v>9</v>
      </c>
      <c r="Y18">
        <v>16</v>
      </c>
      <c r="Z18">
        <v>11</v>
      </c>
      <c r="AA18">
        <f>(Y18-MAX(W18))/(SUM(U18)-MAX(W18))</f>
        <v>0.77777777777777779</v>
      </c>
      <c r="AB18">
        <f>(Z18-MAX(X18))/(SUM(V18)-MAX(X18))</f>
        <v>0.33333333333333331</v>
      </c>
    </row>
    <row r="19" spans="1:28" x14ac:dyDescent="0.25">
      <c r="A19" t="s">
        <v>138</v>
      </c>
      <c r="B19" t="s">
        <v>139</v>
      </c>
      <c r="C19" t="s">
        <v>54</v>
      </c>
      <c r="D19" s="2">
        <v>5</v>
      </c>
      <c r="E19" s="2">
        <v>2</v>
      </c>
      <c r="F19" s="2">
        <v>2</v>
      </c>
      <c r="G19" s="2">
        <v>2</v>
      </c>
      <c r="H19">
        <v>1.3333299999999999</v>
      </c>
      <c r="I19" s="2">
        <v>0.5</v>
      </c>
      <c r="J19">
        <v>4</v>
      </c>
      <c r="K19">
        <v>0</v>
      </c>
      <c r="L19">
        <v>12.6</v>
      </c>
      <c r="M19">
        <v>20.5</v>
      </c>
      <c r="N19">
        <v>48</v>
      </c>
      <c r="O19">
        <v>32.545499999999997</v>
      </c>
      <c r="P19">
        <v>0.238095</v>
      </c>
      <c r="Q19" s="2">
        <v>1</v>
      </c>
      <c r="R19">
        <v>5.6</v>
      </c>
      <c r="S19">
        <v>13.5</v>
      </c>
      <c r="T19" s="2">
        <v>0.5</v>
      </c>
      <c r="U19">
        <v>18</v>
      </c>
      <c r="V19">
        <v>15</v>
      </c>
      <c r="W19">
        <v>9</v>
      </c>
      <c r="X19">
        <v>9</v>
      </c>
      <c r="Y19">
        <v>16</v>
      </c>
      <c r="Z19">
        <v>11</v>
      </c>
      <c r="AA19">
        <f t="shared" ref="AA19:AA23" si="0">(Y19-MAX(W19))/(SUM(U19)-MAX(W19))</f>
        <v>0.77777777777777779</v>
      </c>
      <c r="AB19">
        <f t="shared" ref="AB19:AB23" si="1">(Z19-MAX(X19))/(SUM(V19)-MAX(X19))</f>
        <v>0.33333333333333331</v>
      </c>
    </row>
    <row r="20" spans="1:28" x14ac:dyDescent="0.25">
      <c r="A20" t="s">
        <v>138</v>
      </c>
      <c r="B20" t="s">
        <v>139</v>
      </c>
      <c r="C20" t="s">
        <v>54</v>
      </c>
      <c r="D20" s="2">
        <v>5</v>
      </c>
      <c r="E20" s="2">
        <v>2</v>
      </c>
      <c r="F20" s="2">
        <v>2</v>
      </c>
      <c r="G20" s="2">
        <v>2</v>
      </c>
      <c r="H20">
        <v>1.3333299999999999</v>
      </c>
      <c r="I20" s="2">
        <v>0.5</v>
      </c>
      <c r="J20">
        <v>4</v>
      </c>
      <c r="K20">
        <v>0</v>
      </c>
      <c r="L20">
        <v>12.6</v>
      </c>
      <c r="M20">
        <v>20.5</v>
      </c>
      <c r="N20">
        <v>48</v>
      </c>
      <c r="O20">
        <v>32.545499999999997</v>
      </c>
      <c r="P20">
        <v>0.238095</v>
      </c>
      <c r="Q20" s="2">
        <v>1</v>
      </c>
      <c r="R20">
        <v>5.6</v>
      </c>
      <c r="S20">
        <v>13.5</v>
      </c>
      <c r="T20" s="2">
        <v>0.5</v>
      </c>
      <c r="U20">
        <v>18</v>
      </c>
      <c r="V20">
        <v>15</v>
      </c>
      <c r="W20">
        <v>9</v>
      </c>
      <c r="X20">
        <v>9</v>
      </c>
      <c r="Y20">
        <v>16</v>
      </c>
      <c r="Z20">
        <v>11</v>
      </c>
      <c r="AA20">
        <f t="shared" si="0"/>
        <v>0.77777777777777779</v>
      </c>
      <c r="AB20">
        <f t="shared" si="1"/>
        <v>0.33333333333333331</v>
      </c>
    </row>
    <row r="21" spans="1:28" x14ac:dyDescent="0.25">
      <c r="A21" t="s">
        <v>138</v>
      </c>
      <c r="B21" t="s">
        <v>139</v>
      </c>
      <c r="C21" t="s">
        <v>54</v>
      </c>
      <c r="D21" s="2">
        <v>5</v>
      </c>
      <c r="E21" s="2">
        <v>2</v>
      </c>
      <c r="F21" s="2">
        <v>2</v>
      </c>
      <c r="G21" s="2">
        <v>2</v>
      </c>
      <c r="H21">
        <v>1.3333299999999999</v>
      </c>
      <c r="I21" s="2">
        <v>0.5</v>
      </c>
      <c r="J21">
        <v>4</v>
      </c>
      <c r="K21">
        <v>0</v>
      </c>
      <c r="L21">
        <v>12.6</v>
      </c>
      <c r="M21">
        <v>20.5</v>
      </c>
      <c r="N21">
        <v>48</v>
      </c>
      <c r="O21">
        <v>32.545499999999997</v>
      </c>
      <c r="P21">
        <v>0.238095</v>
      </c>
      <c r="Q21" s="2">
        <v>1</v>
      </c>
      <c r="R21">
        <v>5.6</v>
      </c>
      <c r="S21">
        <v>13.5</v>
      </c>
      <c r="T21" s="2">
        <v>0.5</v>
      </c>
      <c r="U21">
        <v>18</v>
      </c>
      <c r="V21">
        <v>15</v>
      </c>
      <c r="W21">
        <v>9</v>
      </c>
      <c r="X21">
        <v>9</v>
      </c>
      <c r="Y21">
        <v>16</v>
      </c>
      <c r="Z21">
        <v>11</v>
      </c>
      <c r="AA21">
        <f t="shared" si="0"/>
        <v>0.77777777777777779</v>
      </c>
      <c r="AB21">
        <f t="shared" si="1"/>
        <v>0.33333333333333331</v>
      </c>
    </row>
    <row r="22" spans="1:28" x14ac:dyDescent="0.25">
      <c r="A22" t="s">
        <v>138</v>
      </c>
      <c r="B22" t="s">
        <v>139</v>
      </c>
      <c r="C22" t="s">
        <v>54</v>
      </c>
      <c r="D22" s="2">
        <v>5</v>
      </c>
      <c r="E22" s="2">
        <v>2</v>
      </c>
      <c r="F22" s="2">
        <v>2</v>
      </c>
      <c r="G22" s="2">
        <v>2</v>
      </c>
      <c r="H22">
        <v>1.3333299999999999</v>
      </c>
      <c r="I22" s="2">
        <v>0.5</v>
      </c>
      <c r="J22">
        <v>4</v>
      </c>
      <c r="K22">
        <v>0</v>
      </c>
      <c r="L22">
        <v>12.6</v>
      </c>
      <c r="M22">
        <v>20.5</v>
      </c>
      <c r="N22">
        <v>48</v>
      </c>
      <c r="O22">
        <v>32.545499999999997</v>
      </c>
      <c r="P22">
        <v>0.238095</v>
      </c>
      <c r="Q22" s="2">
        <v>1</v>
      </c>
      <c r="R22">
        <v>5.6</v>
      </c>
      <c r="S22">
        <v>13.5</v>
      </c>
      <c r="T22" s="2">
        <v>0.5</v>
      </c>
      <c r="U22">
        <v>18</v>
      </c>
      <c r="V22">
        <v>15</v>
      </c>
      <c r="W22">
        <v>9</v>
      </c>
      <c r="X22">
        <v>9</v>
      </c>
      <c r="Y22">
        <v>16</v>
      </c>
      <c r="Z22">
        <v>11</v>
      </c>
      <c r="AA22">
        <f t="shared" si="0"/>
        <v>0.77777777777777779</v>
      </c>
      <c r="AB22">
        <f t="shared" si="1"/>
        <v>0.33333333333333331</v>
      </c>
    </row>
    <row r="23" spans="1:28" ht="15.75" thickBot="1" x14ac:dyDescent="0.3">
      <c r="A23" s="9" t="s">
        <v>138</v>
      </c>
      <c r="B23" s="9" t="s">
        <v>139</v>
      </c>
      <c r="C23" s="9" t="s">
        <v>54</v>
      </c>
      <c r="D23" s="11">
        <v>5</v>
      </c>
      <c r="E23" s="11">
        <v>2</v>
      </c>
      <c r="F23" s="11">
        <v>2</v>
      </c>
      <c r="G23" s="11">
        <v>2</v>
      </c>
      <c r="H23" s="9">
        <v>1.3333299999999999</v>
      </c>
      <c r="I23" s="11">
        <v>0.5</v>
      </c>
      <c r="J23" s="9">
        <v>4</v>
      </c>
      <c r="K23" s="9">
        <v>0</v>
      </c>
      <c r="L23" s="9">
        <v>12.6</v>
      </c>
      <c r="M23" s="9">
        <v>20.5</v>
      </c>
      <c r="N23" s="9">
        <v>48</v>
      </c>
      <c r="O23" s="9">
        <v>32.545499999999997</v>
      </c>
      <c r="P23" s="9">
        <v>0.238095</v>
      </c>
      <c r="Q23" s="11">
        <v>1</v>
      </c>
      <c r="R23" s="9">
        <v>5.6</v>
      </c>
      <c r="S23" s="9">
        <v>13.5</v>
      </c>
      <c r="T23" s="11">
        <v>0.5</v>
      </c>
      <c r="U23" s="9">
        <v>18</v>
      </c>
      <c r="V23" s="9">
        <v>15</v>
      </c>
      <c r="W23" s="9">
        <v>9</v>
      </c>
      <c r="X23" s="9">
        <v>9</v>
      </c>
      <c r="Y23" s="9">
        <v>16</v>
      </c>
      <c r="Z23" s="9">
        <v>11</v>
      </c>
      <c r="AA23" s="9">
        <f t="shared" si="0"/>
        <v>0.77777777777777779</v>
      </c>
      <c r="AB23" s="9">
        <f t="shared" si="1"/>
        <v>0.33333333333333331</v>
      </c>
    </row>
    <row r="24" spans="1:28" ht="16.5" thickTop="1" thickBot="1" x14ac:dyDescent="0.3">
      <c r="A24" s="9"/>
      <c r="B24" s="9"/>
      <c r="C24" s="9"/>
      <c r="D24" s="9"/>
      <c r="E24" s="9"/>
      <c r="F24" s="9"/>
      <c r="G24" s="9"/>
    </row>
    <row r="25" spans="1:28" ht="15.75" thickTop="1" x14ac:dyDescent="0.25">
      <c r="A25" s="48" t="s">
        <v>138</v>
      </c>
      <c r="B25" s="48"/>
      <c r="C25" s="48"/>
      <c r="D25" s="48"/>
      <c r="E25" s="48"/>
      <c r="F25" s="48"/>
      <c r="G25" s="48"/>
      <c r="I25" t="s">
        <v>140</v>
      </c>
    </row>
    <row r="26" spans="1:28" x14ac:dyDescent="0.25">
      <c r="A26" s="15" t="s">
        <v>71</v>
      </c>
      <c r="B26" s="15">
        <v>0</v>
      </c>
      <c r="C26" s="15">
        <v>1</v>
      </c>
      <c r="D26" s="15">
        <v>2</v>
      </c>
      <c r="E26" s="15">
        <v>3</v>
      </c>
      <c r="F26" s="15">
        <v>4</v>
      </c>
      <c r="G26" s="15">
        <v>5</v>
      </c>
    </row>
    <row r="27" spans="1:28" x14ac:dyDescent="0.25">
      <c r="A27" t="s">
        <v>113</v>
      </c>
      <c r="B27">
        <v>2</v>
      </c>
      <c r="C27">
        <v>2</v>
      </c>
      <c r="D27">
        <v>1</v>
      </c>
      <c r="E27">
        <v>1</v>
      </c>
      <c r="F27">
        <v>1</v>
      </c>
      <c r="G27">
        <v>1</v>
      </c>
    </row>
    <row r="28" spans="1:28" x14ac:dyDescent="0.25">
      <c r="A28" t="s">
        <v>73</v>
      </c>
      <c r="B28">
        <v>2</v>
      </c>
      <c r="C28">
        <v>5</v>
      </c>
      <c r="D28">
        <v>3</v>
      </c>
      <c r="E28">
        <v>5</v>
      </c>
      <c r="F28">
        <v>6</v>
      </c>
      <c r="G28">
        <v>6</v>
      </c>
    </row>
    <row r="29" spans="1:28" x14ac:dyDescent="0.25">
      <c r="A29" t="s">
        <v>73</v>
      </c>
      <c r="B29">
        <v>1</v>
      </c>
      <c r="C29">
        <v>4</v>
      </c>
    </row>
    <row r="30" spans="1:28" x14ac:dyDescent="0.25">
      <c r="A30" s="8" t="s">
        <v>77</v>
      </c>
      <c r="B30" s="8" t="s">
        <v>55</v>
      </c>
      <c r="C30" s="8" t="s">
        <v>93</v>
      </c>
      <c r="D30" s="8" t="s">
        <v>115</v>
      </c>
      <c r="E30" s="8" t="s">
        <v>136</v>
      </c>
      <c r="F30" s="8" t="s">
        <v>93</v>
      </c>
      <c r="G30" s="8" t="s">
        <v>91</v>
      </c>
    </row>
    <row r="31" spans="1:28" x14ac:dyDescent="0.25">
      <c r="A31" s="8" t="s">
        <v>77</v>
      </c>
      <c r="B31" s="8" t="s">
        <v>55</v>
      </c>
      <c r="C31" s="8" t="s">
        <v>70</v>
      </c>
      <c r="D31" s="8"/>
      <c r="E31" s="8"/>
      <c r="F31" s="8"/>
      <c r="G31" s="8"/>
    </row>
    <row r="32" spans="1:28" x14ac:dyDescent="0.25">
      <c r="A32" t="s">
        <v>74</v>
      </c>
      <c r="B32">
        <v>0</v>
      </c>
      <c r="C32">
        <v>10</v>
      </c>
      <c r="D32">
        <v>18</v>
      </c>
      <c r="E32">
        <v>19</v>
      </c>
      <c r="F32">
        <v>13</v>
      </c>
      <c r="G32">
        <v>3</v>
      </c>
    </row>
    <row r="33" spans="1:7" x14ac:dyDescent="0.25">
      <c r="A33" t="s">
        <v>75</v>
      </c>
      <c r="B33">
        <v>0</v>
      </c>
      <c r="C33">
        <v>5</v>
      </c>
      <c r="D33">
        <v>9</v>
      </c>
      <c r="E33">
        <v>7</v>
      </c>
      <c r="F33">
        <v>9</v>
      </c>
      <c r="G33">
        <v>2</v>
      </c>
    </row>
    <row r="34" spans="1:7" ht="15.75" thickBot="1" x14ac:dyDescent="0.3">
      <c r="A34" s="9" t="s">
        <v>76</v>
      </c>
      <c r="B34" s="9">
        <v>0</v>
      </c>
      <c r="C34" s="9">
        <v>6</v>
      </c>
      <c r="D34" s="9">
        <v>6</v>
      </c>
      <c r="E34" s="9">
        <v>9</v>
      </c>
      <c r="F34" s="9">
        <v>1</v>
      </c>
      <c r="G34" s="9">
        <v>2</v>
      </c>
    </row>
    <row r="35" spans="1:7" ht="15.75" thickTop="1" x14ac:dyDescent="0.25"/>
  </sheetData>
  <mergeCells count="4">
    <mergeCell ref="AA16:AB16"/>
    <mergeCell ref="A25:G25"/>
    <mergeCell ref="U16:V16"/>
    <mergeCell ref="W16:X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8A517-BAA0-4577-ACCB-512D69DCE296}">
  <dimension ref="A1:E2"/>
  <sheetViews>
    <sheetView workbookViewId="0"/>
  </sheetViews>
  <sheetFormatPr defaultRowHeight="15" x14ac:dyDescent="0.25"/>
  <sheetData>
    <row r="1" spans="1:5" x14ac:dyDescent="0.25">
      <c r="A1" t="s">
        <v>162</v>
      </c>
      <c r="B1" t="s">
        <v>163</v>
      </c>
      <c r="C1" t="s">
        <v>164</v>
      </c>
      <c r="D1" t="s">
        <v>165</v>
      </c>
      <c r="E1" t="s">
        <v>166</v>
      </c>
    </row>
    <row r="2" spans="1:5" x14ac:dyDescent="0.25">
      <c r="A2">
        <f>COUNT('10P10T2R'!$A$21:$T$31)</f>
        <v>180</v>
      </c>
      <c r="B2">
        <v>7</v>
      </c>
      <c r="C2">
        <v>5</v>
      </c>
      <c r="D2">
        <v>0</v>
      </c>
      <c r="E2" t="s">
        <v>167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76F59-FFFB-45AA-8DDA-5AAADD807A60}">
  <dimension ref="A1:AB156"/>
  <sheetViews>
    <sheetView zoomScale="85" zoomScaleNormal="85" workbookViewId="0">
      <selection activeCell="I46" sqref="I46"/>
    </sheetView>
  </sheetViews>
  <sheetFormatPr defaultRowHeight="15" x14ac:dyDescent="0.25"/>
  <cols>
    <col min="1" max="1" width="22.85546875" bestFit="1" customWidth="1"/>
  </cols>
  <sheetData>
    <row r="1" spans="1:20" x14ac:dyDescent="0.25">
      <c r="A1" t="s">
        <v>97</v>
      </c>
      <c r="B1">
        <v>10</v>
      </c>
    </row>
    <row r="2" spans="1:20" x14ac:dyDescent="0.25">
      <c r="A2" t="s">
        <v>8</v>
      </c>
      <c r="B2" s="5">
        <v>36</v>
      </c>
      <c r="C2" s="5">
        <v>37</v>
      </c>
      <c r="D2" s="5">
        <v>93</v>
      </c>
      <c r="E2" s="5">
        <v>69</v>
      </c>
      <c r="F2" s="5">
        <v>38</v>
      </c>
      <c r="G2" s="5">
        <v>62</v>
      </c>
      <c r="H2" s="5">
        <v>12</v>
      </c>
      <c r="I2" s="5">
        <v>80</v>
      </c>
      <c r="J2" s="5">
        <v>52</v>
      </c>
      <c r="K2" s="5">
        <v>62</v>
      </c>
      <c r="L2" s="5"/>
      <c r="M2" s="5"/>
    </row>
    <row r="3" spans="1:20" x14ac:dyDescent="0.25">
      <c r="A3" t="s">
        <v>82</v>
      </c>
      <c r="B3" s="5">
        <v>429</v>
      </c>
      <c r="C3" s="5">
        <v>354</v>
      </c>
      <c r="D3" s="5">
        <v>654</v>
      </c>
      <c r="E3" s="5">
        <v>771</v>
      </c>
      <c r="F3">
        <v>447</v>
      </c>
      <c r="G3" s="5">
        <v>288</v>
      </c>
      <c r="H3" s="5">
        <v>448</v>
      </c>
      <c r="I3" s="5">
        <v>1124</v>
      </c>
      <c r="J3" s="5">
        <v>288</v>
      </c>
      <c r="K3" s="5">
        <v>708</v>
      </c>
      <c r="L3" s="5" t="s">
        <v>95</v>
      </c>
      <c r="M3" s="5"/>
    </row>
    <row r="4" spans="1:20" x14ac:dyDescent="0.25">
      <c r="A4" s="5" t="s">
        <v>83</v>
      </c>
      <c r="B4" s="5">
        <v>29</v>
      </c>
      <c r="C4" s="5">
        <v>14</v>
      </c>
      <c r="D4" s="5">
        <v>70</v>
      </c>
      <c r="E4" s="5">
        <v>24</v>
      </c>
      <c r="F4">
        <v>18</v>
      </c>
      <c r="G4" s="5">
        <v>21</v>
      </c>
      <c r="H4" s="5">
        <v>2</v>
      </c>
      <c r="I4" s="5">
        <v>50</v>
      </c>
      <c r="J4" s="5">
        <v>40</v>
      </c>
      <c r="K4" s="5">
        <v>29</v>
      </c>
      <c r="L4" s="5"/>
      <c r="M4" s="5"/>
      <c r="T4" s="5"/>
    </row>
    <row r="5" spans="1:20" x14ac:dyDescent="0.25">
      <c r="A5" s="5" t="s">
        <v>84</v>
      </c>
      <c r="B5" s="5">
        <v>2</v>
      </c>
      <c r="C5" s="5"/>
      <c r="D5" s="5"/>
      <c r="E5" s="5"/>
      <c r="G5" s="5"/>
      <c r="H5" s="5"/>
      <c r="I5" s="5"/>
      <c r="J5" s="5"/>
      <c r="K5" s="5"/>
      <c r="L5" s="5"/>
      <c r="M5" s="5"/>
      <c r="T5" s="5"/>
    </row>
    <row r="6" spans="1:20" x14ac:dyDescent="0.25">
      <c r="A6" s="5" t="s">
        <v>85</v>
      </c>
      <c r="B6" s="5">
        <v>11</v>
      </c>
      <c r="C6" s="5">
        <v>11</v>
      </c>
      <c r="D6" s="5"/>
      <c r="E6" s="5"/>
      <c r="G6" s="5"/>
      <c r="H6" s="5"/>
      <c r="I6" s="5"/>
      <c r="J6" s="5"/>
      <c r="K6" s="5"/>
      <c r="L6" s="5" t="s">
        <v>96</v>
      </c>
      <c r="M6" s="5"/>
    </row>
    <row r="7" spans="1:20" x14ac:dyDescent="0.25">
      <c r="A7" s="5" t="s">
        <v>52</v>
      </c>
      <c r="B7" s="20">
        <f>(B6-MAX(W22:W31))/(SUM(U22:U31)-MAX(W22:W31))</f>
        <v>6.6666666666666671E-3</v>
      </c>
      <c r="C7" s="20">
        <f>(C6-MAX(X22:X31))/(SUM(V22:V31)-MAX(X22:X31))</f>
        <v>7.2992700729927005E-3</v>
      </c>
      <c r="D7" s="20"/>
      <c r="E7" s="20"/>
      <c r="F7" s="5" t="s">
        <v>198</v>
      </c>
      <c r="G7" s="5"/>
      <c r="H7" s="5"/>
      <c r="I7" s="5"/>
      <c r="J7" s="5"/>
      <c r="K7" s="5"/>
      <c r="L7" s="5"/>
      <c r="M7" s="5"/>
    </row>
    <row r="8" spans="1:20" x14ac:dyDescent="0.25">
      <c r="A8" s="5" t="s">
        <v>49</v>
      </c>
      <c r="B8" s="5">
        <f>(1/SUM(D22:D31))*(1/B5)*(COUNTIF((C44:L45),"&gt;0")+COUNTIF((C57:L58),"&gt;0")+COUNTIF((C68:L69),"&gt;0")+COUNTIF((C78:L79),"&gt;0")+COUNTIF((C91:L92),"&gt;0")+COUNTIF((C104:L105),"&gt;0")+COUNTIF((C117:L118),"&gt;0")+COUNTIF((C130:L131),"&gt;0")+COUNTIF((C141:L142),"&gt;0")+COUNTIF((C154:L155),"&gt;0"))</f>
        <v>0.70000000000000007</v>
      </c>
      <c r="C8" s="5"/>
      <c r="E8" s="5"/>
      <c r="F8" s="5" t="s">
        <v>199</v>
      </c>
      <c r="G8" s="5"/>
      <c r="H8" s="5"/>
      <c r="I8" s="5"/>
      <c r="J8" s="5"/>
      <c r="K8" s="5"/>
      <c r="L8" s="5"/>
      <c r="M8" s="5"/>
    </row>
    <row r="9" spans="1:20" x14ac:dyDescent="0.25">
      <c r="A9" s="5" t="s">
        <v>86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20" x14ac:dyDescent="0.25">
      <c r="A10" s="5" t="s">
        <v>125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20" x14ac:dyDescent="0.25">
      <c r="A11" s="5" t="s">
        <v>141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x14ac:dyDescent="0.25">
      <c r="A12" s="5" t="s">
        <v>142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20" x14ac:dyDescent="0.25">
      <c r="A13" s="5" t="s">
        <v>143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20" x14ac:dyDescent="0.25">
      <c r="A14" s="5" t="s">
        <v>144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20" x14ac:dyDescent="0.25">
      <c r="A15" s="5" t="s">
        <v>145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20" x14ac:dyDescent="0.25">
      <c r="A16" s="5" t="s">
        <v>146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28" x14ac:dyDescent="0.25">
      <c r="A17" s="5" t="s">
        <v>147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28" x14ac:dyDescent="0.25">
      <c r="A18" s="5" t="s">
        <v>148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28" x14ac:dyDescent="0.25">
      <c r="A19" s="5" t="s">
        <v>149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28" ht="15.75" thickBot="1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9"/>
      <c r="O20" s="9"/>
      <c r="P20" s="9"/>
      <c r="Q20" s="9"/>
      <c r="R20" s="9"/>
      <c r="S20" s="9"/>
      <c r="T20" s="9"/>
      <c r="U20" s="49" t="s">
        <v>196</v>
      </c>
      <c r="V20" s="49"/>
      <c r="W20" s="49" t="s">
        <v>197</v>
      </c>
      <c r="X20" s="49"/>
      <c r="AA20" s="50" t="s">
        <v>52</v>
      </c>
      <c r="AB20" s="50"/>
    </row>
    <row r="21" spans="1:28" ht="15.75" thickTop="1" x14ac:dyDescent="0.25">
      <c r="A21" s="12" t="s">
        <v>33</v>
      </c>
      <c r="B21" s="12" t="s">
        <v>34</v>
      </c>
      <c r="C21" s="12" t="s">
        <v>204</v>
      </c>
      <c r="D21" s="13" t="s">
        <v>36</v>
      </c>
      <c r="E21" s="13" t="s">
        <v>37</v>
      </c>
      <c r="F21" s="13" t="s">
        <v>38</v>
      </c>
      <c r="G21" s="13" t="s">
        <v>39</v>
      </c>
      <c r="H21" s="12" t="s">
        <v>40</v>
      </c>
      <c r="I21" s="13" t="s">
        <v>41</v>
      </c>
      <c r="J21" s="12" t="s">
        <v>42</v>
      </c>
      <c r="K21" s="12" t="s">
        <v>43</v>
      </c>
      <c r="L21" s="12" t="s">
        <v>44</v>
      </c>
      <c r="M21" s="12" t="s">
        <v>45</v>
      </c>
      <c r="N21" s="12" t="s">
        <v>46</v>
      </c>
      <c r="O21" s="12" t="s">
        <v>47</v>
      </c>
      <c r="P21" s="12" t="s">
        <v>48</v>
      </c>
      <c r="Q21" s="13" t="s">
        <v>49</v>
      </c>
      <c r="R21" s="12" t="s">
        <v>50</v>
      </c>
      <c r="S21" s="12" t="s">
        <v>51</v>
      </c>
      <c r="T21" s="13" t="s">
        <v>52</v>
      </c>
      <c r="U21" s="3" t="s">
        <v>176</v>
      </c>
      <c r="V21" s="3" t="s">
        <v>177</v>
      </c>
      <c r="W21" s="3" t="s">
        <v>176</v>
      </c>
      <c r="X21" s="3" t="s">
        <v>177</v>
      </c>
      <c r="Y21" s="12" t="s">
        <v>194</v>
      </c>
      <c r="Z21" s="12" t="s">
        <v>195</v>
      </c>
      <c r="AA21" s="3" t="s">
        <v>176</v>
      </c>
      <c r="AB21" s="3" t="s">
        <v>177</v>
      </c>
    </row>
    <row r="22" spans="1:28" x14ac:dyDescent="0.25">
      <c r="A22" t="s">
        <v>130</v>
      </c>
      <c r="C22">
        <v>26</v>
      </c>
      <c r="D22" s="2">
        <v>10</v>
      </c>
      <c r="E22" s="2">
        <v>2</v>
      </c>
      <c r="F22" s="2">
        <v>3</v>
      </c>
      <c r="G22" s="2">
        <v>3</v>
      </c>
      <c r="H22">
        <v>1.14286</v>
      </c>
      <c r="I22" s="2">
        <v>0.35555599999999998</v>
      </c>
      <c r="J22">
        <v>8</v>
      </c>
      <c r="K22">
        <v>0</v>
      </c>
      <c r="L22">
        <v>9.9</v>
      </c>
      <c r="M22">
        <v>14.375</v>
      </c>
      <c r="N22">
        <v>58</v>
      </c>
      <c r="O22">
        <v>32.666699999999999</v>
      </c>
      <c r="P22">
        <v>0.41414099999999998</v>
      </c>
      <c r="Q22" s="2">
        <v>0.5</v>
      </c>
      <c r="R22">
        <v>5.4</v>
      </c>
      <c r="S22">
        <v>12</v>
      </c>
      <c r="T22" s="2">
        <v>0.7</v>
      </c>
      <c r="U22">
        <v>17</v>
      </c>
      <c r="V22">
        <v>17</v>
      </c>
      <c r="W22">
        <v>9</v>
      </c>
      <c r="X22">
        <v>10</v>
      </c>
      <c r="Y22">
        <v>9</v>
      </c>
      <c r="Z22">
        <v>15</v>
      </c>
      <c r="AA22">
        <f>(Y22-MAX(W22))/(SUM(U22)-MAX(W22))</f>
        <v>0</v>
      </c>
      <c r="AB22">
        <f>(Z22-MAX(X22))/(SUM(V22)-MAX(X22))</f>
        <v>0.7142857142857143</v>
      </c>
    </row>
    <row r="23" spans="1:28" x14ac:dyDescent="0.25">
      <c r="A23" t="s">
        <v>150</v>
      </c>
      <c r="C23">
        <v>36</v>
      </c>
      <c r="D23" s="2">
        <v>10</v>
      </c>
      <c r="E23" s="2">
        <v>2</v>
      </c>
      <c r="F23" s="2">
        <v>3</v>
      </c>
      <c r="G23" s="2">
        <v>2</v>
      </c>
      <c r="H23">
        <v>1.14286</v>
      </c>
      <c r="I23" s="2">
        <v>0.57777800000000001</v>
      </c>
      <c r="J23">
        <v>8</v>
      </c>
      <c r="K23">
        <v>0</v>
      </c>
      <c r="L23">
        <v>8.9</v>
      </c>
      <c r="M23">
        <v>10.625</v>
      </c>
      <c r="N23">
        <v>70</v>
      </c>
      <c r="O23">
        <v>45.1</v>
      </c>
      <c r="P23">
        <v>0.21348300000000001</v>
      </c>
      <c r="Q23" s="2">
        <v>0.75</v>
      </c>
      <c r="R23">
        <v>3.73333</v>
      </c>
      <c r="S23">
        <v>6.5</v>
      </c>
      <c r="T23" s="2">
        <v>0.2</v>
      </c>
      <c r="U23">
        <v>7</v>
      </c>
      <c r="V23">
        <v>15</v>
      </c>
      <c r="W23">
        <v>3</v>
      </c>
      <c r="X23">
        <v>9</v>
      </c>
      <c r="Y23">
        <v>3</v>
      </c>
      <c r="Z23">
        <v>10</v>
      </c>
      <c r="AA23">
        <f t="shared" ref="AA23:AA26" si="0">(Y23-MAX(W23))/(SUM(U23)-MAX(W23))</f>
        <v>0</v>
      </c>
      <c r="AB23">
        <f t="shared" ref="AB23:AB26" si="1">(Z23-MAX(X23))/(SUM(V23)-MAX(X23))</f>
        <v>0.16666666666666666</v>
      </c>
    </row>
    <row r="24" spans="1:28" x14ac:dyDescent="0.25">
      <c r="A24" t="s">
        <v>151</v>
      </c>
      <c r="C24">
        <v>50</v>
      </c>
      <c r="D24" s="2">
        <v>10</v>
      </c>
      <c r="E24" s="2">
        <v>2</v>
      </c>
      <c r="F24" s="2">
        <v>2</v>
      </c>
      <c r="G24" s="2">
        <v>1</v>
      </c>
      <c r="H24">
        <v>1.125</v>
      </c>
      <c r="I24" s="2">
        <v>0.88888900000000004</v>
      </c>
      <c r="J24">
        <v>9</v>
      </c>
      <c r="K24">
        <v>0</v>
      </c>
      <c r="L24">
        <v>12.1</v>
      </c>
      <c r="M24">
        <v>13.1111</v>
      </c>
      <c r="N24">
        <v>99</v>
      </c>
      <c r="O24">
        <v>43.75</v>
      </c>
      <c r="P24">
        <v>0.18181800000000001</v>
      </c>
      <c r="Q24" s="2">
        <v>0.75</v>
      </c>
      <c r="R24">
        <v>5.2</v>
      </c>
      <c r="S24">
        <v>12.5</v>
      </c>
      <c r="T24" s="2">
        <v>0.5</v>
      </c>
      <c r="U24">
        <v>8</v>
      </c>
      <c r="V24">
        <v>13</v>
      </c>
      <c r="W24">
        <v>8</v>
      </c>
      <c r="X24">
        <v>8</v>
      </c>
      <c r="Y24">
        <v>12</v>
      </c>
      <c r="Z24">
        <v>13</v>
      </c>
      <c r="AA24" t="e">
        <f t="shared" si="0"/>
        <v>#DIV/0!</v>
      </c>
      <c r="AB24">
        <f t="shared" si="1"/>
        <v>1</v>
      </c>
    </row>
    <row r="25" spans="1:28" x14ac:dyDescent="0.25">
      <c r="A25" t="s">
        <v>152</v>
      </c>
      <c r="C25">
        <v>55</v>
      </c>
      <c r="D25" s="2">
        <v>10</v>
      </c>
      <c r="E25" s="2">
        <v>2</v>
      </c>
      <c r="F25" s="2">
        <v>1</v>
      </c>
      <c r="G25" s="2">
        <v>1</v>
      </c>
      <c r="H25">
        <v>1</v>
      </c>
      <c r="I25" s="2">
        <v>1</v>
      </c>
      <c r="J25">
        <v>9</v>
      </c>
      <c r="K25">
        <v>0</v>
      </c>
      <c r="L25">
        <v>11.2</v>
      </c>
      <c r="M25">
        <v>10.666700000000001</v>
      </c>
      <c r="N25">
        <v>96</v>
      </c>
      <c r="O25">
        <v>49.416699999999999</v>
      </c>
      <c r="P25">
        <v>0.14285700000000001</v>
      </c>
      <c r="Q25" s="2">
        <v>1</v>
      </c>
      <c r="R25">
        <v>5.5</v>
      </c>
      <c r="S25">
        <v>11.5</v>
      </c>
      <c r="T25" s="2">
        <v>0.2</v>
      </c>
      <c r="U25">
        <v>10</v>
      </c>
      <c r="V25">
        <v>9</v>
      </c>
      <c r="W25">
        <v>10</v>
      </c>
      <c r="X25">
        <v>9</v>
      </c>
      <c r="Y25">
        <v>12</v>
      </c>
      <c r="Z25">
        <v>11</v>
      </c>
      <c r="AA25" t="e">
        <f t="shared" si="0"/>
        <v>#DIV/0!</v>
      </c>
      <c r="AB25" t="e">
        <f t="shared" si="1"/>
        <v>#DIV/0!</v>
      </c>
    </row>
    <row r="26" spans="1:28" x14ac:dyDescent="0.25">
      <c r="A26" t="s">
        <v>153</v>
      </c>
      <c r="C26">
        <v>33</v>
      </c>
      <c r="D26" s="2">
        <v>10</v>
      </c>
      <c r="E26" s="2">
        <v>2</v>
      </c>
      <c r="F26" s="2">
        <v>3</v>
      </c>
      <c r="G26" s="2">
        <v>2</v>
      </c>
      <c r="H26">
        <v>1.7142900000000001</v>
      </c>
      <c r="I26" s="2">
        <v>0.51111099999999998</v>
      </c>
      <c r="J26">
        <v>12</v>
      </c>
      <c r="K26">
        <v>0</v>
      </c>
      <c r="L26">
        <v>9.8000000000000007</v>
      </c>
      <c r="M26">
        <v>12.166700000000001</v>
      </c>
      <c r="N26">
        <v>40</v>
      </c>
      <c r="O26">
        <v>32.692300000000003</v>
      </c>
      <c r="P26">
        <v>0.59183699999999995</v>
      </c>
      <c r="Q26" s="2">
        <v>0.5</v>
      </c>
      <c r="R26">
        <v>6.2</v>
      </c>
      <c r="S26">
        <v>12</v>
      </c>
      <c r="T26" s="2">
        <v>0.2</v>
      </c>
      <c r="U26">
        <v>23</v>
      </c>
      <c r="V26">
        <v>16</v>
      </c>
      <c r="W26">
        <v>10</v>
      </c>
      <c r="X26">
        <v>8</v>
      </c>
      <c r="Y26">
        <v>13</v>
      </c>
      <c r="Z26">
        <v>11</v>
      </c>
      <c r="AA26">
        <f t="shared" si="0"/>
        <v>0.23076923076923078</v>
      </c>
      <c r="AB26">
        <f t="shared" si="1"/>
        <v>0.375</v>
      </c>
    </row>
    <row r="27" spans="1:28" x14ac:dyDescent="0.25">
      <c r="A27" t="s">
        <v>154</v>
      </c>
      <c r="C27">
        <v>34</v>
      </c>
      <c r="D27" s="2">
        <v>10</v>
      </c>
      <c r="E27" s="2">
        <v>2</v>
      </c>
      <c r="F27" s="2">
        <v>3</v>
      </c>
      <c r="G27" s="2">
        <v>3</v>
      </c>
      <c r="H27">
        <v>1.4285699999999999</v>
      </c>
      <c r="I27" s="2">
        <v>0.53333299999999995</v>
      </c>
      <c r="J27">
        <v>10</v>
      </c>
      <c r="K27">
        <v>0</v>
      </c>
      <c r="L27">
        <v>7.4</v>
      </c>
      <c r="M27">
        <v>9.8000000000000007</v>
      </c>
      <c r="N27">
        <v>30</v>
      </c>
      <c r="O27">
        <v>21.666699999999999</v>
      </c>
      <c r="P27">
        <v>0.59459499999999998</v>
      </c>
      <c r="Q27" s="2">
        <v>0.5</v>
      </c>
      <c r="R27">
        <v>5.2</v>
      </c>
      <c r="S27">
        <v>10.5</v>
      </c>
      <c r="T27" s="2">
        <v>0.5</v>
      </c>
      <c r="U27">
        <v>20</v>
      </c>
      <c r="V27">
        <v>6</v>
      </c>
      <c r="W27">
        <v>9</v>
      </c>
      <c r="X27">
        <v>6</v>
      </c>
      <c r="Y27">
        <v>15</v>
      </c>
      <c r="Z27">
        <v>6</v>
      </c>
      <c r="AA27">
        <f>(Y27-MAX(W27))/(SUM(U27)-MAX(W27))</f>
        <v>0.54545454545454541</v>
      </c>
      <c r="AB27" t="e">
        <f>(Z27-MAX(X27))/(SUM(V27)-MAX(X27))</f>
        <v>#DIV/0!</v>
      </c>
    </row>
    <row r="28" spans="1:28" x14ac:dyDescent="0.25">
      <c r="A28" t="s">
        <v>155</v>
      </c>
      <c r="C28">
        <v>33</v>
      </c>
      <c r="D28" s="2">
        <v>10</v>
      </c>
      <c r="E28" s="2">
        <v>2</v>
      </c>
      <c r="F28" s="2">
        <v>2</v>
      </c>
      <c r="G28" s="2">
        <v>3</v>
      </c>
      <c r="H28">
        <v>1.25</v>
      </c>
      <c r="I28" s="2">
        <v>0.51111099999999998</v>
      </c>
      <c r="J28">
        <v>10</v>
      </c>
      <c r="K28">
        <v>0</v>
      </c>
      <c r="L28">
        <v>9.1999999999999993</v>
      </c>
      <c r="M28">
        <v>17.3</v>
      </c>
      <c r="N28">
        <v>68</v>
      </c>
      <c r="O28">
        <v>26.4</v>
      </c>
      <c r="P28">
        <v>0.26086999999999999</v>
      </c>
      <c r="Q28" s="2">
        <v>0.5</v>
      </c>
      <c r="R28">
        <v>6.8</v>
      </c>
      <c r="S28">
        <v>14</v>
      </c>
      <c r="T28" s="2">
        <v>0.7</v>
      </c>
      <c r="U28">
        <v>17</v>
      </c>
      <c r="V28">
        <v>15</v>
      </c>
      <c r="W28">
        <v>10</v>
      </c>
      <c r="X28">
        <v>9</v>
      </c>
      <c r="Y28">
        <v>15</v>
      </c>
      <c r="Z28">
        <v>13</v>
      </c>
      <c r="AA28">
        <f t="shared" ref="AA28:AA31" si="2">(Y28-MAX(W28))/(SUM(U28)-MAX(W28))</f>
        <v>0.7142857142857143</v>
      </c>
      <c r="AB28">
        <f t="shared" ref="AB28:AB31" si="3">(Z28-MAX(X28))/(SUM(V28)-MAX(X28))</f>
        <v>0.66666666666666663</v>
      </c>
    </row>
    <row r="29" spans="1:28" x14ac:dyDescent="0.25">
      <c r="A29" t="s">
        <v>156</v>
      </c>
      <c r="C29">
        <v>34</v>
      </c>
      <c r="D29" s="2">
        <v>10</v>
      </c>
      <c r="E29" s="2">
        <v>2</v>
      </c>
      <c r="F29" s="2">
        <v>3</v>
      </c>
      <c r="G29" s="2">
        <v>1</v>
      </c>
      <c r="H29">
        <v>1.4285699999999999</v>
      </c>
      <c r="I29" s="2">
        <v>0.53333299999999995</v>
      </c>
      <c r="J29">
        <v>10</v>
      </c>
      <c r="K29">
        <v>0</v>
      </c>
      <c r="L29">
        <v>14.7</v>
      </c>
      <c r="M29">
        <v>16.7</v>
      </c>
      <c r="N29">
        <v>93</v>
      </c>
      <c r="O29">
        <v>69.583299999999994</v>
      </c>
      <c r="P29">
        <v>0.36734699999999998</v>
      </c>
      <c r="Q29" s="2">
        <v>1</v>
      </c>
      <c r="R29">
        <v>5.8</v>
      </c>
      <c r="S29">
        <v>12</v>
      </c>
      <c r="T29" s="2">
        <v>0.2</v>
      </c>
      <c r="U29">
        <v>24</v>
      </c>
      <c r="V29">
        <v>25</v>
      </c>
      <c r="W29">
        <v>9</v>
      </c>
      <c r="X29">
        <v>10</v>
      </c>
      <c r="Y29">
        <v>12</v>
      </c>
      <c r="Z29">
        <v>12</v>
      </c>
      <c r="AA29">
        <f t="shared" si="2"/>
        <v>0.2</v>
      </c>
      <c r="AB29">
        <f t="shared" si="3"/>
        <v>0.13333333333333333</v>
      </c>
    </row>
    <row r="30" spans="1:28" x14ac:dyDescent="0.25">
      <c r="A30" t="s">
        <v>157</v>
      </c>
      <c r="C30">
        <v>41</v>
      </c>
      <c r="D30" s="2">
        <v>10</v>
      </c>
      <c r="E30" s="2">
        <v>2</v>
      </c>
      <c r="F30" s="2">
        <v>2</v>
      </c>
      <c r="G30" s="2">
        <v>3</v>
      </c>
      <c r="H30">
        <v>1.25</v>
      </c>
      <c r="I30" s="2">
        <v>0.68888899999999997</v>
      </c>
      <c r="J30">
        <v>10</v>
      </c>
      <c r="K30">
        <v>0</v>
      </c>
      <c r="L30">
        <v>9</v>
      </c>
      <c r="M30">
        <v>9.1999999999999993</v>
      </c>
      <c r="N30">
        <v>52</v>
      </c>
      <c r="O30">
        <v>32.5</v>
      </c>
      <c r="P30">
        <v>0.42222199999999999</v>
      </c>
      <c r="Q30" s="2">
        <v>0.5</v>
      </c>
      <c r="R30">
        <v>4.5999999999999996</v>
      </c>
      <c r="S30">
        <v>8.5</v>
      </c>
      <c r="T30" s="2">
        <v>0.5</v>
      </c>
      <c r="U30">
        <v>10</v>
      </c>
      <c r="V30">
        <v>11</v>
      </c>
      <c r="W30">
        <v>7</v>
      </c>
      <c r="X30">
        <v>6</v>
      </c>
      <c r="Y30">
        <v>10</v>
      </c>
      <c r="Z30">
        <v>7</v>
      </c>
      <c r="AA30">
        <f t="shared" si="2"/>
        <v>1</v>
      </c>
      <c r="AB30">
        <f t="shared" si="3"/>
        <v>0.2</v>
      </c>
    </row>
    <row r="31" spans="1:28" ht="15.75" thickBot="1" x14ac:dyDescent="0.3">
      <c r="A31" s="9" t="s">
        <v>158</v>
      </c>
      <c r="B31" s="9"/>
      <c r="C31" s="9">
        <v>40</v>
      </c>
      <c r="D31" s="11">
        <v>10</v>
      </c>
      <c r="E31" s="11">
        <v>2</v>
      </c>
      <c r="F31" s="11">
        <v>3</v>
      </c>
      <c r="G31" s="11">
        <v>2</v>
      </c>
      <c r="H31" s="9">
        <v>1.4285699999999999</v>
      </c>
      <c r="I31" s="11">
        <v>0.66666700000000001</v>
      </c>
      <c r="J31" s="9">
        <v>10</v>
      </c>
      <c r="K31" s="9">
        <v>0</v>
      </c>
      <c r="L31" s="9">
        <v>10.1</v>
      </c>
      <c r="M31" s="9">
        <v>10.1</v>
      </c>
      <c r="N31" s="9">
        <v>62</v>
      </c>
      <c r="O31" s="9">
        <v>53.333300000000001</v>
      </c>
      <c r="P31" s="9">
        <v>0.38613900000000001</v>
      </c>
      <c r="Q31" s="11">
        <v>1</v>
      </c>
      <c r="R31" s="9">
        <v>6.25</v>
      </c>
      <c r="S31" s="9">
        <v>11.5</v>
      </c>
      <c r="T31" s="11">
        <v>0.2</v>
      </c>
      <c r="U31" s="9">
        <v>24</v>
      </c>
      <c r="V31" s="9">
        <v>20</v>
      </c>
      <c r="W31" s="9">
        <v>9</v>
      </c>
      <c r="X31" s="9">
        <v>10</v>
      </c>
      <c r="Y31" s="9">
        <v>12</v>
      </c>
      <c r="Z31" s="9">
        <v>11</v>
      </c>
      <c r="AA31" s="9">
        <f t="shared" si="2"/>
        <v>0.2</v>
      </c>
      <c r="AB31" s="9">
        <f t="shared" si="3"/>
        <v>0.1</v>
      </c>
    </row>
    <row r="32" spans="1:28" ht="15.75" thickTop="1" x14ac:dyDescent="0.25"/>
    <row r="33" spans="1:20" ht="15.75" thickBot="1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5"/>
      <c r="N33" s="5"/>
      <c r="O33" s="5"/>
      <c r="P33" s="5"/>
      <c r="Q33" s="5"/>
      <c r="R33" s="5"/>
      <c r="S33" s="5"/>
      <c r="T33" s="5"/>
    </row>
    <row r="34" spans="1:20" ht="15.75" thickTop="1" x14ac:dyDescent="0.25">
      <c r="A34" s="48" t="s">
        <v>130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</row>
    <row r="35" spans="1:20" x14ac:dyDescent="0.25">
      <c r="A35" s="15" t="s">
        <v>71</v>
      </c>
      <c r="B35" s="15">
        <v>0</v>
      </c>
      <c r="C35" s="15">
        <v>1</v>
      </c>
      <c r="D35" s="15">
        <v>2</v>
      </c>
      <c r="E35" s="15">
        <v>3</v>
      </c>
      <c r="F35" s="15">
        <v>4</v>
      </c>
      <c r="G35" s="15">
        <v>5</v>
      </c>
      <c r="H35" s="15">
        <v>6</v>
      </c>
      <c r="I35" s="15">
        <v>7</v>
      </c>
      <c r="J35" s="15">
        <v>8</v>
      </c>
      <c r="K35" s="15">
        <v>9</v>
      </c>
      <c r="L35" s="15">
        <v>10</v>
      </c>
    </row>
    <row r="36" spans="1:20" x14ac:dyDescent="0.25">
      <c r="A36" t="s">
        <v>72</v>
      </c>
      <c r="B36">
        <v>3</v>
      </c>
      <c r="C36">
        <v>1</v>
      </c>
      <c r="D36">
        <v>1</v>
      </c>
      <c r="E36">
        <v>1</v>
      </c>
      <c r="F36">
        <v>1</v>
      </c>
      <c r="G36">
        <v>1</v>
      </c>
      <c r="H36">
        <v>2</v>
      </c>
      <c r="I36">
        <v>1</v>
      </c>
      <c r="J36">
        <v>1</v>
      </c>
      <c r="K36">
        <v>1</v>
      </c>
      <c r="L36">
        <v>1</v>
      </c>
    </row>
    <row r="37" spans="1:20" x14ac:dyDescent="0.25">
      <c r="A37" t="s">
        <v>73</v>
      </c>
      <c r="B37">
        <v>3</v>
      </c>
      <c r="C37">
        <v>10</v>
      </c>
      <c r="D37">
        <v>4</v>
      </c>
      <c r="E37">
        <v>7</v>
      </c>
      <c r="F37">
        <v>5</v>
      </c>
      <c r="G37">
        <v>8</v>
      </c>
      <c r="H37">
        <v>10</v>
      </c>
      <c r="I37">
        <v>6</v>
      </c>
      <c r="J37">
        <v>11</v>
      </c>
      <c r="K37">
        <v>11</v>
      </c>
      <c r="L37">
        <v>11</v>
      </c>
    </row>
    <row r="38" spans="1:20" x14ac:dyDescent="0.25">
      <c r="A38" t="s">
        <v>73</v>
      </c>
      <c r="B38">
        <v>2</v>
      </c>
      <c r="H38">
        <v>9</v>
      </c>
    </row>
    <row r="39" spans="1:20" x14ac:dyDescent="0.25">
      <c r="A39" t="s">
        <v>73</v>
      </c>
      <c r="B39">
        <v>1</v>
      </c>
    </row>
    <row r="40" spans="1:20" x14ac:dyDescent="0.25">
      <c r="A40" s="8" t="s">
        <v>77</v>
      </c>
      <c r="B40" s="8" t="s">
        <v>55</v>
      </c>
      <c r="C40" s="8" t="s">
        <v>56</v>
      </c>
      <c r="D40" s="8" t="s">
        <v>58</v>
      </c>
      <c r="E40" s="8" t="s">
        <v>91</v>
      </c>
      <c r="F40" s="8" t="s">
        <v>110</v>
      </c>
      <c r="G40" s="8" t="s">
        <v>69</v>
      </c>
      <c r="H40" s="8" t="s">
        <v>68</v>
      </c>
      <c r="I40" s="8" t="s">
        <v>115</v>
      </c>
      <c r="J40" s="8" t="s">
        <v>93</v>
      </c>
      <c r="K40" s="8" t="s">
        <v>70</v>
      </c>
      <c r="L40" s="8" t="s">
        <v>59</v>
      </c>
    </row>
    <row r="41" spans="1:20" x14ac:dyDescent="0.25">
      <c r="A41" s="8" t="s">
        <v>77</v>
      </c>
      <c r="B41" s="8" t="s">
        <v>55</v>
      </c>
      <c r="C41" s="8"/>
      <c r="D41" s="8"/>
      <c r="E41" s="8"/>
      <c r="F41" s="8"/>
      <c r="G41" s="8"/>
      <c r="H41" s="8" t="s">
        <v>62</v>
      </c>
      <c r="I41" s="8"/>
      <c r="J41" s="8"/>
      <c r="K41" s="8"/>
      <c r="L41" s="8"/>
    </row>
    <row r="42" spans="1:20" x14ac:dyDescent="0.25">
      <c r="A42" s="8" t="s">
        <v>77</v>
      </c>
      <c r="B42" s="8" t="s">
        <v>55</v>
      </c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20" x14ac:dyDescent="0.25">
      <c r="A43" t="s">
        <v>74</v>
      </c>
      <c r="B43">
        <v>0</v>
      </c>
      <c r="C43">
        <v>7</v>
      </c>
      <c r="D43">
        <v>9</v>
      </c>
      <c r="E43">
        <v>3</v>
      </c>
      <c r="F43">
        <v>16</v>
      </c>
      <c r="G43">
        <v>12</v>
      </c>
      <c r="H43">
        <v>6</v>
      </c>
      <c r="I43">
        <v>19</v>
      </c>
      <c r="J43">
        <v>13</v>
      </c>
      <c r="K43">
        <v>8</v>
      </c>
      <c r="L43">
        <v>6</v>
      </c>
    </row>
    <row r="44" spans="1:20" x14ac:dyDescent="0.25">
      <c r="A44" t="s">
        <v>75</v>
      </c>
      <c r="B44">
        <v>0</v>
      </c>
      <c r="C44">
        <v>4</v>
      </c>
      <c r="D44">
        <v>0</v>
      </c>
      <c r="E44">
        <v>4</v>
      </c>
      <c r="F44">
        <v>9</v>
      </c>
      <c r="G44">
        <v>0</v>
      </c>
      <c r="H44">
        <v>0</v>
      </c>
      <c r="I44">
        <v>0</v>
      </c>
      <c r="J44">
        <v>8</v>
      </c>
      <c r="K44">
        <v>0</v>
      </c>
      <c r="L44">
        <v>1</v>
      </c>
    </row>
    <row r="45" spans="1:20" ht="15.75" thickBot="1" x14ac:dyDescent="0.3">
      <c r="A45" s="9" t="s">
        <v>76</v>
      </c>
      <c r="B45" s="9">
        <v>0</v>
      </c>
      <c r="C45" s="9">
        <v>0</v>
      </c>
      <c r="D45" s="9">
        <v>7</v>
      </c>
      <c r="E45" s="9">
        <v>0</v>
      </c>
      <c r="F45" s="9">
        <v>0</v>
      </c>
      <c r="G45" s="9">
        <v>2</v>
      </c>
      <c r="H45" s="9">
        <v>7</v>
      </c>
      <c r="I45" s="9">
        <v>10</v>
      </c>
      <c r="J45" s="9">
        <v>0</v>
      </c>
      <c r="K45" s="9">
        <v>2</v>
      </c>
      <c r="L45" s="9">
        <v>0</v>
      </c>
    </row>
    <row r="46" spans="1:20" ht="16.5" thickTop="1" thickBot="1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</row>
    <row r="47" spans="1:20" ht="15.75" thickTop="1" x14ac:dyDescent="0.25">
      <c r="A47" s="48" t="s">
        <v>150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</row>
    <row r="48" spans="1:20" x14ac:dyDescent="0.25">
      <c r="A48" s="15" t="s">
        <v>71</v>
      </c>
      <c r="B48" s="15">
        <v>0</v>
      </c>
      <c r="C48" s="15">
        <v>1</v>
      </c>
      <c r="D48" s="15">
        <v>2</v>
      </c>
      <c r="E48" s="15">
        <v>3</v>
      </c>
      <c r="F48" s="15">
        <v>4</v>
      </c>
      <c r="G48" s="15">
        <v>5</v>
      </c>
      <c r="H48" s="15">
        <v>6</v>
      </c>
      <c r="I48" s="15">
        <v>7</v>
      </c>
      <c r="J48" s="15">
        <v>8</v>
      </c>
      <c r="K48" s="15">
        <v>9</v>
      </c>
      <c r="L48" s="15">
        <v>10</v>
      </c>
    </row>
    <row r="49" spans="1:12" x14ac:dyDescent="0.25">
      <c r="A49" t="s">
        <v>72</v>
      </c>
      <c r="B49">
        <v>3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</row>
    <row r="50" spans="1:12" x14ac:dyDescent="0.25">
      <c r="A50" t="s">
        <v>73</v>
      </c>
      <c r="B50">
        <v>1</v>
      </c>
      <c r="C50">
        <v>5</v>
      </c>
      <c r="D50">
        <v>9</v>
      </c>
      <c r="E50">
        <v>6</v>
      </c>
      <c r="F50">
        <v>7</v>
      </c>
      <c r="G50">
        <v>8</v>
      </c>
      <c r="H50">
        <v>4</v>
      </c>
      <c r="I50">
        <v>10</v>
      </c>
      <c r="J50">
        <v>6</v>
      </c>
      <c r="K50">
        <v>11</v>
      </c>
      <c r="L50">
        <v>11</v>
      </c>
    </row>
    <row r="51" spans="1:12" x14ac:dyDescent="0.25">
      <c r="A51" t="s">
        <v>73</v>
      </c>
      <c r="B51">
        <v>3</v>
      </c>
    </row>
    <row r="52" spans="1:12" x14ac:dyDescent="0.25">
      <c r="A52" t="s">
        <v>73</v>
      </c>
      <c r="B52">
        <v>2</v>
      </c>
    </row>
    <row r="53" spans="1:12" x14ac:dyDescent="0.25">
      <c r="A53" s="8" t="s">
        <v>77</v>
      </c>
      <c r="B53" s="8" t="s">
        <v>55</v>
      </c>
      <c r="C53" s="8" t="s">
        <v>159</v>
      </c>
      <c r="D53" s="8" t="s">
        <v>56</v>
      </c>
      <c r="E53" s="8" t="s">
        <v>67</v>
      </c>
      <c r="F53" s="8" t="s">
        <v>56</v>
      </c>
      <c r="G53" s="8" t="s">
        <v>115</v>
      </c>
      <c r="H53" s="8" t="s">
        <v>94</v>
      </c>
      <c r="I53" s="8" t="s">
        <v>57</v>
      </c>
      <c r="J53" s="8" t="s">
        <v>91</v>
      </c>
      <c r="K53" s="8" t="s">
        <v>70</v>
      </c>
      <c r="L53" s="8" t="s">
        <v>58</v>
      </c>
    </row>
    <row r="54" spans="1:12" x14ac:dyDescent="0.25">
      <c r="A54" s="8" t="s">
        <v>77</v>
      </c>
      <c r="B54" s="8" t="s">
        <v>55</v>
      </c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 x14ac:dyDescent="0.25">
      <c r="A55" s="8" t="s">
        <v>77</v>
      </c>
      <c r="B55" s="8" t="s">
        <v>55</v>
      </c>
      <c r="C55" s="8"/>
      <c r="D55" s="8"/>
      <c r="E55" s="8"/>
      <c r="F55" s="8"/>
      <c r="G55" s="8"/>
      <c r="H55" s="8"/>
      <c r="I55" s="8"/>
      <c r="J55" s="8"/>
      <c r="K55" s="8"/>
      <c r="L55" s="8"/>
    </row>
    <row r="56" spans="1:12" x14ac:dyDescent="0.25">
      <c r="A56" t="s">
        <v>74</v>
      </c>
      <c r="B56">
        <v>0</v>
      </c>
      <c r="C56">
        <v>14</v>
      </c>
      <c r="D56">
        <v>5</v>
      </c>
      <c r="E56">
        <v>4</v>
      </c>
      <c r="F56">
        <v>8</v>
      </c>
      <c r="G56">
        <v>16</v>
      </c>
      <c r="H56">
        <v>7</v>
      </c>
      <c r="I56">
        <v>15</v>
      </c>
      <c r="J56">
        <v>2</v>
      </c>
      <c r="K56">
        <v>8</v>
      </c>
      <c r="L56">
        <v>10</v>
      </c>
    </row>
    <row r="57" spans="1:12" x14ac:dyDescent="0.25">
      <c r="A57" t="s">
        <v>75</v>
      </c>
      <c r="B57">
        <v>0</v>
      </c>
      <c r="C57">
        <v>0</v>
      </c>
      <c r="D57">
        <v>0</v>
      </c>
      <c r="E57">
        <v>3</v>
      </c>
      <c r="F57">
        <v>0</v>
      </c>
      <c r="G57">
        <v>1</v>
      </c>
      <c r="H57">
        <v>0</v>
      </c>
      <c r="I57">
        <v>0</v>
      </c>
      <c r="J57">
        <v>2</v>
      </c>
      <c r="K57">
        <v>2</v>
      </c>
      <c r="L57">
        <v>2</v>
      </c>
    </row>
    <row r="58" spans="1:12" ht="15.75" thickBot="1" x14ac:dyDescent="0.3">
      <c r="A58" s="9" t="s">
        <v>76</v>
      </c>
      <c r="B58" s="9">
        <v>0</v>
      </c>
      <c r="C58" s="9">
        <v>9</v>
      </c>
      <c r="D58" s="9">
        <v>5</v>
      </c>
      <c r="E58" s="9">
        <v>1</v>
      </c>
      <c r="F58" s="9">
        <v>9</v>
      </c>
      <c r="G58" s="9">
        <v>5</v>
      </c>
      <c r="H58" s="9">
        <v>3</v>
      </c>
      <c r="I58" s="9">
        <v>5</v>
      </c>
      <c r="J58" s="9">
        <v>5</v>
      </c>
      <c r="K58" s="9">
        <v>1</v>
      </c>
      <c r="L58" s="9">
        <v>3</v>
      </c>
    </row>
    <row r="59" spans="1:12" ht="16.5" thickTop="1" thickBot="1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</row>
    <row r="60" spans="1:12" ht="15.75" thickTop="1" x14ac:dyDescent="0.25">
      <c r="A60" s="48" t="s">
        <v>151</v>
      </c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</row>
    <row r="61" spans="1:12" x14ac:dyDescent="0.25">
      <c r="A61" s="15" t="s">
        <v>71</v>
      </c>
      <c r="B61" s="15">
        <v>0</v>
      </c>
      <c r="C61" s="15">
        <v>1</v>
      </c>
      <c r="D61" s="15">
        <v>2</v>
      </c>
      <c r="E61" s="15">
        <v>3</v>
      </c>
      <c r="F61" s="15">
        <v>4</v>
      </c>
      <c r="G61" s="15">
        <v>5</v>
      </c>
      <c r="H61" s="15">
        <v>6</v>
      </c>
      <c r="I61" s="15">
        <v>7</v>
      </c>
      <c r="J61" s="15">
        <v>8</v>
      </c>
      <c r="K61" s="15">
        <v>9</v>
      </c>
      <c r="L61" s="15">
        <v>10</v>
      </c>
    </row>
    <row r="62" spans="1:12" x14ac:dyDescent="0.25">
      <c r="A62" t="s">
        <v>72</v>
      </c>
      <c r="B62">
        <v>2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</row>
    <row r="63" spans="1:12" x14ac:dyDescent="0.25">
      <c r="A63" t="s">
        <v>73</v>
      </c>
      <c r="B63">
        <v>2</v>
      </c>
      <c r="C63">
        <v>9</v>
      </c>
      <c r="D63">
        <v>6</v>
      </c>
      <c r="E63">
        <v>10</v>
      </c>
      <c r="F63">
        <v>3</v>
      </c>
      <c r="G63">
        <v>7</v>
      </c>
      <c r="H63">
        <v>5</v>
      </c>
      <c r="I63">
        <v>8</v>
      </c>
      <c r="J63">
        <v>9</v>
      </c>
      <c r="K63">
        <v>4</v>
      </c>
      <c r="L63">
        <v>11</v>
      </c>
    </row>
    <row r="64" spans="1:12" x14ac:dyDescent="0.25">
      <c r="A64" t="s">
        <v>73</v>
      </c>
      <c r="B64">
        <v>1</v>
      </c>
    </row>
    <row r="65" spans="1:12" x14ac:dyDescent="0.25">
      <c r="A65" s="8" t="s">
        <v>77</v>
      </c>
      <c r="B65" s="8" t="s">
        <v>55</v>
      </c>
      <c r="C65" s="8" t="s">
        <v>115</v>
      </c>
      <c r="D65" s="8" t="s">
        <v>59</v>
      </c>
      <c r="E65" s="8" t="s">
        <v>114</v>
      </c>
      <c r="F65" s="8" t="s">
        <v>59</v>
      </c>
      <c r="G65" s="8" t="s">
        <v>66</v>
      </c>
      <c r="H65" s="8" t="s">
        <v>62</v>
      </c>
      <c r="I65" s="8" t="s">
        <v>66</v>
      </c>
      <c r="J65" s="8" t="s">
        <v>56</v>
      </c>
      <c r="K65" s="8" t="s">
        <v>94</v>
      </c>
      <c r="L65" s="8" t="s">
        <v>61</v>
      </c>
    </row>
    <row r="66" spans="1:12" x14ac:dyDescent="0.25">
      <c r="A66" s="8" t="s">
        <v>77</v>
      </c>
      <c r="B66" s="8" t="s">
        <v>55</v>
      </c>
      <c r="C66" s="8"/>
      <c r="D66" s="8"/>
      <c r="E66" s="8"/>
      <c r="F66" s="8"/>
      <c r="G66" s="8"/>
      <c r="H66" s="8"/>
      <c r="I66" s="8"/>
      <c r="J66" s="8"/>
      <c r="K66" s="8"/>
      <c r="L66" s="8"/>
    </row>
    <row r="67" spans="1:12" x14ac:dyDescent="0.25">
      <c r="A67" t="s">
        <v>74</v>
      </c>
      <c r="B67">
        <v>0</v>
      </c>
      <c r="C67">
        <v>15</v>
      </c>
      <c r="D67">
        <v>4</v>
      </c>
      <c r="E67">
        <v>20</v>
      </c>
      <c r="F67">
        <v>7</v>
      </c>
      <c r="G67">
        <v>12</v>
      </c>
      <c r="H67">
        <v>14</v>
      </c>
      <c r="I67">
        <v>20</v>
      </c>
      <c r="J67">
        <v>10</v>
      </c>
      <c r="K67">
        <v>8</v>
      </c>
      <c r="L67">
        <v>11</v>
      </c>
    </row>
    <row r="68" spans="1:12" x14ac:dyDescent="0.25">
      <c r="A68" t="s">
        <v>75</v>
      </c>
      <c r="B68">
        <v>0</v>
      </c>
      <c r="C68">
        <v>0</v>
      </c>
      <c r="D68">
        <v>6</v>
      </c>
      <c r="E68">
        <v>1</v>
      </c>
      <c r="F68">
        <v>0</v>
      </c>
      <c r="G68">
        <v>3</v>
      </c>
      <c r="H68">
        <v>8</v>
      </c>
      <c r="I68">
        <v>8</v>
      </c>
      <c r="J68">
        <v>8</v>
      </c>
      <c r="K68">
        <v>2</v>
      </c>
      <c r="L68">
        <v>7</v>
      </c>
    </row>
    <row r="69" spans="1:12" ht="15.75" thickBot="1" x14ac:dyDescent="0.3">
      <c r="A69" s="9" t="s">
        <v>76</v>
      </c>
      <c r="B69" s="9">
        <v>0</v>
      </c>
      <c r="C69" s="9">
        <v>6</v>
      </c>
      <c r="D69" s="9">
        <v>0</v>
      </c>
      <c r="E69" s="9">
        <v>4</v>
      </c>
      <c r="F69" s="9">
        <v>8</v>
      </c>
      <c r="G69" s="9">
        <v>7</v>
      </c>
      <c r="H69" s="9">
        <v>5</v>
      </c>
      <c r="I69" s="9">
        <v>0</v>
      </c>
      <c r="J69" s="9">
        <v>1</v>
      </c>
      <c r="K69" s="9">
        <v>0</v>
      </c>
      <c r="L69" s="9">
        <v>4</v>
      </c>
    </row>
    <row r="70" spans="1:12" ht="16.5" thickTop="1" thickBot="1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</row>
    <row r="71" spans="1:12" ht="16.5" thickTop="1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1:12" ht="15.75" thickTop="1" x14ac:dyDescent="0.25">
      <c r="A72" s="48" t="s">
        <v>152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</row>
    <row r="73" spans="1:12" x14ac:dyDescent="0.25">
      <c r="A73" s="15" t="s">
        <v>71</v>
      </c>
      <c r="B73" s="15">
        <v>0</v>
      </c>
      <c r="C73" s="15">
        <v>1</v>
      </c>
      <c r="D73" s="15">
        <v>2</v>
      </c>
      <c r="E73" s="15">
        <v>3</v>
      </c>
      <c r="F73" s="15">
        <v>4</v>
      </c>
      <c r="G73" s="15">
        <v>5</v>
      </c>
      <c r="H73" s="15">
        <v>6</v>
      </c>
      <c r="I73" s="15">
        <v>7</v>
      </c>
      <c r="J73" s="15">
        <v>8</v>
      </c>
      <c r="K73" s="15">
        <v>9</v>
      </c>
      <c r="L73" s="15">
        <v>10</v>
      </c>
    </row>
    <row r="74" spans="1:12" x14ac:dyDescent="0.25">
      <c r="A74" t="s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</row>
    <row r="75" spans="1:12" x14ac:dyDescent="0.25">
      <c r="A75" t="s">
        <v>73</v>
      </c>
      <c r="B75">
        <v>1</v>
      </c>
      <c r="C75">
        <v>8</v>
      </c>
      <c r="D75">
        <v>9</v>
      </c>
      <c r="E75">
        <v>4</v>
      </c>
      <c r="F75">
        <v>7</v>
      </c>
      <c r="G75">
        <v>3</v>
      </c>
      <c r="H75">
        <v>2</v>
      </c>
      <c r="I75">
        <v>10</v>
      </c>
      <c r="J75">
        <v>6</v>
      </c>
      <c r="K75">
        <v>5</v>
      </c>
      <c r="L75">
        <v>11</v>
      </c>
    </row>
    <row r="76" spans="1:12" x14ac:dyDescent="0.25">
      <c r="A76" s="8" t="s">
        <v>77</v>
      </c>
      <c r="B76" s="8" t="s">
        <v>55</v>
      </c>
      <c r="C76" s="8" t="s">
        <v>67</v>
      </c>
      <c r="D76" s="8" t="s">
        <v>68</v>
      </c>
      <c r="E76" s="8" t="s">
        <v>159</v>
      </c>
      <c r="F76" s="8" t="s">
        <v>59</v>
      </c>
      <c r="G76" s="8" t="s">
        <v>94</v>
      </c>
      <c r="H76" s="8" t="s">
        <v>90</v>
      </c>
      <c r="I76" s="8" t="s">
        <v>61</v>
      </c>
      <c r="J76" s="8" t="s">
        <v>59</v>
      </c>
      <c r="K76" s="8" t="s">
        <v>109</v>
      </c>
      <c r="L76" s="8" t="s">
        <v>57</v>
      </c>
    </row>
    <row r="77" spans="1:12" x14ac:dyDescent="0.25">
      <c r="A77" t="s">
        <v>74</v>
      </c>
      <c r="B77">
        <v>0</v>
      </c>
      <c r="C77">
        <v>4</v>
      </c>
      <c r="D77">
        <v>15</v>
      </c>
      <c r="E77">
        <v>10</v>
      </c>
      <c r="F77">
        <v>9</v>
      </c>
      <c r="G77">
        <v>9</v>
      </c>
      <c r="H77">
        <v>20</v>
      </c>
      <c r="I77">
        <v>20</v>
      </c>
      <c r="J77">
        <v>10</v>
      </c>
      <c r="K77">
        <v>1</v>
      </c>
      <c r="L77">
        <v>14</v>
      </c>
    </row>
    <row r="78" spans="1:12" x14ac:dyDescent="0.25">
      <c r="A78" t="s">
        <v>75</v>
      </c>
      <c r="B78">
        <v>0</v>
      </c>
      <c r="C78">
        <v>10</v>
      </c>
      <c r="D78">
        <v>10</v>
      </c>
      <c r="E78">
        <v>5</v>
      </c>
      <c r="F78">
        <v>6</v>
      </c>
      <c r="G78">
        <v>2</v>
      </c>
      <c r="H78">
        <v>2</v>
      </c>
      <c r="I78">
        <v>2</v>
      </c>
      <c r="J78">
        <v>8</v>
      </c>
      <c r="K78">
        <v>9</v>
      </c>
      <c r="L78">
        <v>8</v>
      </c>
    </row>
    <row r="79" spans="1:12" ht="15.75" thickBot="1" x14ac:dyDescent="0.3">
      <c r="A79" s="9" t="s">
        <v>76</v>
      </c>
      <c r="B79" s="9">
        <v>0</v>
      </c>
      <c r="C79" s="9">
        <v>2</v>
      </c>
      <c r="D79" s="9">
        <v>9</v>
      </c>
      <c r="E79" s="9">
        <v>7</v>
      </c>
      <c r="F79" s="9">
        <v>7</v>
      </c>
      <c r="G79" s="9">
        <v>2</v>
      </c>
      <c r="H79" s="9">
        <v>7</v>
      </c>
      <c r="I79" s="9">
        <v>1</v>
      </c>
      <c r="J79" s="9">
        <v>2</v>
      </c>
      <c r="K79" s="9">
        <v>7</v>
      </c>
      <c r="L79" s="9">
        <v>4</v>
      </c>
    </row>
    <row r="80" spans="1:12" ht="16.5" thickTop="1" thickBot="1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</row>
    <row r="81" spans="1:12" ht="15.75" thickTop="1" x14ac:dyDescent="0.25">
      <c r="A81" s="48" t="s">
        <v>153</v>
      </c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</row>
    <row r="82" spans="1:12" x14ac:dyDescent="0.25">
      <c r="A82" s="15" t="s">
        <v>71</v>
      </c>
      <c r="B82" s="15">
        <v>0</v>
      </c>
      <c r="C82" s="15">
        <v>1</v>
      </c>
      <c r="D82" s="15">
        <v>2</v>
      </c>
      <c r="E82" s="15">
        <v>3</v>
      </c>
      <c r="F82" s="15">
        <v>4</v>
      </c>
      <c r="G82" s="15">
        <v>5</v>
      </c>
      <c r="H82" s="15">
        <v>6</v>
      </c>
      <c r="I82" s="15">
        <v>7</v>
      </c>
      <c r="J82" s="15">
        <v>8</v>
      </c>
      <c r="K82" s="15">
        <v>9</v>
      </c>
      <c r="L82" s="15">
        <v>10</v>
      </c>
    </row>
    <row r="83" spans="1:12" x14ac:dyDescent="0.25">
      <c r="A83" t="s">
        <v>72</v>
      </c>
      <c r="B83">
        <v>3</v>
      </c>
      <c r="C83">
        <v>1</v>
      </c>
      <c r="D83">
        <v>2</v>
      </c>
      <c r="E83">
        <v>1</v>
      </c>
      <c r="F83">
        <v>2</v>
      </c>
      <c r="G83">
        <v>1</v>
      </c>
      <c r="H83">
        <v>3</v>
      </c>
      <c r="I83">
        <v>1</v>
      </c>
      <c r="J83">
        <v>1</v>
      </c>
      <c r="K83">
        <v>1</v>
      </c>
      <c r="L83">
        <v>1</v>
      </c>
    </row>
    <row r="84" spans="1:12" x14ac:dyDescent="0.25">
      <c r="A84" t="s">
        <v>73</v>
      </c>
      <c r="B84">
        <v>1</v>
      </c>
      <c r="C84">
        <v>6</v>
      </c>
      <c r="D84">
        <v>8</v>
      </c>
      <c r="E84">
        <v>5</v>
      </c>
      <c r="F84">
        <v>10</v>
      </c>
      <c r="G84">
        <v>7</v>
      </c>
      <c r="H84">
        <v>4</v>
      </c>
      <c r="I84">
        <v>9</v>
      </c>
      <c r="J84">
        <v>10</v>
      </c>
      <c r="K84">
        <v>11</v>
      </c>
      <c r="L84">
        <v>11</v>
      </c>
    </row>
    <row r="85" spans="1:12" x14ac:dyDescent="0.25">
      <c r="A85" t="s">
        <v>73</v>
      </c>
      <c r="B85">
        <v>3</v>
      </c>
      <c r="D85">
        <v>9</v>
      </c>
      <c r="F85">
        <v>9</v>
      </c>
      <c r="H85">
        <v>7</v>
      </c>
    </row>
    <row r="86" spans="1:12" x14ac:dyDescent="0.25">
      <c r="A86" t="s">
        <v>73</v>
      </c>
      <c r="B86">
        <v>2</v>
      </c>
      <c r="H86">
        <v>8</v>
      </c>
    </row>
    <row r="87" spans="1:12" x14ac:dyDescent="0.25">
      <c r="A87" s="8" t="s">
        <v>77</v>
      </c>
      <c r="B87" s="8" t="s">
        <v>55</v>
      </c>
      <c r="C87" s="8" t="s">
        <v>94</v>
      </c>
      <c r="D87" s="8" t="s">
        <v>57</v>
      </c>
      <c r="E87" s="8" t="s">
        <v>69</v>
      </c>
      <c r="F87" s="8" t="s">
        <v>63</v>
      </c>
      <c r="G87" s="8" t="s">
        <v>56</v>
      </c>
      <c r="H87" s="8" t="s">
        <v>58</v>
      </c>
      <c r="I87" s="8" t="s">
        <v>91</v>
      </c>
      <c r="J87" s="8" t="s">
        <v>59</v>
      </c>
      <c r="K87" s="8" t="s">
        <v>93</v>
      </c>
      <c r="L87" s="8" t="s">
        <v>70</v>
      </c>
    </row>
    <row r="88" spans="1:12" x14ac:dyDescent="0.25">
      <c r="A88" s="8" t="s">
        <v>77</v>
      </c>
      <c r="B88" s="8" t="s">
        <v>55</v>
      </c>
      <c r="C88" s="8"/>
      <c r="D88" s="8" t="s">
        <v>135</v>
      </c>
      <c r="E88" s="8"/>
      <c r="F88" s="8" t="s">
        <v>69</v>
      </c>
      <c r="G88" s="8"/>
      <c r="H88" s="8" t="s">
        <v>58</v>
      </c>
      <c r="I88" s="8"/>
      <c r="J88" s="8"/>
      <c r="K88" s="8"/>
      <c r="L88" s="8"/>
    </row>
    <row r="89" spans="1:12" x14ac:dyDescent="0.25">
      <c r="A89" s="8" t="s">
        <v>77</v>
      </c>
      <c r="B89" s="8" t="s">
        <v>55</v>
      </c>
      <c r="C89" s="8"/>
      <c r="D89" s="8"/>
      <c r="E89" s="8"/>
      <c r="F89" s="8"/>
      <c r="G89" s="8"/>
      <c r="H89" s="8" t="s">
        <v>59</v>
      </c>
      <c r="I89" s="8"/>
      <c r="J89" s="8"/>
      <c r="K89" s="8"/>
      <c r="L89" s="8"/>
    </row>
    <row r="90" spans="1:12" x14ac:dyDescent="0.25">
      <c r="A90" t="s">
        <v>74</v>
      </c>
      <c r="B90">
        <v>0</v>
      </c>
      <c r="C90">
        <v>8</v>
      </c>
      <c r="D90">
        <v>18</v>
      </c>
      <c r="E90">
        <v>10</v>
      </c>
      <c r="F90">
        <v>14</v>
      </c>
      <c r="G90">
        <v>7</v>
      </c>
      <c r="H90">
        <v>12</v>
      </c>
      <c r="I90">
        <v>2</v>
      </c>
      <c r="J90">
        <v>6</v>
      </c>
      <c r="K90">
        <v>13</v>
      </c>
      <c r="L90">
        <v>8</v>
      </c>
    </row>
    <row r="91" spans="1:12" x14ac:dyDescent="0.25">
      <c r="A91" t="s">
        <v>75</v>
      </c>
      <c r="B91">
        <v>0</v>
      </c>
      <c r="C91">
        <v>0</v>
      </c>
      <c r="D91">
        <v>4</v>
      </c>
      <c r="E91">
        <v>0</v>
      </c>
      <c r="F91">
        <v>10</v>
      </c>
      <c r="G91">
        <v>7</v>
      </c>
      <c r="H91">
        <v>0</v>
      </c>
      <c r="I91">
        <v>0</v>
      </c>
      <c r="J91">
        <v>6</v>
      </c>
      <c r="K91">
        <v>8</v>
      </c>
      <c r="L91">
        <v>3</v>
      </c>
    </row>
    <row r="92" spans="1:12" ht="15.75" thickBot="1" x14ac:dyDescent="0.3">
      <c r="A92" s="9" t="s">
        <v>76</v>
      </c>
      <c r="B92" s="9">
        <v>0</v>
      </c>
      <c r="C92" s="9">
        <v>8</v>
      </c>
      <c r="D92" s="9">
        <v>0</v>
      </c>
      <c r="E92" s="9">
        <v>8</v>
      </c>
      <c r="F92" s="9">
        <v>0</v>
      </c>
      <c r="G92" s="9">
        <v>0</v>
      </c>
      <c r="H92" s="9">
        <v>7</v>
      </c>
      <c r="I92" s="9">
        <v>1</v>
      </c>
      <c r="J92" s="9">
        <v>0</v>
      </c>
      <c r="K92" s="9">
        <v>0</v>
      </c>
      <c r="L92" s="9">
        <v>0</v>
      </c>
    </row>
    <row r="93" spans="1:12" ht="16.5" thickTop="1" thickBot="1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</row>
    <row r="94" spans="1:12" ht="15.75" thickTop="1" x14ac:dyDescent="0.25">
      <c r="A94" s="48" t="s">
        <v>154</v>
      </c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</row>
    <row r="95" spans="1:12" x14ac:dyDescent="0.25">
      <c r="A95" s="15" t="s">
        <v>71</v>
      </c>
      <c r="B95" s="15">
        <v>0</v>
      </c>
      <c r="C95" s="15">
        <v>1</v>
      </c>
      <c r="D95" s="15">
        <v>2</v>
      </c>
      <c r="E95" s="15">
        <v>3</v>
      </c>
      <c r="F95" s="15">
        <v>4</v>
      </c>
      <c r="G95" s="15">
        <v>5</v>
      </c>
      <c r="H95" s="15">
        <v>6</v>
      </c>
      <c r="I95" s="15">
        <v>7</v>
      </c>
      <c r="J95" s="15">
        <v>8</v>
      </c>
      <c r="K95" s="15">
        <v>9</v>
      </c>
      <c r="L95" s="15">
        <v>10</v>
      </c>
    </row>
    <row r="96" spans="1:12" x14ac:dyDescent="0.25">
      <c r="A96" t="s">
        <v>72</v>
      </c>
      <c r="B96">
        <v>3</v>
      </c>
      <c r="C96">
        <v>1</v>
      </c>
      <c r="D96">
        <v>1</v>
      </c>
      <c r="E96">
        <v>1</v>
      </c>
      <c r="F96">
        <v>2</v>
      </c>
      <c r="G96">
        <v>1</v>
      </c>
      <c r="H96">
        <v>3</v>
      </c>
      <c r="I96">
        <v>1</v>
      </c>
      <c r="J96">
        <v>1</v>
      </c>
      <c r="K96">
        <v>1</v>
      </c>
      <c r="L96">
        <v>1</v>
      </c>
    </row>
    <row r="97" spans="1:12" x14ac:dyDescent="0.25">
      <c r="A97" t="s">
        <v>73</v>
      </c>
      <c r="B97">
        <v>2</v>
      </c>
      <c r="C97">
        <v>6</v>
      </c>
      <c r="D97">
        <v>7</v>
      </c>
      <c r="E97">
        <v>10</v>
      </c>
      <c r="F97">
        <v>8</v>
      </c>
      <c r="G97">
        <v>8</v>
      </c>
      <c r="H97">
        <v>5</v>
      </c>
      <c r="I97">
        <v>4</v>
      </c>
      <c r="J97">
        <v>11</v>
      </c>
      <c r="K97">
        <v>11</v>
      </c>
      <c r="L97">
        <v>11</v>
      </c>
    </row>
    <row r="98" spans="1:12" x14ac:dyDescent="0.25">
      <c r="A98" t="s">
        <v>73</v>
      </c>
      <c r="B98">
        <v>1</v>
      </c>
      <c r="F98">
        <v>9</v>
      </c>
      <c r="H98">
        <v>10</v>
      </c>
    </row>
    <row r="99" spans="1:12" x14ac:dyDescent="0.25">
      <c r="A99" t="s">
        <v>73</v>
      </c>
      <c r="B99">
        <v>3</v>
      </c>
      <c r="H99">
        <v>7</v>
      </c>
    </row>
    <row r="100" spans="1:12" x14ac:dyDescent="0.25">
      <c r="A100" s="8" t="s">
        <v>77</v>
      </c>
      <c r="B100" s="8" t="s">
        <v>55</v>
      </c>
      <c r="C100" s="8" t="s">
        <v>91</v>
      </c>
      <c r="D100" s="8" t="s">
        <v>57</v>
      </c>
      <c r="E100" s="8" t="s">
        <v>58</v>
      </c>
      <c r="F100" s="8" t="s">
        <v>94</v>
      </c>
      <c r="G100" s="8" t="s">
        <v>58</v>
      </c>
      <c r="H100" s="8" t="s">
        <v>68</v>
      </c>
      <c r="I100" s="8" t="s">
        <v>55</v>
      </c>
      <c r="J100" s="8" t="s">
        <v>70</v>
      </c>
      <c r="K100" s="8" t="s">
        <v>58</v>
      </c>
      <c r="L100" s="8" t="s">
        <v>57</v>
      </c>
    </row>
    <row r="101" spans="1:12" x14ac:dyDescent="0.25">
      <c r="A101" s="8" t="s">
        <v>77</v>
      </c>
      <c r="B101" s="8" t="s">
        <v>55</v>
      </c>
      <c r="C101" s="8"/>
      <c r="D101" s="8"/>
      <c r="E101" s="8"/>
      <c r="F101" s="8" t="s">
        <v>91</v>
      </c>
      <c r="G101" s="8"/>
      <c r="H101" s="8" t="s">
        <v>59</v>
      </c>
      <c r="I101" s="8"/>
      <c r="J101" s="8"/>
      <c r="K101" s="8"/>
      <c r="L101" s="8"/>
    </row>
    <row r="102" spans="1:12" x14ac:dyDescent="0.25">
      <c r="A102" s="8" t="s">
        <v>77</v>
      </c>
      <c r="B102" s="8" t="s">
        <v>55</v>
      </c>
      <c r="C102" s="8"/>
      <c r="D102" s="8"/>
      <c r="E102" s="8"/>
      <c r="F102" s="8"/>
      <c r="G102" s="8"/>
      <c r="H102" s="8" t="s">
        <v>62</v>
      </c>
      <c r="I102" s="8"/>
      <c r="J102" s="8"/>
      <c r="K102" s="8"/>
      <c r="L102" s="8"/>
    </row>
    <row r="103" spans="1:12" x14ac:dyDescent="0.25">
      <c r="A103" t="s">
        <v>74</v>
      </c>
      <c r="B103">
        <v>0</v>
      </c>
      <c r="C103">
        <v>4</v>
      </c>
      <c r="D103">
        <v>10</v>
      </c>
      <c r="E103">
        <v>8</v>
      </c>
      <c r="F103">
        <v>3</v>
      </c>
      <c r="G103">
        <v>9</v>
      </c>
      <c r="H103">
        <v>7</v>
      </c>
      <c r="I103">
        <v>1</v>
      </c>
      <c r="J103">
        <v>8</v>
      </c>
      <c r="K103">
        <v>10</v>
      </c>
      <c r="L103">
        <v>14</v>
      </c>
    </row>
    <row r="104" spans="1:12" x14ac:dyDescent="0.25">
      <c r="A104" t="s">
        <v>75</v>
      </c>
      <c r="B104">
        <v>0</v>
      </c>
      <c r="C104">
        <v>7</v>
      </c>
      <c r="D104">
        <v>8</v>
      </c>
      <c r="E104">
        <v>5</v>
      </c>
      <c r="F104">
        <v>1</v>
      </c>
      <c r="G104">
        <v>2</v>
      </c>
      <c r="H104">
        <v>0</v>
      </c>
      <c r="I104">
        <v>0</v>
      </c>
      <c r="J104">
        <v>9</v>
      </c>
      <c r="K104">
        <v>0</v>
      </c>
      <c r="L104">
        <v>6</v>
      </c>
    </row>
    <row r="105" spans="1:12" ht="15.75" thickBot="1" x14ac:dyDescent="0.3">
      <c r="A105" s="9" t="s">
        <v>76</v>
      </c>
      <c r="B105" s="9">
        <v>0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5</v>
      </c>
      <c r="I105" s="9">
        <v>3</v>
      </c>
      <c r="J105" s="9">
        <v>0</v>
      </c>
      <c r="K105" s="9">
        <v>6</v>
      </c>
      <c r="L105" s="9">
        <v>0</v>
      </c>
    </row>
    <row r="106" spans="1:12" ht="16.5" thickTop="1" thickBot="1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ht="15.75" thickTop="1" x14ac:dyDescent="0.25">
      <c r="A107" s="48" t="s">
        <v>155</v>
      </c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</row>
    <row r="108" spans="1:12" x14ac:dyDescent="0.25">
      <c r="A108" s="15" t="s">
        <v>71</v>
      </c>
      <c r="B108" s="15">
        <v>0</v>
      </c>
      <c r="C108" s="15">
        <v>1</v>
      </c>
      <c r="D108" s="15">
        <v>2</v>
      </c>
      <c r="E108" s="15">
        <v>3</v>
      </c>
      <c r="F108" s="15">
        <v>4</v>
      </c>
      <c r="G108" s="15">
        <v>5</v>
      </c>
      <c r="H108" s="15">
        <v>6</v>
      </c>
      <c r="I108" s="15">
        <v>7</v>
      </c>
      <c r="J108" s="15">
        <v>8</v>
      </c>
      <c r="K108" s="15">
        <v>9</v>
      </c>
      <c r="L108" s="15">
        <v>10</v>
      </c>
    </row>
    <row r="109" spans="1:12" x14ac:dyDescent="0.25">
      <c r="A109" t="s">
        <v>72</v>
      </c>
      <c r="B109">
        <v>2</v>
      </c>
      <c r="C109">
        <v>3</v>
      </c>
      <c r="D109">
        <v>1</v>
      </c>
      <c r="E109">
        <v>2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</row>
    <row r="110" spans="1:12" x14ac:dyDescent="0.25">
      <c r="A110" t="s">
        <v>73</v>
      </c>
      <c r="B110">
        <v>2</v>
      </c>
      <c r="C110">
        <v>6</v>
      </c>
      <c r="D110">
        <v>3</v>
      </c>
      <c r="E110">
        <v>4</v>
      </c>
      <c r="F110">
        <v>5</v>
      </c>
      <c r="G110">
        <v>7</v>
      </c>
      <c r="H110">
        <v>9</v>
      </c>
      <c r="I110">
        <v>8</v>
      </c>
      <c r="J110">
        <v>11</v>
      </c>
      <c r="K110">
        <v>11</v>
      </c>
      <c r="L110">
        <v>11</v>
      </c>
    </row>
    <row r="111" spans="1:12" x14ac:dyDescent="0.25">
      <c r="A111" t="s">
        <v>73</v>
      </c>
      <c r="B111">
        <v>1</v>
      </c>
      <c r="C111">
        <v>7</v>
      </c>
      <c r="E111">
        <v>10</v>
      </c>
    </row>
    <row r="112" spans="1:12" x14ac:dyDescent="0.25">
      <c r="A112" t="s">
        <v>73</v>
      </c>
      <c r="C112">
        <v>10</v>
      </c>
    </row>
    <row r="113" spans="1:12" x14ac:dyDescent="0.25">
      <c r="A113" s="8" t="s">
        <v>77</v>
      </c>
      <c r="B113" s="8" t="s">
        <v>55</v>
      </c>
      <c r="C113" s="8" t="s">
        <v>160</v>
      </c>
      <c r="D113" s="8" t="s">
        <v>67</v>
      </c>
      <c r="E113" s="8" t="s">
        <v>69</v>
      </c>
      <c r="F113" s="8" t="s">
        <v>59</v>
      </c>
      <c r="G113" s="8" t="s">
        <v>67</v>
      </c>
      <c r="H113" s="8" t="s">
        <v>114</v>
      </c>
      <c r="I113" s="8" t="s">
        <v>61</v>
      </c>
      <c r="J113" s="8" t="s">
        <v>62</v>
      </c>
      <c r="K113" s="8" t="s">
        <v>159</v>
      </c>
      <c r="L113" s="8" t="s">
        <v>94</v>
      </c>
    </row>
    <row r="114" spans="1:12" x14ac:dyDescent="0.25">
      <c r="A114" s="8" t="s">
        <v>77</v>
      </c>
      <c r="B114" s="8" t="s">
        <v>55</v>
      </c>
      <c r="C114" s="8" t="s">
        <v>160</v>
      </c>
      <c r="D114" s="8"/>
      <c r="E114" s="8" t="s">
        <v>70</v>
      </c>
      <c r="F114" s="8"/>
      <c r="G114" s="8"/>
      <c r="H114" s="8"/>
      <c r="I114" s="8"/>
      <c r="J114" s="8"/>
      <c r="K114" s="8"/>
      <c r="L114" s="8"/>
    </row>
    <row r="115" spans="1:12" x14ac:dyDescent="0.25">
      <c r="A115" s="8" t="s">
        <v>77</v>
      </c>
      <c r="B115" s="8"/>
      <c r="C115" s="8" t="s">
        <v>114</v>
      </c>
      <c r="D115" s="8"/>
      <c r="E115" s="8"/>
      <c r="F115" s="8"/>
      <c r="G115" s="8"/>
      <c r="H115" s="8"/>
      <c r="I115" s="8"/>
      <c r="J115" s="8"/>
      <c r="K115" s="8"/>
      <c r="L115" s="8"/>
    </row>
    <row r="116" spans="1:12" x14ac:dyDescent="0.25">
      <c r="A116" t="s">
        <v>74</v>
      </c>
      <c r="B116">
        <v>0</v>
      </c>
      <c r="C116">
        <v>20</v>
      </c>
      <c r="D116">
        <v>2</v>
      </c>
      <c r="E116">
        <v>11</v>
      </c>
      <c r="F116">
        <v>4</v>
      </c>
      <c r="G116">
        <v>1</v>
      </c>
      <c r="H116">
        <v>19</v>
      </c>
      <c r="I116">
        <v>9</v>
      </c>
      <c r="J116">
        <v>7</v>
      </c>
      <c r="K116">
        <v>15</v>
      </c>
      <c r="L116">
        <v>4</v>
      </c>
    </row>
    <row r="117" spans="1:12" x14ac:dyDescent="0.25">
      <c r="A117" t="s">
        <v>75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7</v>
      </c>
      <c r="H117">
        <v>10</v>
      </c>
      <c r="I117">
        <v>0</v>
      </c>
      <c r="J117">
        <v>7</v>
      </c>
      <c r="K117">
        <v>10</v>
      </c>
      <c r="L117">
        <v>0</v>
      </c>
    </row>
    <row r="118" spans="1:12" x14ac:dyDescent="0.25">
      <c r="A118" t="s">
        <v>76</v>
      </c>
      <c r="B118">
        <v>0</v>
      </c>
      <c r="C118">
        <v>6</v>
      </c>
      <c r="D118">
        <v>9</v>
      </c>
      <c r="E118">
        <v>1</v>
      </c>
      <c r="F118">
        <v>3</v>
      </c>
      <c r="G118">
        <v>0</v>
      </c>
      <c r="H118">
        <v>0</v>
      </c>
      <c r="I118">
        <v>8</v>
      </c>
      <c r="J118">
        <v>0</v>
      </c>
      <c r="K118">
        <v>0</v>
      </c>
      <c r="L118">
        <v>7</v>
      </c>
    </row>
    <row r="119" spans="1:12" ht="15.75" thickBot="1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5.75" thickTop="1" x14ac:dyDescent="0.25">
      <c r="A120" s="48" t="s">
        <v>156</v>
      </c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</row>
    <row r="121" spans="1:12" x14ac:dyDescent="0.25">
      <c r="A121" s="15" t="s">
        <v>71</v>
      </c>
      <c r="B121" s="15">
        <v>0</v>
      </c>
      <c r="C121" s="15">
        <v>1</v>
      </c>
      <c r="D121" s="15">
        <v>2</v>
      </c>
      <c r="E121" s="15">
        <v>3</v>
      </c>
      <c r="F121" s="15">
        <v>4</v>
      </c>
      <c r="G121" s="15">
        <v>5</v>
      </c>
      <c r="H121" s="15">
        <v>6</v>
      </c>
      <c r="I121" s="15">
        <v>7</v>
      </c>
      <c r="J121" s="15">
        <v>8</v>
      </c>
      <c r="K121" s="15">
        <v>9</v>
      </c>
      <c r="L121" s="15">
        <v>10</v>
      </c>
    </row>
    <row r="122" spans="1:12" x14ac:dyDescent="0.25">
      <c r="A122" t="s">
        <v>72</v>
      </c>
      <c r="B122">
        <v>3</v>
      </c>
      <c r="C122">
        <v>1</v>
      </c>
      <c r="D122">
        <v>1</v>
      </c>
      <c r="E122">
        <v>1</v>
      </c>
      <c r="F122">
        <v>2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</row>
    <row r="123" spans="1:12" x14ac:dyDescent="0.25">
      <c r="A123" t="s">
        <v>73</v>
      </c>
      <c r="B123">
        <v>3</v>
      </c>
      <c r="C123">
        <v>10</v>
      </c>
      <c r="D123">
        <v>6</v>
      </c>
      <c r="E123">
        <v>8</v>
      </c>
      <c r="F123">
        <v>9</v>
      </c>
      <c r="G123">
        <v>10</v>
      </c>
      <c r="H123">
        <v>4</v>
      </c>
      <c r="I123">
        <v>9</v>
      </c>
      <c r="J123">
        <v>7</v>
      </c>
      <c r="K123">
        <v>10</v>
      </c>
      <c r="L123">
        <v>11</v>
      </c>
    </row>
    <row r="124" spans="1:12" x14ac:dyDescent="0.25">
      <c r="A124" t="s">
        <v>73</v>
      </c>
      <c r="B124">
        <v>1</v>
      </c>
      <c r="F124">
        <v>5</v>
      </c>
    </row>
    <row r="125" spans="1:12" x14ac:dyDescent="0.25">
      <c r="A125" t="s">
        <v>73</v>
      </c>
      <c r="B125">
        <v>2</v>
      </c>
    </row>
    <row r="126" spans="1:12" x14ac:dyDescent="0.25">
      <c r="A126" s="8" t="s">
        <v>77</v>
      </c>
      <c r="B126" s="8" t="s">
        <v>55</v>
      </c>
      <c r="C126" s="8" t="s">
        <v>68</v>
      </c>
      <c r="D126" s="8" t="s">
        <v>58</v>
      </c>
      <c r="E126" s="8" t="s">
        <v>61</v>
      </c>
      <c r="F126" s="8" t="s">
        <v>57</v>
      </c>
      <c r="G126" s="8" t="s">
        <v>161</v>
      </c>
      <c r="H126" s="8" t="s">
        <v>90</v>
      </c>
      <c r="I126" s="8" t="s">
        <v>159</v>
      </c>
      <c r="J126" s="8" t="s">
        <v>93</v>
      </c>
      <c r="K126" s="8" t="s">
        <v>69</v>
      </c>
      <c r="L126" s="8" t="s">
        <v>70</v>
      </c>
    </row>
    <row r="127" spans="1:12" x14ac:dyDescent="0.25">
      <c r="A127" s="8" t="s">
        <v>77</v>
      </c>
      <c r="B127" s="8" t="s">
        <v>55</v>
      </c>
      <c r="C127" s="8"/>
      <c r="D127" s="8"/>
      <c r="E127" s="8"/>
      <c r="F127" s="8" t="s">
        <v>136</v>
      </c>
      <c r="G127" s="8"/>
      <c r="H127" s="8"/>
      <c r="I127" s="8"/>
      <c r="J127" s="8"/>
      <c r="K127" s="8"/>
      <c r="L127" s="8"/>
    </row>
    <row r="128" spans="1:12" x14ac:dyDescent="0.25">
      <c r="A128" s="8" t="s">
        <v>77</v>
      </c>
      <c r="B128" s="8" t="s">
        <v>55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</row>
    <row r="129" spans="1:12" x14ac:dyDescent="0.25">
      <c r="A129" t="s">
        <v>74</v>
      </c>
      <c r="B129">
        <v>0</v>
      </c>
      <c r="C129">
        <v>8</v>
      </c>
      <c r="D129">
        <v>12</v>
      </c>
      <c r="E129">
        <v>14</v>
      </c>
      <c r="F129">
        <v>17</v>
      </c>
      <c r="G129">
        <v>19</v>
      </c>
      <c r="H129">
        <v>19</v>
      </c>
      <c r="I129">
        <v>14</v>
      </c>
      <c r="J129">
        <v>19</v>
      </c>
      <c r="K129">
        <v>17</v>
      </c>
      <c r="L129">
        <v>8</v>
      </c>
    </row>
    <row r="130" spans="1:12" x14ac:dyDescent="0.25">
      <c r="A130" t="s">
        <v>75</v>
      </c>
      <c r="B130">
        <v>0</v>
      </c>
      <c r="C130">
        <v>9</v>
      </c>
      <c r="D130">
        <v>6</v>
      </c>
      <c r="E130">
        <v>5</v>
      </c>
      <c r="F130">
        <v>3</v>
      </c>
      <c r="G130">
        <v>5</v>
      </c>
      <c r="H130">
        <v>4</v>
      </c>
      <c r="I130">
        <v>9</v>
      </c>
      <c r="J130">
        <v>7</v>
      </c>
      <c r="K130">
        <v>4</v>
      </c>
      <c r="L130">
        <v>9</v>
      </c>
    </row>
    <row r="131" spans="1:12" ht="15.75" thickBot="1" x14ac:dyDescent="0.3">
      <c r="A131" s="9" t="s">
        <v>76</v>
      </c>
      <c r="B131" s="9">
        <v>0</v>
      </c>
      <c r="C131" s="9">
        <v>10</v>
      </c>
      <c r="D131" s="9">
        <v>3</v>
      </c>
      <c r="E131" s="9">
        <v>3</v>
      </c>
      <c r="F131" s="9">
        <v>8</v>
      </c>
      <c r="G131" s="9">
        <v>5</v>
      </c>
      <c r="H131" s="9">
        <v>8</v>
      </c>
      <c r="I131" s="9">
        <v>4</v>
      </c>
      <c r="J131" s="9">
        <v>7</v>
      </c>
      <c r="K131" s="9">
        <v>3</v>
      </c>
      <c r="L131" s="9">
        <v>4</v>
      </c>
    </row>
    <row r="132" spans="1:12" ht="16.5" thickTop="1" thickBot="1" x14ac:dyDescent="0.3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</row>
    <row r="133" spans="1:12" ht="15.75" thickTop="1" x14ac:dyDescent="0.25">
      <c r="A133" s="48" t="s">
        <v>157</v>
      </c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</row>
    <row r="134" spans="1:12" x14ac:dyDescent="0.25">
      <c r="A134" s="15" t="s">
        <v>71</v>
      </c>
      <c r="B134" s="15">
        <v>0</v>
      </c>
      <c r="C134" s="15">
        <v>1</v>
      </c>
      <c r="D134" s="15">
        <v>2</v>
      </c>
      <c r="E134" s="15">
        <v>3</v>
      </c>
      <c r="F134" s="15">
        <v>4</v>
      </c>
      <c r="G134" s="15">
        <v>5</v>
      </c>
      <c r="H134" s="15">
        <v>6</v>
      </c>
      <c r="I134" s="15">
        <v>7</v>
      </c>
      <c r="J134" s="15">
        <v>8</v>
      </c>
      <c r="K134" s="15">
        <v>9</v>
      </c>
      <c r="L134" s="15">
        <v>10</v>
      </c>
    </row>
    <row r="135" spans="1:12" x14ac:dyDescent="0.25">
      <c r="A135" t="s">
        <v>72</v>
      </c>
      <c r="B135">
        <v>2</v>
      </c>
      <c r="C135">
        <v>2</v>
      </c>
      <c r="D135">
        <v>1</v>
      </c>
      <c r="E135">
        <v>1</v>
      </c>
      <c r="F135">
        <v>1</v>
      </c>
      <c r="G135">
        <v>2</v>
      </c>
      <c r="H135">
        <v>1</v>
      </c>
      <c r="I135">
        <v>2</v>
      </c>
      <c r="J135">
        <v>1</v>
      </c>
      <c r="K135">
        <v>1</v>
      </c>
      <c r="L135">
        <v>1</v>
      </c>
    </row>
    <row r="136" spans="1:12" x14ac:dyDescent="0.25">
      <c r="A136" t="s">
        <v>73</v>
      </c>
      <c r="B136">
        <v>2</v>
      </c>
      <c r="C136">
        <v>8</v>
      </c>
      <c r="D136">
        <v>5</v>
      </c>
      <c r="E136">
        <v>4</v>
      </c>
      <c r="F136">
        <v>7</v>
      </c>
      <c r="G136">
        <v>3</v>
      </c>
      <c r="H136">
        <v>9</v>
      </c>
      <c r="I136">
        <v>10</v>
      </c>
      <c r="J136">
        <v>11</v>
      </c>
      <c r="K136">
        <v>11</v>
      </c>
      <c r="L136">
        <v>11</v>
      </c>
    </row>
    <row r="137" spans="1:12" x14ac:dyDescent="0.25">
      <c r="A137" t="s">
        <v>73</v>
      </c>
      <c r="B137">
        <v>1</v>
      </c>
      <c r="C137">
        <v>6</v>
      </c>
      <c r="G137">
        <v>8</v>
      </c>
      <c r="I137">
        <v>6</v>
      </c>
    </row>
    <row r="138" spans="1:12" x14ac:dyDescent="0.25">
      <c r="A138" s="8" t="s">
        <v>77</v>
      </c>
      <c r="B138" s="8" t="s">
        <v>55</v>
      </c>
      <c r="C138" s="8" t="s">
        <v>67</v>
      </c>
      <c r="D138" s="8" t="s">
        <v>94</v>
      </c>
      <c r="E138" s="8" t="s">
        <v>62</v>
      </c>
      <c r="F138" s="8" t="s">
        <v>58</v>
      </c>
      <c r="G138" s="8" t="s">
        <v>109</v>
      </c>
      <c r="H138" s="8" t="s">
        <v>91</v>
      </c>
      <c r="I138" s="8" t="s">
        <v>69</v>
      </c>
      <c r="J138" s="8" t="s">
        <v>159</v>
      </c>
      <c r="K138" s="8" t="s">
        <v>91</v>
      </c>
      <c r="L138" s="8" t="s">
        <v>66</v>
      </c>
    </row>
    <row r="139" spans="1:12" x14ac:dyDescent="0.25">
      <c r="A139" s="8" t="s">
        <v>77</v>
      </c>
      <c r="B139" s="8" t="s">
        <v>55</v>
      </c>
      <c r="C139" s="8" t="s">
        <v>94</v>
      </c>
      <c r="D139" s="8"/>
      <c r="E139" s="8"/>
      <c r="F139" s="8"/>
      <c r="G139" s="8" t="s">
        <v>67</v>
      </c>
      <c r="H139" s="8"/>
      <c r="I139" s="8" t="s">
        <v>61</v>
      </c>
      <c r="J139" s="8"/>
      <c r="K139" s="8"/>
      <c r="L139" s="8"/>
    </row>
    <row r="140" spans="1:12" x14ac:dyDescent="0.25">
      <c r="A140" t="s">
        <v>74</v>
      </c>
      <c r="B140">
        <v>0</v>
      </c>
      <c r="C140">
        <v>3</v>
      </c>
      <c r="D140">
        <v>8</v>
      </c>
      <c r="E140">
        <v>10</v>
      </c>
      <c r="F140">
        <v>17</v>
      </c>
      <c r="G140">
        <v>1</v>
      </c>
      <c r="H140">
        <v>5</v>
      </c>
      <c r="I140">
        <v>10</v>
      </c>
      <c r="J140">
        <v>15</v>
      </c>
      <c r="K140">
        <v>3</v>
      </c>
      <c r="L140">
        <v>18</v>
      </c>
    </row>
    <row r="141" spans="1:12" x14ac:dyDescent="0.25">
      <c r="A141" t="s">
        <v>75</v>
      </c>
      <c r="B141">
        <v>0</v>
      </c>
      <c r="C141">
        <v>3</v>
      </c>
      <c r="D141">
        <v>6</v>
      </c>
      <c r="E141">
        <v>7</v>
      </c>
      <c r="F141">
        <v>2</v>
      </c>
      <c r="G141">
        <v>4</v>
      </c>
      <c r="H141">
        <v>0</v>
      </c>
      <c r="I141">
        <v>7</v>
      </c>
      <c r="J141">
        <v>0</v>
      </c>
      <c r="K141">
        <v>0</v>
      </c>
      <c r="L141">
        <v>5</v>
      </c>
    </row>
    <row r="142" spans="1:12" ht="15.75" thickBot="1" x14ac:dyDescent="0.3">
      <c r="A142" s="9" t="s">
        <v>76</v>
      </c>
      <c r="B142" s="9">
        <v>0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1</v>
      </c>
      <c r="I142" s="9">
        <v>0</v>
      </c>
      <c r="J142" s="9">
        <v>5</v>
      </c>
      <c r="K142" s="9">
        <v>6</v>
      </c>
      <c r="L142" s="9">
        <v>0</v>
      </c>
    </row>
    <row r="143" spans="1:12" ht="16.5" thickTop="1" thickBot="1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</row>
    <row r="144" spans="1:12" ht="15.75" thickTop="1" x14ac:dyDescent="0.25">
      <c r="A144" s="48" t="s">
        <v>158</v>
      </c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</row>
    <row r="145" spans="1:12" x14ac:dyDescent="0.25">
      <c r="A145" s="15" t="s">
        <v>71</v>
      </c>
      <c r="B145" s="15">
        <v>0</v>
      </c>
      <c r="C145" s="15">
        <v>1</v>
      </c>
      <c r="D145" s="15">
        <v>2</v>
      </c>
      <c r="E145" s="15">
        <v>3</v>
      </c>
      <c r="F145" s="15">
        <v>4</v>
      </c>
      <c r="G145" s="15">
        <v>5</v>
      </c>
      <c r="H145" s="15">
        <v>6</v>
      </c>
      <c r="I145" s="15">
        <v>7</v>
      </c>
      <c r="J145" s="15">
        <v>8</v>
      </c>
      <c r="K145" s="15">
        <v>9</v>
      </c>
      <c r="L145" s="15">
        <v>10</v>
      </c>
    </row>
    <row r="146" spans="1:12" x14ac:dyDescent="0.25">
      <c r="A146" t="s">
        <v>72</v>
      </c>
      <c r="B146">
        <v>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2</v>
      </c>
      <c r="I146">
        <v>1</v>
      </c>
      <c r="J146">
        <v>2</v>
      </c>
      <c r="K146">
        <v>1</v>
      </c>
      <c r="L146">
        <v>1</v>
      </c>
    </row>
    <row r="147" spans="1:12" x14ac:dyDescent="0.25">
      <c r="A147" t="s">
        <v>73</v>
      </c>
      <c r="B147">
        <v>2</v>
      </c>
      <c r="C147">
        <v>6</v>
      </c>
      <c r="D147">
        <v>4</v>
      </c>
      <c r="E147">
        <v>7</v>
      </c>
      <c r="F147">
        <v>7</v>
      </c>
      <c r="G147">
        <v>8</v>
      </c>
      <c r="H147">
        <v>10</v>
      </c>
      <c r="I147">
        <v>5</v>
      </c>
      <c r="J147">
        <v>9</v>
      </c>
      <c r="K147">
        <v>11</v>
      </c>
      <c r="L147">
        <v>11</v>
      </c>
    </row>
    <row r="148" spans="1:12" x14ac:dyDescent="0.25">
      <c r="A148" t="s">
        <v>73</v>
      </c>
      <c r="B148">
        <v>3</v>
      </c>
      <c r="H148">
        <v>9</v>
      </c>
      <c r="J148">
        <v>10</v>
      </c>
    </row>
    <row r="149" spans="1:12" x14ac:dyDescent="0.25">
      <c r="A149" t="s">
        <v>73</v>
      </c>
      <c r="B149">
        <v>1</v>
      </c>
    </row>
    <row r="150" spans="1:12" x14ac:dyDescent="0.25">
      <c r="A150" s="8" t="s">
        <v>77</v>
      </c>
      <c r="B150" s="8" t="s">
        <v>55</v>
      </c>
      <c r="C150" s="8" t="s">
        <v>159</v>
      </c>
      <c r="D150" s="8" t="s">
        <v>70</v>
      </c>
      <c r="E150" s="8" t="s">
        <v>93</v>
      </c>
      <c r="F150" s="8" t="s">
        <v>69</v>
      </c>
      <c r="G150" s="8" t="s">
        <v>93</v>
      </c>
      <c r="H150" s="8" t="s">
        <v>67</v>
      </c>
      <c r="I150" s="8" t="s">
        <v>57</v>
      </c>
      <c r="J150" s="8" t="s">
        <v>56</v>
      </c>
      <c r="K150" s="8" t="s">
        <v>67</v>
      </c>
      <c r="L150" s="8" t="s">
        <v>70</v>
      </c>
    </row>
    <row r="151" spans="1:12" x14ac:dyDescent="0.25">
      <c r="A151" s="8" t="s">
        <v>77</v>
      </c>
      <c r="B151" s="8" t="s">
        <v>55</v>
      </c>
      <c r="C151" s="8"/>
      <c r="D151" s="8"/>
      <c r="E151" s="8"/>
      <c r="F151" s="8"/>
      <c r="G151" s="8"/>
      <c r="H151" s="8" t="s">
        <v>67</v>
      </c>
      <c r="I151" s="8"/>
      <c r="J151" s="8" t="s">
        <v>62</v>
      </c>
      <c r="K151" s="8"/>
      <c r="L151" s="8"/>
    </row>
    <row r="152" spans="1:12" x14ac:dyDescent="0.25">
      <c r="A152" s="8" t="s">
        <v>77</v>
      </c>
      <c r="B152" s="8" t="s">
        <v>55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</row>
    <row r="153" spans="1:12" x14ac:dyDescent="0.25">
      <c r="A153" t="s">
        <v>74</v>
      </c>
      <c r="B153">
        <v>0</v>
      </c>
      <c r="C153">
        <v>12</v>
      </c>
      <c r="D153">
        <v>7</v>
      </c>
      <c r="E153">
        <v>13</v>
      </c>
      <c r="F153">
        <v>14</v>
      </c>
      <c r="G153">
        <v>20</v>
      </c>
      <c r="H153">
        <v>2</v>
      </c>
      <c r="I153">
        <v>18</v>
      </c>
      <c r="J153">
        <v>5</v>
      </c>
      <c r="K153">
        <v>2</v>
      </c>
      <c r="L153">
        <v>8</v>
      </c>
    </row>
    <row r="154" spans="1:12" x14ac:dyDescent="0.25">
      <c r="A154" t="s">
        <v>75</v>
      </c>
      <c r="B154">
        <v>0</v>
      </c>
      <c r="C154">
        <v>7</v>
      </c>
      <c r="D154">
        <v>8</v>
      </c>
      <c r="E154">
        <v>9</v>
      </c>
      <c r="F154">
        <v>6</v>
      </c>
      <c r="G154">
        <v>2</v>
      </c>
      <c r="H154">
        <v>7</v>
      </c>
      <c r="I154">
        <v>7</v>
      </c>
      <c r="J154">
        <v>9</v>
      </c>
      <c r="K154">
        <v>9</v>
      </c>
      <c r="L154">
        <v>7</v>
      </c>
    </row>
    <row r="155" spans="1:12" ht="15.75" thickBot="1" x14ac:dyDescent="0.3">
      <c r="A155" s="9" t="s">
        <v>76</v>
      </c>
      <c r="B155" s="9">
        <v>0</v>
      </c>
      <c r="C155" s="9">
        <v>3</v>
      </c>
      <c r="D155" s="9">
        <v>5</v>
      </c>
      <c r="E155" s="9">
        <v>3</v>
      </c>
      <c r="F155" s="9">
        <v>1</v>
      </c>
      <c r="G155" s="9">
        <v>4</v>
      </c>
      <c r="H155" s="9">
        <v>10</v>
      </c>
      <c r="I155" s="9">
        <v>4</v>
      </c>
      <c r="J155" s="9">
        <v>10</v>
      </c>
      <c r="K155" s="9">
        <v>10</v>
      </c>
      <c r="L155" s="9">
        <v>4</v>
      </c>
    </row>
    <row r="156" spans="1:12" ht="15.75" thickTop="1" x14ac:dyDescent="0.25"/>
  </sheetData>
  <mergeCells count="13">
    <mergeCell ref="U20:V20"/>
    <mergeCell ref="W20:X20"/>
    <mergeCell ref="AA20:AB20"/>
    <mergeCell ref="A144:L144"/>
    <mergeCell ref="A120:L120"/>
    <mergeCell ref="A107:L107"/>
    <mergeCell ref="A94:L94"/>
    <mergeCell ref="A133:L133"/>
    <mergeCell ref="A81:L81"/>
    <mergeCell ref="A34:L34"/>
    <mergeCell ref="A47:L47"/>
    <mergeCell ref="A60:L60"/>
    <mergeCell ref="A72:L72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3810F-ADA3-4C10-BEF3-31EE2DDE819C}">
  <dimension ref="A1:AK43"/>
  <sheetViews>
    <sheetView zoomScale="85" zoomScaleNormal="85" workbookViewId="0">
      <selection activeCell="B6" sqref="B6:E6"/>
    </sheetView>
  </sheetViews>
  <sheetFormatPr defaultRowHeight="15" x14ac:dyDescent="0.25"/>
  <cols>
    <col min="1" max="1" width="54.140625" bestFit="1" customWidth="1"/>
  </cols>
  <sheetData>
    <row r="1" spans="1:37" x14ac:dyDescent="0.25">
      <c r="A1" t="s">
        <v>97</v>
      </c>
      <c r="B1">
        <v>5</v>
      </c>
      <c r="W1" s="5"/>
    </row>
    <row r="2" spans="1:37" x14ac:dyDescent="0.25">
      <c r="A2" t="s">
        <v>8</v>
      </c>
      <c r="B2">
        <v>40</v>
      </c>
      <c r="C2">
        <v>19</v>
      </c>
      <c r="G2" s="5"/>
      <c r="H2" s="5"/>
      <c r="I2" s="5"/>
      <c r="J2" s="5"/>
      <c r="K2" s="5"/>
      <c r="L2" s="5"/>
      <c r="M2" s="5"/>
      <c r="T2" s="5"/>
      <c r="V2" s="5"/>
      <c r="W2" s="5"/>
      <c r="X2" s="5"/>
      <c r="Y2" s="5"/>
      <c r="AC2" s="5"/>
      <c r="AD2" s="5"/>
      <c r="AE2" s="5"/>
      <c r="AF2" s="5"/>
    </row>
    <row r="3" spans="1:37" x14ac:dyDescent="0.25">
      <c r="A3" t="s">
        <v>82</v>
      </c>
      <c r="B3">
        <v>137</v>
      </c>
      <c r="C3">
        <v>74</v>
      </c>
      <c r="D3" s="5"/>
      <c r="E3" s="5"/>
      <c r="G3" s="5" t="s">
        <v>180</v>
      </c>
      <c r="H3" s="5"/>
      <c r="I3" s="5"/>
      <c r="J3" s="5"/>
      <c r="K3" s="5"/>
      <c r="M3" s="5"/>
    </row>
    <row r="4" spans="1:37" x14ac:dyDescent="0.25">
      <c r="A4" s="5" t="s">
        <v>83</v>
      </c>
      <c r="B4">
        <v>20</v>
      </c>
      <c r="C4">
        <v>9</v>
      </c>
      <c r="E4" s="5"/>
      <c r="G4" s="5" t="s">
        <v>181</v>
      </c>
      <c r="H4" s="5" t="s">
        <v>169</v>
      </c>
      <c r="I4" s="5" t="s">
        <v>182</v>
      </c>
      <c r="J4" s="5"/>
      <c r="K4" s="5"/>
      <c r="L4" s="5"/>
      <c r="M4" s="5"/>
      <c r="AC4" s="5"/>
      <c r="AD4" s="5"/>
      <c r="AE4" s="5"/>
    </row>
    <row r="5" spans="1:37" x14ac:dyDescent="0.25">
      <c r="A5" s="5" t="s">
        <v>84</v>
      </c>
      <c r="B5">
        <v>4</v>
      </c>
      <c r="C5" s="5"/>
      <c r="D5" s="5"/>
      <c r="E5" s="5"/>
      <c r="H5" s="5"/>
      <c r="I5" s="5"/>
      <c r="J5" s="5"/>
      <c r="K5" s="5"/>
      <c r="M5" s="5"/>
    </row>
    <row r="6" spans="1:37" x14ac:dyDescent="0.25">
      <c r="A6" s="5" t="s">
        <v>85</v>
      </c>
      <c r="B6" s="5">
        <v>21</v>
      </c>
      <c r="C6" s="5">
        <v>11</v>
      </c>
      <c r="D6" s="5">
        <v>10</v>
      </c>
      <c r="E6" s="5">
        <v>10</v>
      </c>
    </row>
    <row r="7" spans="1:37" x14ac:dyDescent="0.25">
      <c r="A7" s="5" t="s">
        <v>52</v>
      </c>
      <c r="B7" s="20">
        <f>(B6-MAX(Z17:Z18))/(SUM(V17:V18)-MAX(Z17:Z18))</f>
        <v>0.20689655172413793</v>
      </c>
      <c r="C7" s="20">
        <f>(C6-MAX(AA17:AA18))/(SUM(W17:W18)-MAX(AA17:AA18))</f>
        <v>1.4285714285714285E-2</v>
      </c>
      <c r="D7" s="20">
        <f>(D6-MAX(AB17:AB18))/(SUM(X17:X18)-MAX(AB17:AB18))</f>
        <v>0</v>
      </c>
      <c r="E7" s="20">
        <f>(E6-MAX(AC17:AC18))/(SUM(Y17:Y18)-MAX(AC17:AC18))</f>
        <v>0</v>
      </c>
      <c r="F7" s="5" t="s">
        <v>198</v>
      </c>
    </row>
    <row r="8" spans="1:37" x14ac:dyDescent="0.25">
      <c r="A8" s="5" t="s">
        <v>49</v>
      </c>
      <c r="B8" s="5">
        <f>(1/SUM(D17:D18))*(1/B5)*(COUNTIF((C27:AF30),"&gt;0")+COUNTIF((C39:AF42),"&gt;0"))</f>
        <v>0.50416666666666665</v>
      </c>
      <c r="C8" s="5"/>
      <c r="E8" s="5"/>
      <c r="F8" s="5" t="s">
        <v>199</v>
      </c>
    </row>
    <row r="9" spans="1:37" x14ac:dyDescent="0.25">
      <c r="A9" s="5" t="s">
        <v>86</v>
      </c>
      <c r="B9" s="5"/>
      <c r="C9" s="5"/>
      <c r="D9" s="5"/>
      <c r="E9" s="5"/>
      <c r="J9" s="5"/>
      <c r="K9" s="5"/>
      <c r="L9" s="5"/>
      <c r="M9" s="5"/>
      <c r="AE9" s="5"/>
      <c r="AF9" s="5"/>
    </row>
    <row r="10" spans="1:37" x14ac:dyDescent="0.25">
      <c r="A10" t="s">
        <v>208</v>
      </c>
      <c r="B10" s="5"/>
      <c r="C10" s="5"/>
      <c r="D10" s="5"/>
      <c r="E10" s="5"/>
      <c r="AC10" s="5"/>
      <c r="AD10" s="5"/>
      <c r="AE10" s="5"/>
      <c r="AF10" s="5"/>
    </row>
    <row r="11" spans="1:37" x14ac:dyDescent="0.25">
      <c r="A11" s="5" t="s">
        <v>209</v>
      </c>
      <c r="B11" s="5"/>
      <c r="C11" s="5"/>
      <c r="D11" s="5"/>
      <c r="E11" s="5"/>
      <c r="J11" s="5"/>
      <c r="K11" s="5"/>
      <c r="L11" s="5"/>
      <c r="M11" s="5"/>
      <c r="N11" s="5"/>
      <c r="O11" t="s">
        <v>193</v>
      </c>
    </row>
    <row r="12" spans="1:37" x14ac:dyDescent="0.25">
      <c r="B12" s="5"/>
      <c r="C12" s="5"/>
      <c r="D12" s="5"/>
      <c r="E12" s="5"/>
      <c r="J12" s="5"/>
      <c r="O12" t="s">
        <v>192</v>
      </c>
    </row>
    <row r="13" spans="1:37" x14ac:dyDescent="0.25">
      <c r="B13" s="5"/>
      <c r="C13" s="5"/>
      <c r="D13" s="5"/>
      <c r="E13" s="5"/>
      <c r="J13" s="5"/>
      <c r="L13" s="5"/>
      <c r="M13" s="5"/>
      <c r="O13" t="s">
        <v>191</v>
      </c>
    </row>
    <row r="14" spans="1:37" x14ac:dyDescent="0.25">
      <c r="B14" s="5"/>
      <c r="C14" s="5"/>
      <c r="D14" s="5"/>
      <c r="E14" s="5"/>
      <c r="J14" s="5"/>
      <c r="L14" s="5"/>
      <c r="M14" s="5"/>
      <c r="O14" t="s">
        <v>189</v>
      </c>
      <c r="U14" t="s">
        <v>190</v>
      </c>
    </row>
    <row r="15" spans="1:37" ht="15.75" thickBot="1" x14ac:dyDescent="0.3">
      <c r="A15" s="10"/>
      <c r="B15" s="10"/>
      <c r="C15" s="10"/>
      <c r="D15" s="10"/>
      <c r="E15" s="10"/>
      <c r="F15" s="9"/>
      <c r="G15" s="9"/>
      <c r="H15" s="9"/>
      <c r="I15" s="9"/>
      <c r="J15" s="10"/>
      <c r="K15" s="9"/>
      <c r="L15" s="10"/>
      <c r="M15" s="10"/>
      <c r="N15" s="9"/>
      <c r="O15" s="9" t="s">
        <v>188</v>
      </c>
      <c r="P15" s="9"/>
      <c r="Q15" s="9"/>
      <c r="R15" s="9"/>
      <c r="S15" s="9"/>
      <c r="U15" s="9"/>
      <c r="V15" s="50" t="s">
        <v>196</v>
      </c>
      <c r="W15" s="50"/>
      <c r="X15" s="50"/>
      <c r="Y15" s="50"/>
      <c r="Z15" s="50" t="s">
        <v>197</v>
      </c>
      <c r="AA15" s="50"/>
      <c r="AB15" s="50"/>
      <c r="AC15" s="50"/>
      <c r="AF15" s="50"/>
      <c r="AG15" s="50"/>
      <c r="AH15" s="50" t="s">
        <v>52</v>
      </c>
      <c r="AI15" s="50"/>
      <c r="AJ15" s="50"/>
      <c r="AK15" s="50"/>
    </row>
    <row r="16" spans="1:37" ht="15.75" thickTop="1" x14ac:dyDescent="0.25">
      <c r="A16" s="12" t="s">
        <v>33</v>
      </c>
      <c r="B16" s="12" t="s">
        <v>34</v>
      </c>
      <c r="C16" s="12" t="s">
        <v>204</v>
      </c>
      <c r="D16" s="13" t="s">
        <v>36</v>
      </c>
      <c r="E16" s="13" t="s">
        <v>37</v>
      </c>
      <c r="F16" s="13" t="s">
        <v>38</v>
      </c>
      <c r="G16" s="13" t="s">
        <v>39</v>
      </c>
      <c r="H16" s="12" t="s">
        <v>40</v>
      </c>
      <c r="I16" s="13" t="s">
        <v>41</v>
      </c>
      <c r="J16" s="12" t="s">
        <v>42</v>
      </c>
      <c r="K16" s="12" t="s">
        <v>43</v>
      </c>
      <c r="L16" s="12" t="s">
        <v>44</v>
      </c>
      <c r="M16" s="12" t="s">
        <v>45</v>
      </c>
      <c r="N16" s="12" t="s">
        <v>46</v>
      </c>
      <c r="O16" s="12" t="s">
        <v>47</v>
      </c>
      <c r="P16" s="12" t="s">
        <v>48</v>
      </c>
      <c r="Q16" s="13" t="s">
        <v>49</v>
      </c>
      <c r="R16" s="12" t="s">
        <v>50</v>
      </c>
      <c r="S16" s="12" t="s">
        <v>51</v>
      </c>
      <c r="T16" s="13" t="s">
        <v>52</v>
      </c>
      <c r="U16" s="12"/>
      <c r="V16" s="3" t="s">
        <v>176</v>
      </c>
      <c r="W16" s="3" t="s">
        <v>177</v>
      </c>
      <c r="X16" s="3" t="s">
        <v>178</v>
      </c>
      <c r="Y16" s="3" t="s">
        <v>179</v>
      </c>
      <c r="Z16" s="3" t="s">
        <v>176</v>
      </c>
      <c r="AA16" s="3" t="s">
        <v>177</v>
      </c>
      <c r="AB16" s="3" t="s">
        <v>178</v>
      </c>
      <c r="AC16" s="3" t="s">
        <v>179</v>
      </c>
      <c r="AD16" s="12" t="s">
        <v>194</v>
      </c>
      <c r="AE16" s="12" t="s">
        <v>195</v>
      </c>
      <c r="AF16" s="12" t="s">
        <v>201</v>
      </c>
      <c r="AG16" s="12" t="s">
        <v>202</v>
      </c>
      <c r="AH16" s="3" t="s">
        <v>176</v>
      </c>
      <c r="AI16" s="3" t="s">
        <v>177</v>
      </c>
      <c r="AJ16" s="3" t="s">
        <v>178</v>
      </c>
      <c r="AK16" s="3" t="s">
        <v>179</v>
      </c>
    </row>
    <row r="17" spans="1:37" x14ac:dyDescent="0.25">
      <c r="A17" t="s">
        <v>210</v>
      </c>
      <c r="C17">
        <v>173</v>
      </c>
      <c r="D17" s="2">
        <v>30</v>
      </c>
      <c r="E17" s="2"/>
      <c r="F17" s="2"/>
      <c r="G17" s="2"/>
      <c r="I17" s="2">
        <v>0.328735632183908</v>
      </c>
      <c r="N17">
        <v>135</v>
      </c>
      <c r="Q17" s="2">
        <f>(1/SUM(D17))*(1/$B$5)*(COUNTIF((C27:AF30),"&gt;0"))</f>
        <v>0.7583333333333333</v>
      </c>
      <c r="V17">
        <v>44</v>
      </c>
      <c r="W17">
        <v>60</v>
      </c>
      <c r="X17">
        <v>50</v>
      </c>
      <c r="Y17">
        <v>46</v>
      </c>
      <c r="Z17">
        <v>9</v>
      </c>
      <c r="AA17">
        <v>10</v>
      </c>
      <c r="AB17">
        <v>10</v>
      </c>
      <c r="AC17">
        <v>10</v>
      </c>
      <c r="AD17">
        <v>12</v>
      </c>
      <c r="AE17">
        <v>15</v>
      </c>
      <c r="AF17">
        <v>15</v>
      </c>
      <c r="AG17">
        <v>16</v>
      </c>
      <c r="AH17">
        <f t="shared" ref="AH17:AK18" si="0">(AD17-MAX(Z17))/(SUM(V17)-MAX(Z17))</f>
        <v>8.5714285714285715E-2</v>
      </c>
      <c r="AI17">
        <f t="shared" si="0"/>
        <v>0.1</v>
      </c>
      <c r="AJ17">
        <f t="shared" si="0"/>
        <v>0.125</v>
      </c>
      <c r="AK17">
        <f t="shared" si="0"/>
        <v>0.16666666666666666</v>
      </c>
    </row>
    <row r="18" spans="1:37" ht="15.75" thickBot="1" x14ac:dyDescent="0.3">
      <c r="A18" t="s">
        <v>211</v>
      </c>
      <c r="B18" s="9"/>
      <c r="C18" s="9">
        <v>277</v>
      </c>
      <c r="D18" s="11">
        <v>30</v>
      </c>
      <c r="E18" s="11"/>
      <c r="F18" s="11"/>
      <c r="G18" s="11"/>
      <c r="H18" s="9"/>
      <c r="I18" s="11">
        <v>0.56781609195402205</v>
      </c>
      <c r="J18" s="9"/>
      <c r="K18" s="9"/>
      <c r="L18" s="9"/>
      <c r="M18" s="9"/>
      <c r="N18" s="9">
        <v>169</v>
      </c>
      <c r="O18" s="9"/>
      <c r="P18" s="9"/>
      <c r="Q18" s="2">
        <f>(1/SUM(D18))*(1/$B$5)*(COUNTIF((C39:AF42),"&gt;0"))</f>
        <v>0.25</v>
      </c>
      <c r="R18" s="9"/>
      <c r="S18" s="9"/>
      <c r="T18" s="11"/>
      <c r="U18" s="9"/>
      <c r="V18" s="9">
        <v>23</v>
      </c>
      <c r="W18" s="9">
        <v>20</v>
      </c>
      <c r="X18" s="9">
        <v>19</v>
      </c>
      <c r="Y18" s="9">
        <v>14</v>
      </c>
      <c r="Z18" s="9">
        <v>9</v>
      </c>
      <c r="AA18" s="9">
        <v>9</v>
      </c>
      <c r="AB18" s="9">
        <v>8</v>
      </c>
      <c r="AC18" s="9">
        <v>6</v>
      </c>
      <c r="AD18" s="9">
        <v>11</v>
      </c>
      <c r="AE18" s="9">
        <v>11</v>
      </c>
      <c r="AF18" s="9">
        <v>9</v>
      </c>
      <c r="AG18" s="9">
        <v>7</v>
      </c>
      <c r="AH18">
        <f t="shared" si="0"/>
        <v>0.14285714285714285</v>
      </c>
      <c r="AI18">
        <f t="shared" si="0"/>
        <v>0.18181818181818182</v>
      </c>
      <c r="AJ18">
        <f t="shared" si="0"/>
        <v>9.0909090909090912E-2</v>
      </c>
      <c r="AK18">
        <f t="shared" si="0"/>
        <v>0.125</v>
      </c>
    </row>
    <row r="19" spans="1:37" ht="16.5" thickTop="1" thickBo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7" ht="15.75" thickTop="1" x14ac:dyDescent="0.25">
      <c r="A20" s="48" t="s">
        <v>174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</row>
    <row r="21" spans="1:37" x14ac:dyDescent="0.25">
      <c r="A21" s="3" t="s">
        <v>71</v>
      </c>
      <c r="B21" s="3">
        <v>0</v>
      </c>
      <c r="C21" s="3">
        <v>1</v>
      </c>
      <c r="D21" s="3">
        <v>2</v>
      </c>
      <c r="E21" s="3">
        <v>3</v>
      </c>
      <c r="F21" s="3">
        <v>4</v>
      </c>
      <c r="G21" s="3">
        <v>5</v>
      </c>
      <c r="H21" s="3">
        <v>6</v>
      </c>
      <c r="I21" s="3">
        <v>7</v>
      </c>
      <c r="J21" s="3">
        <v>8</v>
      </c>
      <c r="K21" s="3">
        <v>9</v>
      </c>
      <c r="L21" s="3">
        <v>10</v>
      </c>
      <c r="M21" s="3">
        <v>11</v>
      </c>
      <c r="N21" s="3">
        <v>12</v>
      </c>
      <c r="O21" s="3">
        <v>13</v>
      </c>
      <c r="P21" s="3">
        <v>14</v>
      </c>
      <c r="Q21" s="3">
        <v>15</v>
      </c>
      <c r="R21" s="3">
        <v>16</v>
      </c>
      <c r="S21" s="3">
        <v>17</v>
      </c>
      <c r="T21" s="3">
        <v>18</v>
      </c>
      <c r="U21" s="3">
        <v>19</v>
      </c>
      <c r="V21" s="3">
        <v>20</v>
      </c>
      <c r="W21" s="3">
        <v>21</v>
      </c>
      <c r="X21" s="3">
        <v>22</v>
      </c>
      <c r="Y21" s="3">
        <v>23</v>
      </c>
      <c r="Z21" s="3">
        <v>24</v>
      </c>
      <c r="AA21" s="3">
        <v>25</v>
      </c>
      <c r="AB21" s="3">
        <v>26</v>
      </c>
      <c r="AC21" s="3">
        <v>27</v>
      </c>
      <c r="AD21" s="3">
        <v>28</v>
      </c>
      <c r="AE21" s="3">
        <v>29</v>
      </c>
      <c r="AF21" s="3">
        <v>30</v>
      </c>
    </row>
    <row r="22" spans="1:37" x14ac:dyDescent="0.25">
      <c r="A22" t="s">
        <v>72</v>
      </c>
      <c r="B22">
        <v>3</v>
      </c>
      <c r="C22">
        <v>2</v>
      </c>
      <c r="D22">
        <v>1</v>
      </c>
      <c r="E22">
        <v>3</v>
      </c>
      <c r="F22">
        <v>3</v>
      </c>
      <c r="G22">
        <v>1</v>
      </c>
      <c r="H22">
        <v>3</v>
      </c>
      <c r="I22">
        <v>1</v>
      </c>
      <c r="J22">
        <v>3</v>
      </c>
      <c r="K22">
        <v>1</v>
      </c>
      <c r="L22">
        <v>2</v>
      </c>
      <c r="M22">
        <v>1</v>
      </c>
      <c r="N22">
        <v>2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2</v>
      </c>
      <c r="V22">
        <v>2</v>
      </c>
      <c r="W22">
        <v>1</v>
      </c>
      <c r="X22">
        <v>2</v>
      </c>
      <c r="Y22">
        <v>2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7" x14ac:dyDescent="0.25">
      <c r="A23" t="s">
        <v>73</v>
      </c>
      <c r="B23">
        <v>1</v>
      </c>
      <c r="C23">
        <v>5</v>
      </c>
      <c r="D23">
        <v>10</v>
      </c>
      <c r="E23">
        <v>4</v>
      </c>
      <c r="F23">
        <v>7</v>
      </c>
      <c r="G23">
        <v>11</v>
      </c>
      <c r="H23">
        <v>9</v>
      </c>
      <c r="I23">
        <v>28</v>
      </c>
      <c r="J23">
        <v>12</v>
      </c>
      <c r="K23">
        <v>17</v>
      </c>
      <c r="L23">
        <v>15</v>
      </c>
      <c r="M23">
        <v>14</v>
      </c>
      <c r="N23">
        <v>13</v>
      </c>
      <c r="O23">
        <v>25</v>
      </c>
      <c r="P23">
        <v>23</v>
      </c>
      <c r="Q23">
        <v>27</v>
      </c>
      <c r="R23">
        <v>20</v>
      </c>
      <c r="S23">
        <v>22</v>
      </c>
      <c r="T23">
        <v>26</v>
      </c>
      <c r="U23">
        <v>21</v>
      </c>
      <c r="V23">
        <v>25</v>
      </c>
      <c r="W23">
        <v>25</v>
      </c>
      <c r="X23">
        <v>26</v>
      </c>
      <c r="Y23">
        <v>24</v>
      </c>
      <c r="Z23">
        <v>30</v>
      </c>
      <c r="AA23">
        <v>27</v>
      </c>
      <c r="AB23">
        <v>28</v>
      </c>
      <c r="AC23">
        <v>28</v>
      </c>
      <c r="AD23">
        <v>31</v>
      </c>
      <c r="AE23">
        <v>31</v>
      </c>
      <c r="AF23">
        <v>31</v>
      </c>
    </row>
    <row r="24" spans="1:37" x14ac:dyDescent="0.25">
      <c r="A24" t="s">
        <v>73</v>
      </c>
      <c r="B24">
        <v>2</v>
      </c>
      <c r="C24">
        <v>8</v>
      </c>
      <c r="D24" t="s">
        <v>212</v>
      </c>
      <c r="E24">
        <v>6</v>
      </c>
      <c r="F24">
        <v>12</v>
      </c>
      <c r="G24" t="s">
        <v>212</v>
      </c>
      <c r="H24">
        <v>18</v>
      </c>
      <c r="I24" t="s">
        <v>212</v>
      </c>
      <c r="J24">
        <v>17</v>
      </c>
      <c r="K24" t="s">
        <v>212</v>
      </c>
      <c r="L24">
        <v>30</v>
      </c>
      <c r="M24" t="s">
        <v>212</v>
      </c>
      <c r="N24">
        <v>18</v>
      </c>
      <c r="O24" t="s">
        <v>212</v>
      </c>
      <c r="P24" t="s">
        <v>212</v>
      </c>
      <c r="Q24" t="s">
        <v>212</v>
      </c>
      <c r="R24" t="s">
        <v>212</v>
      </c>
      <c r="S24" t="s">
        <v>212</v>
      </c>
      <c r="T24" t="s">
        <v>212</v>
      </c>
      <c r="U24">
        <v>24</v>
      </c>
      <c r="V24">
        <v>26</v>
      </c>
      <c r="W24" t="s">
        <v>212</v>
      </c>
      <c r="X24">
        <v>29</v>
      </c>
      <c r="Y24">
        <v>29</v>
      </c>
      <c r="Z24" t="s">
        <v>212</v>
      </c>
      <c r="AA24" t="s">
        <v>212</v>
      </c>
      <c r="AB24" t="s">
        <v>212</v>
      </c>
      <c r="AC24" t="s">
        <v>212</v>
      </c>
      <c r="AD24" t="s">
        <v>212</v>
      </c>
      <c r="AE24" t="s">
        <v>212</v>
      </c>
      <c r="AF24" t="s">
        <v>212</v>
      </c>
    </row>
    <row r="25" spans="1:37" x14ac:dyDescent="0.25">
      <c r="A25" t="s">
        <v>73</v>
      </c>
      <c r="B25">
        <v>3</v>
      </c>
      <c r="C25" t="s">
        <v>212</v>
      </c>
      <c r="D25" t="s">
        <v>212</v>
      </c>
      <c r="E25">
        <v>16</v>
      </c>
      <c r="F25">
        <v>21</v>
      </c>
      <c r="G25" t="s">
        <v>212</v>
      </c>
      <c r="H25">
        <v>27</v>
      </c>
      <c r="I25" t="s">
        <v>212</v>
      </c>
      <c r="J25">
        <v>19</v>
      </c>
      <c r="K25" t="s">
        <v>212</v>
      </c>
      <c r="L25" t="s">
        <v>212</v>
      </c>
      <c r="M25" t="s">
        <v>212</v>
      </c>
      <c r="N25" t="s">
        <v>212</v>
      </c>
      <c r="O25" t="s">
        <v>212</v>
      </c>
      <c r="P25" t="s">
        <v>212</v>
      </c>
      <c r="Q25" t="s">
        <v>212</v>
      </c>
      <c r="R25" t="s">
        <v>212</v>
      </c>
      <c r="S25" t="s">
        <v>212</v>
      </c>
      <c r="T25" t="s">
        <v>212</v>
      </c>
      <c r="U25" t="s">
        <v>212</v>
      </c>
      <c r="V25" t="s">
        <v>212</v>
      </c>
      <c r="W25" t="s">
        <v>212</v>
      </c>
      <c r="X25" t="s">
        <v>212</v>
      </c>
      <c r="Y25" t="s">
        <v>212</v>
      </c>
      <c r="Z25" t="s">
        <v>212</v>
      </c>
      <c r="AA25" t="s">
        <v>212</v>
      </c>
      <c r="AB25" t="s">
        <v>212</v>
      </c>
      <c r="AC25" t="s">
        <v>212</v>
      </c>
      <c r="AD25" t="s">
        <v>212</v>
      </c>
      <c r="AE25" t="s">
        <v>212</v>
      </c>
      <c r="AF25" t="s">
        <v>212</v>
      </c>
    </row>
    <row r="26" spans="1:37" x14ac:dyDescent="0.25">
      <c r="A26" t="s">
        <v>74</v>
      </c>
      <c r="B26">
        <v>0</v>
      </c>
      <c r="C26">
        <v>5</v>
      </c>
      <c r="D26">
        <v>4</v>
      </c>
      <c r="E26">
        <v>7</v>
      </c>
      <c r="F26">
        <v>3</v>
      </c>
      <c r="G26">
        <v>10</v>
      </c>
      <c r="H26">
        <v>4</v>
      </c>
      <c r="I26">
        <v>2</v>
      </c>
      <c r="J26">
        <v>7</v>
      </c>
      <c r="K26">
        <v>7</v>
      </c>
      <c r="L26">
        <v>3</v>
      </c>
      <c r="M26">
        <v>2</v>
      </c>
      <c r="N26">
        <v>4</v>
      </c>
      <c r="O26">
        <v>2</v>
      </c>
      <c r="P26">
        <v>2</v>
      </c>
      <c r="Q26">
        <v>7</v>
      </c>
      <c r="R26">
        <v>5</v>
      </c>
      <c r="S26">
        <v>3</v>
      </c>
      <c r="T26">
        <v>6</v>
      </c>
      <c r="U26">
        <v>4</v>
      </c>
      <c r="V26">
        <v>6</v>
      </c>
      <c r="W26">
        <v>5</v>
      </c>
      <c r="X26">
        <v>7</v>
      </c>
      <c r="Y26">
        <v>3</v>
      </c>
      <c r="Z26">
        <v>2</v>
      </c>
      <c r="AA26">
        <v>6</v>
      </c>
      <c r="AB26">
        <v>1</v>
      </c>
      <c r="AC26">
        <v>4</v>
      </c>
      <c r="AD26">
        <v>4</v>
      </c>
      <c r="AE26">
        <v>9</v>
      </c>
      <c r="AF26">
        <v>1</v>
      </c>
    </row>
    <row r="27" spans="1:37" x14ac:dyDescent="0.25">
      <c r="A27" t="s">
        <v>75</v>
      </c>
      <c r="B27">
        <v>0</v>
      </c>
      <c r="C27">
        <v>5</v>
      </c>
      <c r="D27">
        <v>6</v>
      </c>
      <c r="E27">
        <v>8</v>
      </c>
      <c r="F27">
        <v>3</v>
      </c>
      <c r="G27">
        <v>5</v>
      </c>
      <c r="H27">
        <v>1</v>
      </c>
      <c r="I27">
        <v>5</v>
      </c>
      <c r="J27">
        <v>2</v>
      </c>
      <c r="K27">
        <v>1</v>
      </c>
      <c r="L27">
        <v>5</v>
      </c>
      <c r="M27">
        <v>2</v>
      </c>
      <c r="N27">
        <v>0</v>
      </c>
      <c r="O27">
        <v>3</v>
      </c>
      <c r="P27">
        <v>0</v>
      </c>
      <c r="Q27">
        <v>3</v>
      </c>
      <c r="R27">
        <v>9</v>
      </c>
      <c r="S27">
        <v>6</v>
      </c>
      <c r="T27">
        <v>5</v>
      </c>
      <c r="U27">
        <v>5</v>
      </c>
      <c r="V27">
        <v>8</v>
      </c>
      <c r="W27">
        <v>1</v>
      </c>
      <c r="X27">
        <v>0</v>
      </c>
      <c r="Y27">
        <v>5</v>
      </c>
      <c r="Z27">
        <v>0</v>
      </c>
      <c r="AA27">
        <v>4</v>
      </c>
      <c r="AB27">
        <v>1</v>
      </c>
      <c r="AC27">
        <v>0</v>
      </c>
      <c r="AD27">
        <v>5</v>
      </c>
      <c r="AE27">
        <v>0</v>
      </c>
      <c r="AF27">
        <v>0</v>
      </c>
    </row>
    <row r="28" spans="1:37" x14ac:dyDescent="0.25">
      <c r="A28" t="s">
        <v>76</v>
      </c>
      <c r="B28">
        <v>0</v>
      </c>
      <c r="C28">
        <v>0</v>
      </c>
      <c r="D28">
        <v>7</v>
      </c>
      <c r="E28">
        <v>0</v>
      </c>
      <c r="F28">
        <v>9</v>
      </c>
      <c r="G28">
        <v>3</v>
      </c>
      <c r="H28">
        <v>8</v>
      </c>
      <c r="I28">
        <v>5</v>
      </c>
      <c r="J28">
        <v>3</v>
      </c>
      <c r="K28">
        <v>0</v>
      </c>
      <c r="L28">
        <v>9</v>
      </c>
      <c r="M28">
        <v>10</v>
      </c>
      <c r="N28">
        <v>4</v>
      </c>
      <c r="O28">
        <v>8</v>
      </c>
      <c r="P28">
        <v>1</v>
      </c>
      <c r="Q28">
        <v>9</v>
      </c>
      <c r="R28">
        <v>0</v>
      </c>
      <c r="S28">
        <v>10</v>
      </c>
      <c r="T28">
        <v>6</v>
      </c>
      <c r="U28">
        <v>3</v>
      </c>
      <c r="V28">
        <v>8</v>
      </c>
      <c r="W28">
        <v>4</v>
      </c>
      <c r="X28">
        <v>0</v>
      </c>
      <c r="Y28">
        <v>8</v>
      </c>
      <c r="Z28">
        <v>10</v>
      </c>
      <c r="AA28">
        <v>9</v>
      </c>
      <c r="AB28">
        <v>7</v>
      </c>
      <c r="AC28">
        <v>4</v>
      </c>
      <c r="AD28">
        <v>0</v>
      </c>
      <c r="AE28">
        <v>6</v>
      </c>
      <c r="AF28">
        <v>5</v>
      </c>
    </row>
    <row r="29" spans="1:37" x14ac:dyDescent="0.25">
      <c r="A29" t="s">
        <v>111</v>
      </c>
      <c r="B29">
        <v>0</v>
      </c>
      <c r="C29">
        <v>8</v>
      </c>
      <c r="D29">
        <v>8</v>
      </c>
      <c r="E29">
        <v>4</v>
      </c>
      <c r="F29">
        <v>2</v>
      </c>
      <c r="G29">
        <v>6</v>
      </c>
      <c r="H29">
        <v>1</v>
      </c>
      <c r="I29">
        <v>0</v>
      </c>
      <c r="J29">
        <v>0</v>
      </c>
      <c r="K29">
        <v>0</v>
      </c>
      <c r="L29">
        <v>0</v>
      </c>
      <c r="M29">
        <v>4</v>
      </c>
      <c r="N29">
        <v>7</v>
      </c>
      <c r="O29">
        <v>2</v>
      </c>
      <c r="P29">
        <v>0</v>
      </c>
      <c r="Q29">
        <v>5</v>
      </c>
      <c r="R29">
        <v>0</v>
      </c>
      <c r="S29">
        <v>9</v>
      </c>
      <c r="T29">
        <v>0</v>
      </c>
      <c r="U29">
        <v>9</v>
      </c>
      <c r="V29">
        <v>10</v>
      </c>
      <c r="W29">
        <v>0</v>
      </c>
      <c r="X29">
        <v>10</v>
      </c>
      <c r="Y29">
        <v>0</v>
      </c>
      <c r="Z29">
        <v>8</v>
      </c>
      <c r="AA29">
        <v>10</v>
      </c>
      <c r="AB29">
        <v>3</v>
      </c>
      <c r="AC29">
        <v>6</v>
      </c>
      <c r="AD29">
        <v>8</v>
      </c>
      <c r="AE29">
        <v>4</v>
      </c>
      <c r="AF29">
        <v>1</v>
      </c>
    </row>
    <row r="30" spans="1:37" ht="15.75" thickBot="1" x14ac:dyDescent="0.3">
      <c r="A30" s="9" t="s">
        <v>112</v>
      </c>
      <c r="B30" s="9">
        <v>0</v>
      </c>
      <c r="C30" s="9">
        <v>3</v>
      </c>
      <c r="D30" s="9">
        <v>0</v>
      </c>
      <c r="E30" s="9">
        <v>5</v>
      </c>
      <c r="F30" s="9">
        <v>8</v>
      </c>
      <c r="G30" s="9">
        <v>9</v>
      </c>
      <c r="H30" s="9">
        <v>8</v>
      </c>
      <c r="I30" s="9">
        <v>3</v>
      </c>
      <c r="J30" s="9">
        <v>0</v>
      </c>
      <c r="K30" s="9">
        <v>8</v>
      </c>
      <c r="L30" s="9">
        <v>6</v>
      </c>
      <c r="M30" s="9">
        <v>0</v>
      </c>
      <c r="N30" s="9">
        <v>4</v>
      </c>
      <c r="O30" s="9">
        <v>0</v>
      </c>
      <c r="P30" s="9">
        <v>2</v>
      </c>
      <c r="Q30" s="9">
        <v>6</v>
      </c>
      <c r="R30" s="9">
        <v>10</v>
      </c>
      <c r="S30" s="9">
        <v>0</v>
      </c>
      <c r="T30" s="9">
        <v>8</v>
      </c>
      <c r="U30" s="9">
        <v>0</v>
      </c>
      <c r="V30" s="9">
        <v>8</v>
      </c>
      <c r="W30" s="9">
        <v>2</v>
      </c>
      <c r="X30" s="9">
        <v>2</v>
      </c>
      <c r="Y30" s="9">
        <v>6</v>
      </c>
      <c r="Z30" s="9">
        <v>4</v>
      </c>
      <c r="AA30" s="9">
        <v>2</v>
      </c>
      <c r="AB30" s="9">
        <v>2</v>
      </c>
      <c r="AC30" s="9">
        <v>5</v>
      </c>
      <c r="AD30" s="9">
        <v>0</v>
      </c>
      <c r="AE30" s="9">
        <v>3</v>
      </c>
      <c r="AF30" s="9">
        <v>6</v>
      </c>
    </row>
    <row r="31" spans="1:37" ht="16.5" thickTop="1" thickBot="1" x14ac:dyDescent="0.3"/>
    <row r="32" spans="1:37" ht="15.75" thickTop="1" x14ac:dyDescent="0.25">
      <c r="A32" s="48" t="s">
        <v>175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</row>
    <row r="33" spans="1:32" x14ac:dyDescent="0.25">
      <c r="A33" s="3" t="s">
        <v>71</v>
      </c>
      <c r="B33" s="3">
        <v>0</v>
      </c>
      <c r="C33" s="3">
        <v>1</v>
      </c>
      <c r="D33" s="3">
        <v>2</v>
      </c>
      <c r="E33" s="3">
        <v>3</v>
      </c>
      <c r="F33" s="3">
        <v>4</v>
      </c>
      <c r="G33" s="3">
        <v>5</v>
      </c>
      <c r="H33" s="3">
        <v>6</v>
      </c>
      <c r="I33" s="3">
        <v>7</v>
      </c>
      <c r="J33" s="3">
        <v>8</v>
      </c>
      <c r="K33" s="3">
        <v>9</v>
      </c>
      <c r="L33" s="3">
        <v>10</v>
      </c>
      <c r="M33" s="3">
        <v>11</v>
      </c>
      <c r="N33" s="3">
        <v>12</v>
      </c>
      <c r="O33" s="3">
        <v>13</v>
      </c>
      <c r="P33" s="3">
        <v>14</v>
      </c>
      <c r="Q33" s="3">
        <v>15</v>
      </c>
      <c r="R33" s="3">
        <v>16</v>
      </c>
      <c r="S33" s="3">
        <v>17</v>
      </c>
      <c r="T33" s="3">
        <v>18</v>
      </c>
      <c r="U33" s="3">
        <v>19</v>
      </c>
      <c r="V33" s="3">
        <v>20</v>
      </c>
      <c r="W33" s="3">
        <v>21</v>
      </c>
      <c r="X33" s="3">
        <v>22</v>
      </c>
      <c r="Y33" s="3">
        <v>23</v>
      </c>
      <c r="Z33" s="3">
        <v>24</v>
      </c>
      <c r="AA33" s="3">
        <v>25</v>
      </c>
      <c r="AB33" s="3">
        <v>26</v>
      </c>
      <c r="AC33" s="3">
        <v>27</v>
      </c>
      <c r="AD33" s="3">
        <v>28</v>
      </c>
      <c r="AE33" s="3">
        <v>29</v>
      </c>
      <c r="AF33" s="3">
        <v>30</v>
      </c>
    </row>
    <row r="34" spans="1:32" x14ac:dyDescent="0.25">
      <c r="A34" t="s">
        <v>72</v>
      </c>
      <c r="B34">
        <v>2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2</v>
      </c>
      <c r="M34">
        <v>2</v>
      </c>
      <c r="N34">
        <v>3</v>
      </c>
      <c r="O34">
        <v>3</v>
      </c>
      <c r="P34">
        <v>2</v>
      </c>
      <c r="Q34">
        <v>3</v>
      </c>
      <c r="R34">
        <v>2</v>
      </c>
      <c r="S34">
        <v>3</v>
      </c>
      <c r="T34">
        <v>1</v>
      </c>
      <c r="U34">
        <v>3</v>
      </c>
      <c r="V34">
        <v>2</v>
      </c>
      <c r="W34">
        <v>1</v>
      </c>
      <c r="X34">
        <v>1</v>
      </c>
      <c r="Y34">
        <v>1</v>
      </c>
      <c r="Z34">
        <v>1</v>
      </c>
      <c r="AA34">
        <v>2</v>
      </c>
      <c r="AB34">
        <v>2</v>
      </c>
      <c r="AC34">
        <v>1</v>
      </c>
      <c r="AD34">
        <v>1</v>
      </c>
      <c r="AE34">
        <v>1</v>
      </c>
      <c r="AF34">
        <v>1</v>
      </c>
    </row>
    <row r="35" spans="1:32" x14ac:dyDescent="0.25">
      <c r="A35" t="s">
        <v>73</v>
      </c>
      <c r="B35">
        <v>2</v>
      </c>
      <c r="C35">
        <v>4</v>
      </c>
      <c r="D35">
        <v>6</v>
      </c>
      <c r="E35">
        <v>7</v>
      </c>
      <c r="F35">
        <v>5</v>
      </c>
      <c r="G35">
        <v>7</v>
      </c>
      <c r="H35">
        <v>7</v>
      </c>
      <c r="I35">
        <v>13</v>
      </c>
      <c r="J35">
        <v>14</v>
      </c>
      <c r="K35">
        <v>10</v>
      </c>
      <c r="L35">
        <v>11</v>
      </c>
      <c r="M35">
        <v>17</v>
      </c>
      <c r="N35">
        <v>18</v>
      </c>
      <c r="O35">
        <v>21</v>
      </c>
      <c r="P35">
        <v>22</v>
      </c>
      <c r="Q35">
        <v>17</v>
      </c>
      <c r="R35">
        <v>22</v>
      </c>
      <c r="S35">
        <v>18</v>
      </c>
      <c r="T35">
        <v>30</v>
      </c>
      <c r="U35">
        <v>22</v>
      </c>
      <c r="V35">
        <v>21</v>
      </c>
      <c r="W35">
        <v>29</v>
      </c>
      <c r="X35">
        <v>30</v>
      </c>
      <c r="Y35">
        <v>25</v>
      </c>
      <c r="Z35">
        <v>27</v>
      </c>
      <c r="AA35">
        <v>27</v>
      </c>
      <c r="AB35">
        <v>27</v>
      </c>
      <c r="AC35">
        <v>30</v>
      </c>
      <c r="AD35">
        <v>31</v>
      </c>
      <c r="AE35">
        <v>31</v>
      </c>
      <c r="AF35">
        <v>31</v>
      </c>
    </row>
    <row r="36" spans="1:32" x14ac:dyDescent="0.25">
      <c r="A36" t="s">
        <v>73</v>
      </c>
      <c r="B36">
        <v>3</v>
      </c>
      <c r="C36">
        <v>10</v>
      </c>
      <c r="D36">
        <v>9</v>
      </c>
      <c r="E36">
        <v>10</v>
      </c>
      <c r="F36">
        <v>8</v>
      </c>
      <c r="G36">
        <v>11</v>
      </c>
      <c r="H36">
        <v>14</v>
      </c>
      <c r="I36">
        <v>18</v>
      </c>
      <c r="J36">
        <v>15</v>
      </c>
      <c r="K36">
        <v>16</v>
      </c>
      <c r="L36">
        <v>15</v>
      </c>
      <c r="M36">
        <v>24</v>
      </c>
      <c r="N36">
        <v>23</v>
      </c>
      <c r="O36">
        <v>24</v>
      </c>
      <c r="P36">
        <v>25</v>
      </c>
      <c r="Q36">
        <v>24</v>
      </c>
      <c r="R36">
        <v>29</v>
      </c>
      <c r="S36">
        <v>21</v>
      </c>
      <c r="T36" t="s">
        <v>212</v>
      </c>
      <c r="U36">
        <v>25</v>
      </c>
      <c r="V36">
        <v>28</v>
      </c>
      <c r="W36" t="s">
        <v>212</v>
      </c>
      <c r="X36" t="s">
        <v>212</v>
      </c>
      <c r="Y36" t="s">
        <v>212</v>
      </c>
      <c r="Z36" t="s">
        <v>212</v>
      </c>
      <c r="AA36">
        <v>29</v>
      </c>
      <c r="AB36">
        <v>28</v>
      </c>
      <c r="AC36" t="s">
        <v>212</v>
      </c>
      <c r="AD36" t="s">
        <v>212</v>
      </c>
      <c r="AE36" t="s">
        <v>212</v>
      </c>
      <c r="AF36" t="s">
        <v>212</v>
      </c>
    </row>
    <row r="37" spans="1:32" x14ac:dyDescent="0.25">
      <c r="A37" t="s">
        <v>73</v>
      </c>
      <c r="B37" t="s">
        <v>212</v>
      </c>
      <c r="C37">
        <v>16</v>
      </c>
      <c r="D37">
        <v>12</v>
      </c>
      <c r="E37">
        <v>16</v>
      </c>
      <c r="F37">
        <v>19</v>
      </c>
      <c r="G37">
        <v>20</v>
      </c>
      <c r="H37">
        <v>19</v>
      </c>
      <c r="I37">
        <v>23</v>
      </c>
      <c r="J37">
        <v>20</v>
      </c>
      <c r="K37">
        <v>19</v>
      </c>
      <c r="L37" t="s">
        <v>212</v>
      </c>
      <c r="M37" t="s">
        <v>212</v>
      </c>
      <c r="N37">
        <v>26</v>
      </c>
      <c r="O37">
        <v>26</v>
      </c>
      <c r="P37" t="s">
        <v>212</v>
      </c>
      <c r="Q37">
        <v>26</v>
      </c>
      <c r="R37" t="s">
        <v>212</v>
      </c>
      <c r="S37">
        <v>23</v>
      </c>
      <c r="T37" t="s">
        <v>212</v>
      </c>
      <c r="U37">
        <v>28</v>
      </c>
      <c r="V37" t="s">
        <v>212</v>
      </c>
      <c r="W37" t="s">
        <v>212</v>
      </c>
      <c r="X37" t="s">
        <v>212</v>
      </c>
      <c r="Y37" t="s">
        <v>212</v>
      </c>
      <c r="Z37" t="s">
        <v>212</v>
      </c>
      <c r="AA37" t="s">
        <v>212</v>
      </c>
      <c r="AB37" t="s">
        <v>212</v>
      </c>
      <c r="AC37" t="s">
        <v>212</v>
      </c>
      <c r="AD37" t="s">
        <v>212</v>
      </c>
      <c r="AE37" t="s">
        <v>212</v>
      </c>
      <c r="AF37" t="s">
        <v>212</v>
      </c>
    </row>
    <row r="38" spans="1:32" x14ac:dyDescent="0.25">
      <c r="A38" t="s">
        <v>74</v>
      </c>
      <c r="B38">
        <v>0</v>
      </c>
      <c r="C38">
        <v>1</v>
      </c>
      <c r="D38">
        <v>2</v>
      </c>
      <c r="E38">
        <v>9</v>
      </c>
      <c r="F38">
        <v>7</v>
      </c>
      <c r="G38">
        <v>1</v>
      </c>
      <c r="H38">
        <v>9</v>
      </c>
      <c r="I38">
        <v>7</v>
      </c>
      <c r="J38">
        <v>5</v>
      </c>
      <c r="K38">
        <v>4</v>
      </c>
      <c r="L38">
        <v>1</v>
      </c>
      <c r="M38">
        <v>7</v>
      </c>
      <c r="N38">
        <v>3</v>
      </c>
      <c r="O38">
        <v>3</v>
      </c>
      <c r="P38">
        <v>10</v>
      </c>
      <c r="Q38">
        <v>2</v>
      </c>
      <c r="R38">
        <v>10</v>
      </c>
      <c r="S38">
        <v>6</v>
      </c>
      <c r="T38">
        <v>8</v>
      </c>
      <c r="U38">
        <v>10</v>
      </c>
      <c r="V38">
        <v>2</v>
      </c>
      <c r="W38">
        <v>2</v>
      </c>
      <c r="X38">
        <v>6</v>
      </c>
      <c r="Y38">
        <v>7</v>
      </c>
      <c r="Z38">
        <v>10</v>
      </c>
      <c r="AA38">
        <v>2</v>
      </c>
      <c r="AB38">
        <v>7</v>
      </c>
      <c r="AC38">
        <v>4</v>
      </c>
      <c r="AD38">
        <v>10</v>
      </c>
      <c r="AE38">
        <v>10</v>
      </c>
      <c r="AF38">
        <v>4</v>
      </c>
    </row>
    <row r="39" spans="1:32" x14ac:dyDescent="0.25">
      <c r="A39" t="s">
        <v>75</v>
      </c>
      <c r="B39">
        <v>0</v>
      </c>
      <c r="C39">
        <v>0</v>
      </c>
      <c r="D39">
        <v>0</v>
      </c>
      <c r="E39">
        <v>0</v>
      </c>
      <c r="F39">
        <v>0</v>
      </c>
      <c r="G39">
        <v>9</v>
      </c>
      <c r="H39">
        <v>0</v>
      </c>
      <c r="I39">
        <v>0</v>
      </c>
      <c r="J39">
        <v>9</v>
      </c>
      <c r="K39">
        <v>0</v>
      </c>
      <c r="L39">
        <v>4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9</v>
      </c>
      <c r="Z39">
        <v>4</v>
      </c>
      <c r="AA39">
        <v>0</v>
      </c>
      <c r="AB39">
        <v>7</v>
      </c>
      <c r="AC39">
        <v>0</v>
      </c>
      <c r="AD39">
        <v>0</v>
      </c>
      <c r="AE39">
        <v>1</v>
      </c>
      <c r="AF39">
        <v>0</v>
      </c>
    </row>
    <row r="40" spans="1:32" x14ac:dyDescent="0.25">
      <c r="A40" t="s">
        <v>76</v>
      </c>
      <c r="B40">
        <v>0</v>
      </c>
      <c r="C40">
        <v>0</v>
      </c>
      <c r="D40">
        <v>2</v>
      </c>
      <c r="E40">
        <v>9</v>
      </c>
      <c r="F40">
        <v>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</v>
      </c>
      <c r="R40">
        <v>0</v>
      </c>
      <c r="S40">
        <v>0</v>
      </c>
      <c r="T40">
        <v>7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</row>
    <row r="41" spans="1:32" x14ac:dyDescent="0.25">
      <c r="A41" t="s">
        <v>111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8</v>
      </c>
      <c r="I41">
        <v>0</v>
      </c>
      <c r="J41">
        <v>0</v>
      </c>
      <c r="K41">
        <v>6</v>
      </c>
      <c r="L41">
        <v>0</v>
      </c>
      <c r="M41">
        <v>7</v>
      </c>
      <c r="N41">
        <v>0</v>
      </c>
      <c r="O41">
        <v>2</v>
      </c>
      <c r="P41">
        <v>1</v>
      </c>
      <c r="Q41">
        <v>0</v>
      </c>
      <c r="R41">
        <v>0</v>
      </c>
      <c r="S41">
        <v>7</v>
      </c>
      <c r="T41">
        <v>0</v>
      </c>
      <c r="U41">
        <v>0</v>
      </c>
      <c r="V41">
        <v>4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3</v>
      </c>
    </row>
    <row r="42" spans="1:32" ht="15.75" thickBot="1" x14ac:dyDescent="0.3">
      <c r="A42" s="9" t="s">
        <v>112</v>
      </c>
      <c r="B42" s="9">
        <v>0</v>
      </c>
      <c r="C42" s="9">
        <v>1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3</v>
      </c>
      <c r="J42" s="9">
        <v>0</v>
      </c>
      <c r="K42" s="9">
        <v>0</v>
      </c>
      <c r="L42" s="9">
        <v>0</v>
      </c>
      <c r="M42" s="9">
        <v>0</v>
      </c>
      <c r="N42" s="9">
        <v>5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6</v>
      </c>
      <c r="V42" s="9">
        <v>0</v>
      </c>
      <c r="W42" s="9">
        <v>0</v>
      </c>
      <c r="X42" s="9">
        <v>1</v>
      </c>
      <c r="Y42" s="9">
        <v>0</v>
      </c>
      <c r="Z42" s="9">
        <v>0</v>
      </c>
      <c r="AA42" s="9">
        <v>3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</row>
    <row r="43" spans="1:32" ht="15.75" thickTop="1" x14ac:dyDescent="0.25"/>
  </sheetData>
  <mergeCells count="6">
    <mergeCell ref="A32:AF32"/>
    <mergeCell ref="V15:Y15"/>
    <mergeCell ref="Z15:AC15"/>
    <mergeCell ref="AF15:AG15"/>
    <mergeCell ref="AH15:AK15"/>
    <mergeCell ref="A20:AF20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75A5-CCAA-4A36-ADF2-9D0998300C72}">
  <dimension ref="A1:BT82"/>
  <sheetViews>
    <sheetView zoomScale="85" zoomScaleNormal="85" workbookViewId="0">
      <selection activeCell="Q17" sqref="Q17:Q21"/>
    </sheetView>
  </sheetViews>
  <sheetFormatPr defaultRowHeight="15" x14ac:dyDescent="0.25"/>
  <cols>
    <col min="1" max="1" width="22.85546875" bestFit="1" customWidth="1"/>
  </cols>
  <sheetData>
    <row r="1" spans="1:37" x14ac:dyDescent="0.25">
      <c r="A1" t="s">
        <v>97</v>
      </c>
      <c r="B1">
        <v>5</v>
      </c>
      <c r="W1" s="5"/>
    </row>
    <row r="2" spans="1:37" x14ac:dyDescent="0.25">
      <c r="A2" t="s">
        <v>8</v>
      </c>
      <c r="B2">
        <f>B4*2</f>
        <v>48</v>
      </c>
      <c r="C2">
        <f t="shared" ref="C2:F2" si="0">C4*2</f>
        <v>2</v>
      </c>
      <c r="D2">
        <f>D4*2</f>
        <v>22</v>
      </c>
      <c r="E2">
        <f t="shared" si="0"/>
        <v>32</v>
      </c>
      <c r="F2">
        <f t="shared" si="0"/>
        <v>56</v>
      </c>
      <c r="G2" s="5"/>
      <c r="H2" s="5"/>
      <c r="I2" s="5"/>
      <c r="J2" s="5"/>
      <c r="K2" s="5"/>
      <c r="L2" s="5"/>
      <c r="M2" s="5"/>
      <c r="T2" s="5"/>
      <c r="V2" s="5"/>
      <c r="W2" s="5"/>
      <c r="X2" s="5"/>
      <c r="Y2" s="5"/>
      <c r="AC2" s="5"/>
      <c r="AD2" s="5"/>
      <c r="AE2" s="5"/>
      <c r="AF2" s="5"/>
    </row>
    <row r="3" spans="1:37" x14ac:dyDescent="0.25">
      <c r="A3" t="s">
        <v>82</v>
      </c>
      <c r="B3">
        <v>62</v>
      </c>
      <c r="C3">
        <v>82</v>
      </c>
      <c r="D3" s="5">
        <v>72</v>
      </c>
      <c r="E3" s="5">
        <v>89</v>
      </c>
      <c r="F3">
        <v>72</v>
      </c>
      <c r="G3" s="5" t="s">
        <v>180</v>
      </c>
      <c r="H3" s="5"/>
      <c r="I3" s="5"/>
      <c r="J3" s="5"/>
      <c r="K3" s="5"/>
      <c r="M3" s="5"/>
    </row>
    <row r="4" spans="1:37" x14ac:dyDescent="0.25">
      <c r="A4" s="5" t="s">
        <v>83</v>
      </c>
      <c r="B4">
        <v>24</v>
      </c>
      <c r="C4">
        <v>1</v>
      </c>
      <c r="D4">
        <v>11</v>
      </c>
      <c r="E4" s="5">
        <v>16</v>
      </c>
      <c r="F4">
        <v>28</v>
      </c>
      <c r="G4" s="5" t="s">
        <v>181</v>
      </c>
      <c r="H4" s="5" t="s">
        <v>169</v>
      </c>
      <c r="I4" s="5" t="s">
        <v>182</v>
      </c>
      <c r="J4" s="5"/>
      <c r="K4" s="5"/>
      <c r="L4" s="5"/>
      <c r="M4" s="5"/>
      <c r="AC4" s="5"/>
      <c r="AD4" s="5"/>
      <c r="AE4" s="5"/>
    </row>
    <row r="5" spans="1:37" x14ac:dyDescent="0.25">
      <c r="A5" s="5" t="s">
        <v>84</v>
      </c>
      <c r="B5">
        <v>4</v>
      </c>
      <c r="C5" s="5"/>
      <c r="D5" s="5"/>
      <c r="E5" s="5"/>
      <c r="H5" s="5"/>
      <c r="I5" s="5"/>
      <c r="J5" s="5"/>
      <c r="K5" s="5"/>
      <c r="M5" s="5"/>
    </row>
    <row r="6" spans="1:37" x14ac:dyDescent="0.25">
      <c r="A6" s="5" t="s">
        <v>85</v>
      </c>
      <c r="B6" s="5">
        <v>58</v>
      </c>
      <c r="C6" s="5">
        <v>78</v>
      </c>
      <c r="D6" s="5">
        <v>102</v>
      </c>
      <c r="E6" s="5">
        <v>19</v>
      </c>
    </row>
    <row r="7" spans="1:37" x14ac:dyDescent="0.25">
      <c r="A7" s="5" t="s">
        <v>52</v>
      </c>
      <c r="B7" s="20">
        <f>(B6-MAX(Z17:Z21))/(SUM(V17:V21)-MAX(Z17:Z21))</f>
        <v>0.44859813084112149</v>
      </c>
      <c r="C7" s="20">
        <f t="shared" ref="C7:E7" si="1">(C6-MAX(AA17:AA21))/(SUM(W17:W21)-MAX(AA17:AA21))</f>
        <v>0.65384615384615385</v>
      </c>
      <c r="D7" s="20">
        <f t="shared" si="1"/>
        <v>0.68656716417910446</v>
      </c>
      <c r="E7" s="20">
        <f t="shared" si="1"/>
        <v>0.12676056338028169</v>
      </c>
      <c r="F7" s="5" t="s">
        <v>198</v>
      </c>
    </row>
    <row r="8" spans="1:37" x14ac:dyDescent="0.25">
      <c r="A8" s="5" t="s">
        <v>49</v>
      </c>
      <c r="B8" s="5">
        <f>(1/SUM(D17:D21))*(1/B5)*(COUNTIF((C30:AF33),"&gt;0")+COUNTIF((C42:AF45),"&gt;0")+COUNTIF((C54:AF57),"&gt;0")+COUNTIF((C66:AF69),"&gt;0")+COUNTIF((C78:AF81),"&gt;0"))</f>
        <v>0.25</v>
      </c>
      <c r="C8" s="5"/>
      <c r="E8" s="5"/>
      <c r="F8" s="5" t="s">
        <v>199</v>
      </c>
    </row>
    <row r="9" spans="1:37" x14ac:dyDescent="0.25">
      <c r="A9" s="5" t="s">
        <v>86</v>
      </c>
      <c r="B9" s="5"/>
      <c r="C9" s="5"/>
      <c r="D9" s="5"/>
      <c r="E9" s="5"/>
      <c r="J9" s="5"/>
      <c r="K9" s="5"/>
      <c r="L9" s="5"/>
      <c r="M9" s="5"/>
      <c r="AE9" s="5"/>
      <c r="AF9" s="5"/>
    </row>
    <row r="10" spans="1:37" x14ac:dyDescent="0.25">
      <c r="A10" t="s">
        <v>170</v>
      </c>
      <c r="B10" s="5"/>
      <c r="C10" s="5"/>
      <c r="D10" s="5"/>
      <c r="E10" s="5"/>
      <c r="AC10" s="5"/>
      <c r="AD10" s="5"/>
      <c r="AE10" s="5"/>
      <c r="AF10" s="5"/>
    </row>
    <row r="11" spans="1:37" x14ac:dyDescent="0.25">
      <c r="A11" s="5" t="s">
        <v>171</v>
      </c>
      <c r="B11" s="5"/>
      <c r="C11" s="5"/>
      <c r="D11" s="5"/>
      <c r="E11" s="5"/>
      <c r="J11" s="5"/>
      <c r="K11" s="5"/>
      <c r="L11" s="5"/>
      <c r="M11" s="5"/>
      <c r="N11" s="5"/>
      <c r="O11" t="s">
        <v>193</v>
      </c>
    </row>
    <row r="12" spans="1:37" x14ac:dyDescent="0.25">
      <c r="A12" t="s">
        <v>172</v>
      </c>
      <c r="B12" s="5"/>
      <c r="C12" s="5"/>
      <c r="D12" s="5"/>
      <c r="E12" s="5"/>
      <c r="J12" s="5"/>
      <c r="O12" t="s">
        <v>192</v>
      </c>
    </row>
    <row r="13" spans="1:37" x14ac:dyDescent="0.25">
      <c r="A13" t="s">
        <v>184</v>
      </c>
      <c r="B13" s="5"/>
      <c r="C13" s="5"/>
      <c r="D13" s="5"/>
      <c r="E13" s="5"/>
      <c r="J13" s="5"/>
      <c r="L13" s="5"/>
      <c r="M13" s="5"/>
      <c r="O13" t="s">
        <v>191</v>
      </c>
    </row>
    <row r="14" spans="1:37" x14ac:dyDescent="0.25">
      <c r="A14" t="s">
        <v>173</v>
      </c>
      <c r="B14" s="5"/>
      <c r="C14" s="5"/>
      <c r="D14" s="5"/>
      <c r="E14" s="5"/>
      <c r="J14" s="5"/>
      <c r="L14" s="5"/>
      <c r="M14" s="5"/>
      <c r="O14" t="s">
        <v>189</v>
      </c>
      <c r="U14" t="s">
        <v>190</v>
      </c>
    </row>
    <row r="15" spans="1:37" ht="15.75" customHeight="1" thickBot="1" x14ac:dyDescent="0.3">
      <c r="A15" s="10"/>
      <c r="B15" s="10"/>
      <c r="C15" s="10"/>
      <c r="D15" s="10"/>
      <c r="E15" s="10"/>
      <c r="F15" s="9"/>
      <c r="G15" s="9"/>
      <c r="H15" s="9"/>
      <c r="I15" s="9"/>
      <c r="J15" s="10"/>
      <c r="K15" s="9"/>
      <c r="L15" s="10"/>
      <c r="M15" s="10"/>
      <c r="N15" s="9"/>
      <c r="O15" s="9" t="s">
        <v>188</v>
      </c>
      <c r="P15" s="9"/>
      <c r="Q15" s="9"/>
      <c r="R15" s="9"/>
      <c r="S15" s="9"/>
      <c r="U15" s="9"/>
      <c r="V15" s="50" t="s">
        <v>196</v>
      </c>
      <c r="W15" s="50"/>
      <c r="X15" s="50"/>
      <c r="Y15" s="50"/>
      <c r="Z15" s="50" t="s">
        <v>197</v>
      </c>
      <c r="AA15" s="50"/>
      <c r="AB15" s="50"/>
      <c r="AC15" s="50"/>
      <c r="AF15" s="50"/>
      <c r="AG15" s="50"/>
      <c r="AH15" s="50" t="s">
        <v>52</v>
      </c>
      <c r="AI15" s="50"/>
      <c r="AJ15" s="50"/>
      <c r="AK15" s="50"/>
    </row>
    <row r="16" spans="1:37" ht="15.75" thickTop="1" x14ac:dyDescent="0.25">
      <c r="A16" s="12" t="s">
        <v>33</v>
      </c>
      <c r="B16" s="12" t="s">
        <v>34</v>
      </c>
      <c r="C16" s="12" t="s">
        <v>204</v>
      </c>
      <c r="D16" s="13" t="s">
        <v>36</v>
      </c>
      <c r="E16" s="13" t="s">
        <v>37</v>
      </c>
      <c r="F16" s="13" t="s">
        <v>38</v>
      </c>
      <c r="G16" s="13" t="s">
        <v>39</v>
      </c>
      <c r="H16" s="12" t="s">
        <v>40</v>
      </c>
      <c r="I16" s="13" t="s">
        <v>41</v>
      </c>
      <c r="J16" s="12" t="s">
        <v>42</v>
      </c>
      <c r="K16" s="12" t="s">
        <v>43</v>
      </c>
      <c r="L16" s="12" t="s">
        <v>44</v>
      </c>
      <c r="M16" s="12" t="s">
        <v>45</v>
      </c>
      <c r="N16" s="12" t="s">
        <v>46</v>
      </c>
      <c r="O16" s="12" t="s">
        <v>47</v>
      </c>
      <c r="P16" s="12" t="s">
        <v>48</v>
      </c>
      <c r="Q16" s="13" t="s">
        <v>49</v>
      </c>
      <c r="R16" s="12" t="s">
        <v>50</v>
      </c>
      <c r="S16" s="12" t="s">
        <v>51</v>
      </c>
      <c r="T16" s="13" t="s">
        <v>52</v>
      </c>
      <c r="U16" s="12"/>
      <c r="V16" s="3" t="s">
        <v>176</v>
      </c>
      <c r="W16" s="3" t="s">
        <v>177</v>
      </c>
      <c r="X16" s="3" t="s">
        <v>178</v>
      </c>
      <c r="Y16" s="3" t="s">
        <v>179</v>
      </c>
      <c r="Z16" s="3" t="s">
        <v>176</v>
      </c>
      <c r="AA16" s="3" t="s">
        <v>177</v>
      </c>
      <c r="AB16" s="3" t="s">
        <v>178</v>
      </c>
      <c r="AC16" s="3" t="s">
        <v>179</v>
      </c>
      <c r="AD16" s="12" t="s">
        <v>194</v>
      </c>
      <c r="AE16" s="12" t="s">
        <v>195</v>
      </c>
      <c r="AF16" s="12" t="s">
        <v>201</v>
      </c>
      <c r="AG16" s="12" t="s">
        <v>202</v>
      </c>
      <c r="AH16" s="3" t="s">
        <v>176</v>
      </c>
      <c r="AI16" s="3" t="s">
        <v>177</v>
      </c>
      <c r="AJ16" s="3" t="s">
        <v>178</v>
      </c>
      <c r="AK16" s="3" t="s">
        <v>179</v>
      </c>
    </row>
    <row r="17" spans="1:72" x14ac:dyDescent="0.25">
      <c r="A17" t="s">
        <v>174</v>
      </c>
      <c r="B17">
        <v>449407320</v>
      </c>
      <c r="C17">
        <v>224</v>
      </c>
      <c r="D17" s="2">
        <v>30</v>
      </c>
      <c r="E17" s="2"/>
      <c r="F17" s="2"/>
      <c r="G17" s="2"/>
      <c r="I17" s="2">
        <v>0.44597701149425201</v>
      </c>
      <c r="N17">
        <v>157</v>
      </c>
      <c r="Q17" s="2">
        <f>(1/SUM(D17))*(1/$B$5)*(COUNTIF((C30:AF33),"&gt;0"))</f>
        <v>0.25</v>
      </c>
      <c r="V17">
        <v>18</v>
      </c>
      <c r="W17">
        <v>18</v>
      </c>
      <c r="X17">
        <v>33</v>
      </c>
      <c r="Y17">
        <v>16</v>
      </c>
      <c r="Z17">
        <v>10</v>
      </c>
      <c r="AA17">
        <v>8</v>
      </c>
      <c r="AB17">
        <v>10</v>
      </c>
      <c r="AC17">
        <v>10</v>
      </c>
      <c r="AD17">
        <v>18</v>
      </c>
      <c r="AE17">
        <v>13</v>
      </c>
      <c r="AF17">
        <v>32</v>
      </c>
      <c r="AG17">
        <v>12</v>
      </c>
      <c r="AH17">
        <f>(AD17-MAX(Z17))/(SUM(V17)-MAX(Z17))</f>
        <v>1</v>
      </c>
      <c r="AI17">
        <f t="shared" ref="AI17:AK17" si="2">(AE17-MAX(AA17))/(SUM(W17)-MAX(AA17))</f>
        <v>0.5</v>
      </c>
      <c r="AJ17">
        <f t="shared" si="2"/>
        <v>0.95652173913043481</v>
      </c>
      <c r="AK17">
        <f t="shared" si="2"/>
        <v>0.33333333333333331</v>
      </c>
    </row>
    <row r="18" spans="1:72" x14ac:dyDescent="0.25">
      <c r="A18" t="s">
        <v>168</v>
      </c>
      <c r="B18">
        <v>15929</v>
      </c>
      <c r="C18">
        <v>220</v>
      </c>
      <c r="D18" s="2">
        <v>30</v>
      </c>
      <c r="E18" s="2"/>
      <c r="F18" s="2"/>
      <c r="G18" s="2"/>
      <c r="I18" s="2">
        <v>0.43678160919540199</v>
      </c>
      <c r="N18">
        <v>182</v>
      </c>
      <c r="Q18" s="2">
        <f>(1/SUM(D18))*(1/$B$5)*(COUNTIF((C42:AF45),"&gt;0"))</f>
        <v>0.25</v>
      </c>
      <c r="T18" s="2"/>
      <c r="V18">
        <v>18</v>
      </c>
      <c r="W18">
        <v>16</v>
      </c>
      <c r="X18">
        <v>39</v>
      </c>
      <c r="Y18">
        <v>23</v>
      </c>
      <c r="Z18">
        <v>9</v>
      </c>
      <c r="AA18">
        <v>10</v>
      </c>
      <c r="AB18">
        <v>10</v>
      </c>
      <c r="AC18">
        <v>10</v>
      </c>
      <c r="AD18">
        <v>9</v>
      </c>
      <c r="AE18">
        <v>10</v>
      </c>
      <c r="AF18">
        <v>31</v>
      </c>
      <c r="AG18">
        <v>12</v>
      </c>
      <c r="AH18">
        <f t="shared" ref="AH18:AH20" si="3">(AD18-MAX(Z18))/(SUM(V18)-MAX(Z18))</f>
        <v>0</v>
      </c>
      <c r="AI18">
        <f t="shared" ref="AI18:AI21" si="4">(AE18-MAX(AA18))/(SUM(W18)-MAX(AA18))</f>
        <v>0</v>
      </c>
      <c r="AJ18">
        <f t="shared" ref="AJ18:AJ21" si="5">(AF18-MAX(AB18))/(SUM(X18)-MAX(AB18))</f>
        <v>0.72413793103448276</v>
      </c>
      <c r="AK18">
        <f t="shared" ref="AK18:AK20" si="6">(AG18-MAX(AC18))/(SUM(Y18)-MAX(AC18))</f>
        <v>0.15384615384615385</v>
      </c>
    </row>
    <row r="19" spans="1:72" x14ac:dyDescent="0.25">
      <c r="A19" t="s">
        <v>183</v>
      </c>
      <c r="B19">
        <v>1271149165</v>
      </c>
      <c r="C19">
        <v>199</v>
      </c>
      <c r="D19" s="2">
        <v>30</v>
      </c>
      <c r="E19" s="2"/>
      <c r="F19" s="2"/>
      <c r="G19" s="2"/>
      <c r="I19" s="2">
        <v>0.38850574712643599</v>
      </c>
      <c r="N19">
        <v>193</v>
      </c>
      <c r="Q19" s="2">
        <f>(1/SUM(D19))*(1/$B$5)*(COUNTIF((C54:AF57),"&gt;0"))</f>
        <v>0.25</v>
      </c>
      <c r="T19" s="2"/>
      <c r="V19">
        <v>21</v>
      </c>
      <c r="W19">
        <v>35</v>
      </c>
      <c r="X19">
        <v>26</v>
      </c>
      <c r="Y19">
        <v>16</v>
      </c>
      <c r="Z19">
        <v>9</v>
      </c>
      <c r="AA19">
        <v>10</v>
      </c>
      <c r="AB19">
        <v>8</v>
      </c>
      <c r="AC19">
        <v>7</v>
      </c>
      <c r="AD19">
        <v>14</v>
      </c>
      <c r="AE19">
        <v>28</v>
      </c>
      <c r="AF19">
        <v>20</v>
      </c>
      <c r="AG19">
        <v>16</v>
      </c>
      <c r="AH19">
        <f t="shared" si="3"/>
        <v>0.41666666666666669</v>
      </c>
      <c r="AI19">
        <f t="shared" si="4"/>
        <v>0.72</v>
      </c>
      <c r="AJ19">
        <f t="shared" si="5"/>
        <v>0.66666666666666663</v>
      </c>
      <c r="AK19">
        <f t="shared" si="6"/>
        <v>1</v>
      </c>
    </row>
    <row r="20" spans="1:72" x14ac:dyDescent="0.25">
      <c r="A20" t="s">
        <v>185</v>
      </c>
      <c r="B20">
        <v>1722594969</v>
      </c>
      <c r="C20">
        <v>246</v>
      </c>
      <c r="D20" s="2">
        <v>30</v>
      </c>
      <c r="E20" s="2"/>
      <c r="F20" s="2"/>
      <c r="G20" s="2"/>
      <c r="I20" s="2">
        <v>0.49655172413793103</v>
      </c>
      <c r="N20">
        <v>157</v>
      </c>
      <c r="Q20" s="2">
        <f>(1/SUM(D20))*(1/$B$5)*(COUNTIF((C66:AF69),"&gt;0"))</f>
        <v>0.25</v>
      </c>
      <c r="T20" s="2"/>
      <c r="V20">
        <v>30</v>
      </c>
      <c r="W20">
        <v>23</v>
      </c>
      <c r="X20">
        <v>24</v>
      </c>
      <c r="Y20">
        <v>15</v>
      </c>
      <c r="Z20">
        <v>9</v>
      </c>
      <c r="AA20">
        <v>10</v>
      </c>
      <c r="AB20">
        <v>10</v>
      </c>
      <c r="AC20">
        <v>7</v>
      </c>
      <c r="AD20">
        <v>13</v>
      </c>
      <c r="AE20">
        <v>12</v>
      </c>
      <c r="AF20">
        <v>10</v>
      </c>
      <c r="AG20">
        <v>14</v>
      </c>
      <c r="AH20">
        <f t="shared" si="3"/>
        <v>0.19047619047619047</v>
      </c>
      <c r="AI20">
        <f t="shared" si="4"/>
        <v>0.15384615384615385</v>
      </c>
      <c r="AJ20">
        <f t="shared" si="5"/>
        <v>0</v>
      </c>
      <c r="AK20">
        <f t="shared" si="6"/>
        <v>0.875</v>
      </c>
    </row>
    <row r="21" spans="1:72" ht="15.75" thickBot="1" x14ac:dyDescent="0.3">
      <c r="A21" s="9" t="s">
        <v>186</v>
      </c>
      <c r="B21" s="9">
        <v>177668812</v>
      </c>
      <c r="C21" s="9">
        <v>221</v>
      </c>
      <c r="D21" s="11">
        <v>30</v>
      </c>
      <c r="E21" s="11"/>
      <c r="F21" s="11"/>
      <c r="G21" s="11"/>
      <c r="H21" s="9"/>
      <c r="I21" s="11">
        <v>0.43908045977011401</v>
      </c>
      <c r="J21" s="9"/>
      <c r="K21" s="9"/>
      <c r="L21" s="9"/>
      <c r="M21" s="9"/>
      <c r="N21" s="9">
        <v>172</v>
      </c>
      <c r="O21" s="9"/>
      <c r="P21" s="9"/>
      <c r="Q21" s="2">
        <f>(1/SUM(D21))*(1/$B$5)*(COUNTIF((C78:AF81),"&gt;0"))</f>
        <v>0.25</v>
      </c>
      <c r="R21" s="9"/>
      <c r="S21" s="9"/>
      <c r="T21" s="11"/>
      <c r="U21" s="9"/>
      <c r="V21" s="9">
        <v>30</v>
      </c>
      <c r="W21" s="9">
        <v>22</v>
      </c>
      <c r="X21" s="9">
        <v>22</v>
      </c>
      <c r="Y21" s="9">
        <v>11</v>
      </c>
      <c r="Z21" s="9">
        <v>10</v>
      </c>
      <c r="AA21" s="9">
        <v>9</v>
      </c>
      <c r="AB21" s="9">
        <v>9</v>
      </c>
      <c r="AC21" s="9">
        <v>7</v>
      </c>
      <c r="AD21" s="9">
        <v>28</v>
      </c>
      <c r="AE21" s="9">
        <v>10</v>
      </c>
      <c r="AF21" s="9">
        <v>9</v>
      </c>
      <c r="AG21" s="9">
        <v>8</v>
      </c>
      <c r="AH21" s="9">
        <f>(AD21-MAX(Z21))/(SUM(V21)-MAX(Z21))</f>
        <v>0.9</v>
      </c>
      <c r="AI21" s="9">
        <f t="shared" si="4"/>
        <v>7.6923076923076927E-2</v>
      </c>
      <c r="AJ21" s="9">
        <f t="shared" si="5"/>
        <v>0</v>
      </c>
      <c r="AK21" s="9">
        <f>(AG21-MAX(AC21))/(SUM(Y21)-MAX(AC21))</f>
        <v>0.25</v>
      </c>
    </row>
    <row r="22" spans="1:72" ht="16.5" thickTop="1" thickBot="1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72" ht="15.75" thickTop="1" x14ac:dyDescent="0.25">
      <c r="A23" s="48" t="s">
        <v>174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</row>
    <row r="24" spans="1:72" x14ac:dyDescent="0.25">
      <c r="A24" s="3" t="s">
        <v>71</v>
      </c>
      <c r="B24" s="3">
        <v>0</v>
      </c>
      <c r="C24" s="3">
        <v>1</v>
      </c>
      <c r="D24" s="3">
        <v>2</v>
      </c>
      <c r="E24" s="3">
        <v>3</v>
      </c>
      <c r="F24" s="3">
        <v>4</v>
      </c>
      <c r="G24" s="3">
        <v>5</v>
      </c>
      <c r="H24" s="3">
        <v>6</v>
      </c>
      <c r="I24" s="3">
        <v>7</v>
      </c>
      <c r="J24" s="3">
        <v>8</v>
      </c>
      <c r="K24" s="3">
        <v>9</v>
      </c>
      <c r="L24" s="3">
        <v>10</v>
      </c>
      <c r="M24" s="3">
        <v>11</v>
      </c>
      <c r="N24" s="3">
        <v>12</v>
      </c>
      <c r="O24" s="3">
        <v>13</v>
      </c>
      <c r="P24" s="3">
        <v>14</v>
      </c>
      <c r="Q24" s="3">
        <v>15</v>
      </c>
      <c r="R24" s="3">
        <v>16</v>
      </c>
      <c r="S24" s="3">
        <v>17</v>
      </c>
      <c r="T24" s="3">
        <v>18</v>
      </c>
      <c r="U24" s="3">
        <v>19</v>
      </c>
      <c r="V24" s="3">
        <v>20</v>
      </c>
      <c r="W24" s="3">
        <v>21</v>
      </c>
      <c r="X24" s="3">
        <v>22</v>
      </c>
      <c r="Y24" s="3">
        <v>23</v>
      </c>
      <c r="Z24" s="3">
        <v>24</v>
      </c>
      <c r="AA24" s="3">
        <v>25</v>
      </c>
      <c r="AB24" s="3">
        <v>26</v>
      </c>
      <c r="AC24" s="3">
        <v>27</v>
      </c>
      <c r="AD24" s="3">
        <v>28</v>
      </c>
      <c r="AE24" s="3">
        <v>29</v>
      </c>
      <c r="AF24" s="3">
        <v>30</v>
      </c>
    </row>
    <row r="25" spans="1:72" x14ac:dyDescent="0.25">
      <c r="A25" t="s">
        <v>72</v>
      </c>
      <c r="B25">
        <v>3</v>
      </c>
      <c r="C25">
        <v>1</v>
      </c>
      <c r="D25">
        <v>3</v>
      </c>
      <c r="E25">
        <v>3</v>
      </c>
      <c r="F25">
        <v>2</v>
      </c>
      <c r="G25">
        <v>3</v>
      </c>
      <c r="H25">
        <v>3</v>
      </c>
      <c r="I25">
        <v>3</v>
      </c>
      <c r="J25">
        <v>1</v>
      </c>
      <c r="K25">
        <v>2</v>
      </c>
      <c r="L25">
        <v>2</v>
      </c>
      <c r="M25">
        <v>2</v>
      </c>
      <c r="N25">
        <v>1</v>
      </c>
      <c r="O25">
        <v>1</v>
      </c>
      <c r="P25">
        <v>2</v>
      </c>
      <c r="Q25">
        <v>1</v>
      </c>
      <c r="R25">
        <v>2</v>
      </c>
      <c r="S25">
        <v>3</v>
      </c>
      <c r="T25">
        <v>3</v>
      </c>
      <c r="U25">
        <v>1</v>
      </c>
      <c r="V25">
        <v>1</v>
      </c>
      <c r="W25">
        <v>2</v>
      </c>
      <c r="X25">
        <v>2</v>
      </c>
      <c r="Y25">
        <v>2</v>
      </c>
      <c r="Z25">
        <v>1</v>
      </c>
      <c r="AA25">
        <v>2</v>
      </c>
      <c r="AB25">
        <v>2</v>
      </c>
      <c r="AC25">
        <v>1</v>
      </c>
      <c r="AD25">
        <v>1</v>
      </c>
      <c r="AE25">
        <v>1</v>
      </c>
      <c r="AF25">
        <v>1</v>
      </c>
    </row>
    <row r="26" spans="1:72" x14ac:dyDescent="0.25">
      <c r="A26" t="s">
        <v>73</v>
      </c>
      <c r="B26">
        <v>1</v>
      </c>
      <c r="C26">
        <v>5</v>
      </c>
      <c r="D26">
        <v>4</v>
      </c>
      <c r="E26">
        <v>6</v>
      </c>
      <c r="F26">
        <v>8</v>
      </c>
      <c r="G26">
        <v>9</v>
      </c>
      <c r="H26">
        <v>13</v>
      </c>
      <c r="I26">
        <v>16</v>
      </c>
      <c r="J26">
        <v>21</v>
      </c>
      <c r="K26">
        <v>17</v>
      </c>
      <c r="L26">
        <v>14</v>
      </c>
      <c r="M26">
        <v>13</v>
      </c>
      <c r="N26">
        <v>25</v>
      </c>
      <c r="O26">
        <v>20</v>
      </c>
      <c r="P26">
        <v>18</v>
      </c>
      <c r="Q26">
        <v>20</v>
      </c>
      <c r="R26">
        <v>19</v>
      </c>
      <c r="S26">
        <v>20</v>
      </c>
      <c r="T26">
        <v>19</v>
      </c>
      <c r="U26">
        <v>28</v>
      </c>
      <c r="V26">
        <v>22</v>
      </c>
      <c r="W26">
        <v>24</v>
      </c>
      <c r="X26">
        <v>24</v>
      </c>
      <c r="Y26">
        <v>24</v>
      </c>
      <c r="Z26">
        <v>29</v>
      </c>
      <c r="AA26">
        <v>28</v>
      </c>
      <c r="AB26">
        <v>29</v>
      </c>
      <c r="AC26">
        <v>30</v>
      </c>
      <c r="AD26">
        <v>31</v>
      </c>
      <c r="AE26">
        <v>31</v>
      </c>
      <c r="AF26">
        <v>31</v>
      </c>
      <c r="BR26">
        <f t="shared" ref="BR26" si="7">AZ26-1</f>
        <v>-1</v>
      </c>
      <c r="BS26">
        <f t="shared" ref="BS26" si="8">BA26-1</f>
        <v>-1</v>
      </c>
      <c r="BT26">
        <f t="shared" ref="BT26" si="9">BB26-1</f>
        <v>-1</v>
      </c>
    </row>
    <row r="27" spans="1:72" x14ac:dyDescent="0.25">
      <c r="A27" t="s">
        <v>73</v>
      </c>
      <c r="B27">
        <v>2</v>
      </c>
      <c r="C27" t="s">
        <v>187</v>
      </c>
      <c r="D27">
        <v>7</v>
      </c>
      <c r="E27">
        <v>8</v>
      </c>
      <c r="F27">
        <v>15</v>
      </c>
      <c r="G27">
        <v>10</v>
      </c>
      <c r="H27">
        <v>17</v>
      </c>
      <c r="I27">
        <v>25</v>
      </c>
      <c r="J27" t="s">
        <v>187</v>
      </c>
      <c r="K27">
        <v>18</v>
      </c>
      <c r="L27">
        <v>17</v>
      </c>
      <c r="M27">
        <v>26</v>
      </c>
      <c r="N27" t="s">
        <v>187</v>
      </c>
      <c r="O27" t="s">
        <v>187</v>
      </c>
      <c r="P27">
        <v>26</v>
      </c>
      <c r="Q27" t="s">
        <v>187</v>
      </c>
      <c r="R27">
        <v>22</v>
      </c>
      <c r="S27">
        <v>25</v>
      </c>
      <c r="T27">
        <v>22</v>
      </c>
      <c r="U27" t="s">
        <v>187</v>
      </c>
      <c r="V27" t="s">
        <v>187</v>
      </c>
      <c r="W27">
        <v>27</v>
      </c>
      <c r="X27">
        <v>28</v>
      </c>
      <c r="Y27">
        <v>27</v>
      </c>
      <c r="Z27" t="s">
        <v>187</v>
      </c>
      <c r="AA27">
        <v>29</v>
      </c>
      <c r="AB27">
        <v>30</v>
      </c>
      <c r="AC27" t="s">
        <v>187</v>
      </c>
      <c r="AD27" t="s">
        <v>187</v>
      </c>
      <c r="AE27" t="s">
        <v>187</v>
      </c>
      <c r="AF27" t="s">
        <v>187</v>
      </c>
    </row>
    <row r="28" spans="1:72" x14ac:dyDescent="0.25">
      <c r="A28" t="s">
        <v>73</v>
      </c>
      <c r="B28">
        <v>3</v>
      </c>
      <c r="C28" t="s">
        <v>187</v>
      </c>
      <c r="D28">
        <v>18</v>
      </c>
      <c r="E28">
        <v>12</v>
      </c>
      <c r="F28" t="s">
        <v>187</v>
      </c>
      <c r="G28">
        <v>11</v>
      </c>
      <c r="H28">
        <v>23</v>
      </c>
      <c r="I28">
        <v>27</v>
      </c>
      <c r="J28" t="s">
        <v>187</v>
      </c>
      <c r="K28" t="s">
        <v>187</v>
      </c>
      <c r="L28" t="s">
        <v>187</v>
      </c>
      <c r="M28" t="s">
        <v>187</v>
      </c>
      <c r="N28" t="s">
        <v>187</v>
      </c>
      <c r="O28" t="s">
        <v>187</v>
      </c>
      <c r="P28" t="s">
        <v>187</v>
      </c>
      <c r="Q28" t="s">
        <v>187</v>
      </c>
      <c r="R28" t="s">
        <v>187</v>
      </c>
      <c r="S28">
        <v>26</v>
      </c>
      <c r="T28">
        <v>30</v>
      </c>
      <c r="U28" t="s">
        <v>187</v>
      </c>
      <c r="V28" t="s">
        <v>187</v>
      </c>
      <c r="W28" t="s">
        <v>187</v>
      </c>
      <c r="X28" t="s">
        <v>187</v>
      </c>
      <c r="Y28" t="s">
        <v>187</v>
      </c>
      <c r="Z28" t="s">
        <v>187</v>
      </c>
      <c r="AA28" t="s">
        <v>187</v>
      </c>
      <c r="AB28" t="s">
        <v>187</v>
      </c>
      <c r="AC28" t="s">
        <v>187</v>
      </c>
      <c r="AD28" t="s">
        <v>187</v>
      </c>
      <c r="AE28" t="s">
        <v>187</v>
      </c>
      <c r="AF28" t="s">
        <v>187</v>
      </c>
    </row>
    <row r="29" spans="1:72" x14ac:dyDescent="0.25">
      <c r="A29" t="s">
        <v>74</v>
      </c>
      <c r="B29">
        <v>0</v>
      </c>
      <c r="C29">
        <v>1</v>
      </c>
      <c r="D29">
        <v>4</v>
      </c>
      <c r="E29">
        <v>8</v>
      </c>
      <c r="F29">
        <v>6</v>
      </c>
      <c r="G29">
        <v>3</v>
      </c>
      <c r="H29">
        <v>3</v>
      </c>
      <c r="I29">
        <v>9</v>
      </c>
      <c r="J29">
        <v>2</v>
      </c>
      <c r="K29">
        <v>6</v>
      </c>
      <c r="L29">
        <v>8</v>
      </c>
      <c r="M29">
        <v>4</v>
      </c>
      <c r="N29">
        <v>9</v>
      </c>
      <c r="O29">
        <v>4</v>
      </c>
      <c r="P29">
        <v>10</v>
      </c>
      <c r="Q29">
        <v>9</v>
      </c>
      <c r="R29">
        <v>4</v>
      </c>
      <c r="S29">
        <v>10</v>
      </c>
      <c r="T29">
        <v>9</v>
      </c>
      <c r="U29">
        <v>9</v>
      </c>
      <c r="V29">
        <v>9</v>
      </c>
      <c r="W29">
        <v>7</v>
      </c>
      <c r="X29">
        <v>3</v>
      </c>
      <c r="Y29">
        <v>2</v>
      </c>
      <c r="Z29">
        <v>4</v>
      </c>
      <c r="AA29">
        <v>7</v>
      </c>
      <c r="AB29">
        <v>1</v>
      </c>
      <c r="AC29">
        <v>2</v>
      </c>
      <c r="AD29">
        <v>1</v>
      </c>
      <c r="AE29">
        <v>1</v>
      </c>
      <c r="AF29">
        <v>2</v>
      </c>
    </row>
    <row r="30" spans="1:72" x14ac:dyDescent="0.25">
      <c r="A30" t="s">
        <v>75</v>
      </c>
      <c r="B30">
        <v>0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7</v>
      </c>
      <c r="T30">
        <v>8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10</v>
      </c>
      <c r="AC30">
        <v>0</v>
      </c>
      <c r="AD30">
        <v>0</v>
      </c>
      <c r="AE30">
        <v>0</v>
      </c>
      <c r="AF30">
        <v>0</v>
      </c>
    </row>
    <row r="31" spans="1:72" x14ac:dyDescent="0.25">
      <c r="A31" t="s">
        <v>76</v>
      </c>
      <c r="B31">
        <v>0</v>
      </c>
      <c r="C31">
        <v>0</v>
      </c>
      <c r="D31">
        <v>0</v>
      </c>
      <c r="E31">
        <v>7</v>
      </c>
      <c r="F31">
        <v>1</v>
      </c>
      <c r="G31">
        <v>2</v>
      </c>
      <c r="H31">
        <v>0</v>
      </c>
      <c r="I31">
        <v>0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8</v>
      </c>
      <c r="Q31">
        <v>0</v>
      </c>
      <c r="R31">
        <v>0</v>
      </c>
      <c r="S31">
        <v>0</v>
      </c>
      <c r="T31">
        <v>0</v>
      </c>
      <c r="U31">
        <v>0</v>
      </c>
      <c r="V31">
        <v>5</v>
      </c>
      <c r="W31">
        <v>5</v>
      </c>
      <c r="X31">
        <v>0</v>
      </c>
      <c r="Y31">
        <v>0</v>
      </c>
      <c r="Z31">
        <v>8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</row>
    <row r="32" spans="1:72" x14ac:dyDescent="0.25">
      <c r="A32" t="s">
        <v>111</v>
      </c>
      <c r="B32">
        <v>0</v>
      </c>
      <c r="C32">
        <v>0</v>
      </c>
      <c r="D32">
        <v>4</v>
      </c>
      <c r="E32">
        <v>0</v>
      </c>
      <c r="F32">
        <v>0</v>
      </c>
      <c r="G32">
        <v>0</v>
      </c>
      <c r="H32">
        <v>0</v>
      </c>
      <c r="I32">
        <v>6</v>
      </c>
      <c r="J32">
        <v>0</v>
      </c>
      <c r="K32">
        <v>0</v>
      </c>
      <c r="L32">
        <v>8</v>
      </c>
      <c r="M32">
        <v>1</v>
      </c>
      <c r="N32">
        <v>8</v>
      </c>
      <c r="O32">
        <v>0</v>
      </c>
      <c r="P32">
        <v>0</v>
      </c>
      <c r="Q32">
        <v>0</v>
      </c>
      <c r="R32">
        <v>6</v>
      </c>
      <c r="S32">
        <v>0</v>
      </c>
      <c r="T32">
        <v>0</v>
      </c>
      <c r="U32">
        <v>1</v>
      </c>
      <c r="V32">
        <v>0</v>
      </c>
      <c r="W32">
        <v>0</v>
      </c>
      <c r="X32">
        <v>1</v>
      </c>
      <c r="Y32">
        <v>10</v>
      </c>
      <c r="Z32">
        <v>0</v>
      </c>
      <c r="AA32">
        <v>0</v>
      </c>
      <c r="AB32">
        <v>0</v>
      </c>
      <c r="AC32">
        <v>9</v>
      </c>
      <c r="AD32">
        <v>0</v>
      </c>
      <c r="AE32">
        <v>0</v>
      </c>
      <c r="AF32">
        <v>7</v>
      </c>
    </row>
    <row r="33" spans="1:32" ht="15.75" thickBot="1" x14ac:dyDescent="0.3">
      <c r="A33" s="9" t="s">
        <v>112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7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1</v>
      </c>
      <c r="P33" s="9">
        <v>0</v>
      </c>
      <c r="Q33" s="9">
        <v>5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10</v>
      </c>
      <c r="AB33" s="9">
        <v>0</v>
      </c>
      <c r="AC33" s="9">
        <v>0</v>
      </c>
      <c r="AD33" s="9">
        <v>0</v>
      </c>
      <c r="AE33" s="9">
        <v>8</v>
      </c>
      <c r="AF33" s="9">
        <v>0</v>
      </c>
    </row>
    <row r="34" spans="1:32" ht="16.5" thickTop="1" thickBot="1" x14ac:dyDescent="0.3"/>
    <row r="35" spans="1:32" ht="15.75" thickTop="1" x14ac:dyDescent="0.25">
      <c r="A35" s="48" t="s">
        <v>175</v>
      </c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</row>
    <row r="36" spans="1:32" x14ac:dyDescent="0.25">
      <c r="A36" s="3" t="s">
        <v>71</v>
      </c>
      <c r="B36" s="3">
        <v>0</v>
      </c>
      <c r="C36" s="3">
        <v>1</v>
      </c>
      <c r="D36" s="3">
        <v>2</v>
      </c>
      <c r="E36" s="3">
        <v>3</v>
      </c>
      <c r="F36" s="3">
        <v>4</v>
      </c>
      <c r="G36" s="3">
        <v>5</v>
      </c>
      <c r="H36" s="3">
        <v>6</v>
      </c>
      <c r="I36" s="3">
        <v>7</v>
      </c>
      <c r="J36" s="3">
        <v>8</v>
      </c>
      <c r="K36" s="3">
        <v>9</v>
      </c>
      <c r="L36" s="3">
        <v>10</v>
      </c>
      <c r="M36" s="3">
        <v>11</v>
      </c>
      <c r="N36" s="3">
        <v>12</v>
      </c>
      <c r="O36" s="3">
        <v>13</v>
      </c>
      <c r="P36" s="3">
        <v>14</v>
      </c>
      <c r="Q36" s="3">
        <v>15</v>
      </c>
      <c r="R36" s="3">
        <v>16</v>
      </c>
      <c r="S36" s="3">
        <v>17</v>
      </c>
      <c r="T36" s="3">
        <v>18</v>
      </c>
      <c r="U36" s="3">
        <v>19</v>
      </c>
      <c r="V36" s="3">
        <v>20</v>
      </c>
      <c r="W36" s="3">
        <v>21</v>
      </c>
      <c r="X36" s="3">
        <v>22</v>
      </c>
      <c r="Y36" s="3">
        <v>23</v>
      </c>
      <c r="Z36" s="3">
        <v>24</v>
      </c>
      <c r="AA36" s="3">
        <v>25</v>
      </c>
      <c r="AB36" s="3">
        <v>26</v>
      </c>
      <c r="AC36" s="3">
        <v>27</v>
      </c>
      <c r="AD36" s="3">
        <v>28</v>
      </c>
      <c r="AE36" s="3">
        <v>29</v>
      </c>
      <c r="AF36" s="3">
        <v>30</v>
      </c>
    </row>
    <row r="37" spans="1:32" x14ac:dyDescent="0.25">
      <c r="A37" t="s">
        <v>72</v>
      </c>
      <c r="B37">
        <v>3</v>
      </c>
      <c r="C37">
        <v>1</v>
      </c>
      <c r="D37">
        <v>3</v>
      </c>
      <c r="E37">
        <v>3</v>
      </c>
      <c r="F37">
        <v>3</v>
      </c>
      <c r="G37">
        <v>3</v>
      </c>
      <c r="H37">
        <v>1</v>
      </c>
      <c r="I37">
        <v>2</v>
      </c>
      <c r="J37">
        <v>3</v>
      </c>
      <c r="K37">
        <v>2</v>
      </c>
      <c r="L37">
        <v>3</v>
      </c>
      <c r="M37">
        <v>3</v>
      </c>
      <c r="N37">
        <v>1</v>
      </c>
      <c r="O37">
        <v>1</v>
      </c>
      <c r="P37">
        <v>2</v>
      </c>
      <c r="Q37">
        <v>3</v>
      </c>
      <c r="R37">
        <v>3</v>
      </c>
      <c r="S37">
        <v>2</v>
      </c>
      <c r="T37">
        <v>2</v>
      </c>
      <c r="U37">
        <v>1</v>
      </c>
      <c r="V37">
        <v>1</v>
      </c>
      <c r="W37">
        <v>1</v>
      </c>
      <c r="X37">
        <v>1</v>
      </c>
      <c r="Y37">
        <v>2</v>
      </c>
      <c r="Z37">
        <v>1</v>
      </c>
      <c r="AA37">
        <v>2</v>
      </c>
      <c r="AB37">
        <v>1</v>
      </c>
      <c r="AC37">
        <v>1</v>
      </c>
      <c r="AD37">
        <v>1</v>
      </c>
      <c r="AE37">
        <v>1</v>
      </c>
      <c r="AF37">
        <v>1</v>
      </c>
    </row>
    <row r="38" spans="1:32" x14ac:dyDescent="0.25">
      <c r="A38" t="s">
        <v>73</v>
      </c>
      <c r="B38">
        <v>1</v>
      </c>
      <c r="C38">
        <v>7</v>
      </c>
      <c r="D38">
        <v>9</v>
      </c>
      <c r="E38">
        <v>4</v>
      </c>
      <c r="F38">
        <v>6</v>
      </c>
      <c r="G38">
        <v>8</v>
      </c>
      <c r="H38">
        <v>16</v>
      </c>
      <c r="I38">
        <v>8</v>
      </c>
      <c r="J38">
        <v>19</v>
      </c>
      <c r="K38">
        <v>13</v>
      </c>
      <c r="L38">
        <v>12</v>
      </c>
      <c r="M38">
        <v>12</v>
      </c>
      <c r="N38">
        <v>28</v>
      </c>
      <c r="O38">
        <v>27</v>
      </c>
      <c r="P38">
        <v>17</v>
      </c>
      <c r="Q38">
        <v>16</v>
      </c>
      <c r="R38">
        <v>17</v>
      </c>
      <c r="S38">
        <v>20</v>
      </c>
      <c r="T38">
        <v>22</v>
      </c>
      <c r="U38">
        <v>29</v>
      </c>
      <c r="V38">
        <v>21</v>
      </c>
      <c r="W38">
        <v>28</v>
      </c>
      <c r="X38">
        <v>28</v>
      </c>
      <c r="Y38">
        <v>24</v>
      </c>
      <c r="Z38">
        <v>30</v>
      </c>
      <c r="AA38">
        <v>27</v>
      </c>
      <c r="AB38">
        <v>29</v>
      </c>
      <c r="AC38">
        <v>30</v>
      </c>
      <c r="AD38">
        <v>31</v>
      </c>
      <c r="AE38">
        <v>31</v>
      </c>
      <c r="AF38">
        <v>31</v>
      </c>
    </row>
    <row r="39" spans="1:32" x14ac:dyDescent="0.25">
      <c r="A39" t="s">
        <v>73</v>
      </c>
      <c r="B39">
        <v>2</v>
      </c>
      <c r="C39" t="s">
        <v>187</v>
      </c>
      <c r="D39">
        <v>11</v>
      </c>
      <c r="E39">
        <v>5</v>
      </c>
      <c r="F39">
        <v>10</v>
      </c>
      <c r="G39">
        <v>17</v>
      </c>
      <c r="H39" t="s">
        <v>187</v>
      </c>
      <c r="I39">
        <v>20</v>
      </c>
      <c r="J39">
        <v>22</v>
      </c>
      <c r="K39">
        <v>15</v>
      </c>
      <c r="L39">
        <v>13</v>
      </c>
      <c r="M39">
        <v>24</v>
      </c>
      <c r="N39" t="s">
        <v>187</v>
      </c>
      <c r="O39" t="s">
        <v>187</v>
      </c>
      <c r="P39">
        <v>18</v>
      </c>
      <c r="Q39">
        <v>19</v>
      </c>
      <c r="R39">
        <v>18</v>
      </c>
      <c r="S39">
        <v>22</v>
      </c>
      <c r="T39">
        <v>30</v>
      </c>
      <c r="U39" t="s">
        <v>187</v>
      </c>
      <c r="V39" t="s">
        <v>187</v>
      </c>
      <c r="W39" t="s">
        <v>187</v>
      </c>
      <c r="X39" t="s">
        <v>187</v>
      </c>
      <c r="Y39">
        <v>26</v>
      </c>
      <c r="Z39" t="s">
        <v>187</v>
      </c>
      <c r="AA39">
        <v>29</v>
      </c>
      <c r="AB39" t="s">
        <v>187</v>
      </c>
      <c r="AC39" t="s">
        <v>187</v>
      </c>
      <c r="AD39" t="s">
        <v>187</v>
      </c>
      <c r="AE39" t="s">
        <v>187</v>
      </c>
      <c r="AF39" t="s">
        <v>187</v>
      </c>
    </row>
    <row r="40" spans="1:32" x14ac:dyDescent="0.25">
      <c r="A40" t="s">
        <v>73</v>
      </c>
      <c r="B40">
        <v>3</v>
      </c>
      <c r="C40" t="s">
        <v>187</v>
      </c>
      <c r="D40">
        <v>23</v>
      </c>
      <c r="E40">
        <v>14</v>
      </c>
      <c r="F40">
        <v>25</v>
      </c>
      <c r="G40">
        <v>23</v>
      </c>
      <c r="H40" t="s">
        <v>187</v>
      </c>
      <c r="I40" t="s">
        <v>187</v>
      </c>
      <c r="J40">
        <v>27</v>
      </c>
      <c r="K40" t="s">
        <v>187</v>
      </c>
      <c r="L40">
        <v>24</v>
      </c>
      <c r="M40">
        <v>25</v>
      </c>
      <c r="N40" t="s">
        <v>187</v>
      </c>
      <c r="O40" t="s">
        <v>187</v>
      </c>
      <c r="P40" t="s">
        <v>187</v>
      </c>
      <c r="Q40">
        <v>25</v>
      </c>
      <c r="R40">
        <v>26</v>
      </c>
      <c r="S40" t="s">
        <v>187</v>
      </c>
      <c r="T40" t="s">
        <v>187</v>
      </c>
      <c r="U40" t="s">
        <v>187</v>
      </c>
      <c r="V40" t="s">
        <v>187</v>
      </c>
      <c r="W40" t="s">
        <v>187</v>
      </c>
      <c r="X40" t="s">
        <v>187</v>
      </c>
      <c r="Y40" t="s">
        <v>187</v>
      </c>
      <c r="Z40" t="s">
        <v>187</v>
      </c>
      <c r="AA40" t="s">
        <v>187</v>
      </c>
      <c r="AB40" t="s">
        <v>187</v>
      </c>
      <c r="AC40" t="s">
        <v>187</v>
      </c>
      <c r="AD40" t="s">
        <v>187</v>
      </c>
      <c r="AE40" t="s">
        <v>187</v>
      </c>
      <c r="AF40" t="s">
        <v>187</v>
      </c>
    </row>
    <row r="41" spans="1:32" x14ac:dyDescent="0.25">
      <c r="A41" t="s">
        <v>74</v>
      </c>
      <c r="B41">
        <v>0</v>
      </c>
      <c r="C41">
        <v>7</v>
      </c>
      <c r="D41">
        <v>8</v>
      </c>
      <c r="E41">
        <v>8</v>
      </c>
      <c r="F41">
        <v>7</v>
      </c>
      <c r="G41">
        <v>6</v>
      </c>
      <c r="H41">
        <v>7</v>
      </c>
      <c r="I41">
        <v>8</v>
      </c>
      <c r="J41">
        <v>7</v>
      </c>
      <c r="K41">
        <v>10</v>
      </c>
      <c r="L41">
        <v>5</v>
      </c>
      <c r="M41">
        <v>3</v>
      </c>
      <c r="N41">
        <v>3</v>
      </c>
      <c r="O41">
        <v>1</v>
      </c>
      <c r="P41">
        <v>1</v>
      </c>
      <c r="Q41">
        <v>5</v>
      </c>
      <c r="R41">
        <v>9</v>
      </c>
      <c r="S41">
        <v>5</v>
      </c>
      <c r="T41">
        <v>1</v>
      </c>
      <c r="U41">
        <v>3</v>
      </c>
      <c r="V41">
        <v>9</v>
      </c>
      <c r="W41">
        <v>5</v>
      </c>
      <c r="X41">
        <v>6</v>
      </c>
      <c r="Y41">
        <v>8</v>
      </c>
      <c r="Z41">
        <v>10</v>
      </c>
      <c r="AA41">
        <v>3</v>
      </c>
      <c r="AB41">
        <v>8</v>
      </c>
      <c r="AC41">
        <v>8</v>
      </c>
      <c r="AD41">
        <v>6</v>
      </c>
      <c r="AE41">
        <v>9</v>
      </c>
      <c r="AF41">
        <v>6</v>
      </c>
    </row>
    <row r="42" spans="1:32" x14ac:dyDescent="0.25">
      <c r="A42" t="s">
        <v>75</v>
      </c>
      <c r="B42">
        <v>0</v>
      </c>
      <c r="C42">
        <v>0</v>
      </c>
      <c r="D42">
        <v>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4</v>
      </c>
      <c r="P42">
        <v>0</v>
      </c>
      <c r="Q42">
        <v>0</v>
      </c>
      <c r="R42">
        <v>0</v>
      </c>
      <c r="S42">
        <v>0</v>
      </c>
      <c r="T42">
        <v>7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6</v>
      </c>
      <c r="AB42">
        <v>0</v>
      </c>
      <c r="AC42">
        <v>1</v>
      </c>
      <c r="AD42">
        <v>8</v>
      </c>
      <c r="AE42">
        <v>0</v>
      </c>
      <c r="AF42">
        <v>0</v>
      </c>
    </row>
    <row r="43" spans="1:32" x14ac:dyDescent="0.25">
      <c r="A43" t="s">
        <v>76</v>
      </c>
      <c r="B43">
        <v>0</v>
      </c>
      <c r="C43">
        <v>0</v>
      </c>
      <c r="D43">
        <v>0</v>
      </c>
      <c r="E43">
        <v>7</v>
      </c>
      <c r="F43">
        <v>0</v>
      </c>
      <c r="G43">
        <v>0</v>
      </c>
      <c r="H43">
        <v>0</v>
      </c>
      <c r="I43">
        <v>0</v>
      </c>
      <c r="J43">
        <v>2</v>
      </c>
      <c r="K43">
        <v>0</v>
      </c>
      <c r="L43">
        <v>0</v>
      </c>
      <c r="M43">
        <v>0</v>
      </c>
      <c r="N43">
        <v>6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10</v>
      </c>
      <c r="AF43">
        <v>0</v>
      </c>
    </row>
    <row r="44" spans="1:32" x14ac:dyDescent="0.25">
      <c r="A44" t="s">
        <v>111</v>
      </c>
      <c r="B44">
        <v>0</v>
      </c>
      <c r="C44">
        <v>0</v>
      </c>
      <c r="D44">
        <v>0</v>
      </c>
      <c r="E44">
        <v>0</v>
      </c>
      <c r="F44">
        <v>9</v>
      </c>
      <c r="G44">
        <v>0</v>
      </c>
      <c r="H44">
        <v>0</v>
      </c>
      <c r="I44">
        <v>7</v>
      </c>
      <c r="J44">
        <v>0</v>
      </c>
      <c r="K44">
        <v>2</v>
      </c>
      <c r="L44">
        <v>0</v>
      </c>
      <c r="M44">
        <v>6</v>
      </c>
      <c r="N44">
        <v>0</v>
      </c>
      <c r="O44">
        <v>0</v>
      </c>
      <c r="P44">
        <v>7</v>
      </c>
      <c r="Q44">
        <v>0</v>
      </c>
      <c r="R44">
        <v>0</v>
      </c>
      <c r="S44">
        <v>0</v>
      </c>
      <c r="T44">
        <v>0</v>
      </c>
      <c r="U44">
        <v>0</v>
      </c>
      <c r="V44">
        <v>3</v>
      </c>
      <c r="W44">
        <v>10</v>
      </c>
      <c r="X44">
        <v>7</v>
      </c>
      <c r="Y44">
        <v>8</v>
      </c>
      <c r="Z44">
        <v>6</v>
      </c>
      <c r="AA44">
        <v>0</v>
      </c>
      <c r="AB44">
        <v>9</v>
      </c>
      <c r="AC44">
        <v>0</v>
      </c>
      <c r="AD44">
        <v>0</v>
      </c>
      <c r="AE44">
        <v>0</v>
      </c>
      <c r="AF44">
        <v>7</v>
      </c>
    </row>
    <row r="45" spans="1:32" ht="15.75" thickBot="1" x14ac:dyDescent="0.3">
      <c r="A45" s="9" t="s">
        <v>112</v>
      </c>
      <c r="B45" s="9">
        <v>0</v>
      </c>
      <c r="C45" s="9">
        <v>10</v>
      </c>
      <c r="D45" s="9">
        <v>0</v>
      </c>
      <c r="E45" s="9">
        <v>0</v>
      </c>
      <c r="F45" s="9">
        <v>0</v>
      </c>
      <c r="G45" s="9">
        <v>1</v>
      </c>
      <c r="H45" s="9">
        <v>2</v>
      </c>
      <c r="I45" s="9">
        <v>0</v>
      </c>
      <c r="J45" s="9">
        <v>0</v>
      </c>
      <c r="K45" s="9">
        <v>0</v>
      </c>
      <c r="L45" s="9">
        <v>1</v>
      </c>
      <c r="M45" s="9">
        <v>0</v>
      </c>
      <c r="N45" s="9">
        <v>0</v>
      </c>
      <c r="O45" s="9">
        <v>0</v>
      </c>
      <c r="P45" s="9">
        <v>0</v>
      </c>
      <c r="Q45" s="9">
        <v>9</v>
      </c>
      <c r="R45" s="9">
        <v>0</v>
      </c>
      <c r="S45" s="9">
        <v>7</v>
      </c>
      <c r="T45" s="9">
        <v>0</v>
      </c>
      <c r="U45" s="9">
        <v>5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</row>
    <row r="46" spans="1:32" ht="16.5" thickTop="1" thickBot="1" x14ac:dyDescent="0.3"/>
    <row r="47" spans="1:32" ht="15.75" thickTop="1" x14ac:dyDescent="0.25">
      <c r="A47" s="48" t="s">
        <v>183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</row>
    <row r="48" spans="1:32" x14ac:dyDescent="0.25">
      <c r="A48" s="3" t="s">
        <v>71</v>
      </c>
      <c r="B48" s="3">
        <v>0</v>
      </c>
      <c r="C48" s="3">
        <v>1</v>
      </c>
      <c r="D48" s="3">
        <v>2</v>
      </c>
      <c r="E48" s="3">
        <v>3</v>
      </c>
      <c r="F48" s="3">
        <v>4</v>
      </c>
      <c r="G48" s="3">
        <v>5</v>
      </c>
      <c r="H48" s="3">
        <v>6</v>
      </c>
      <c r="I48" s="3">
        <v>7</v>
      </c>
      <c r="J48" s="3">
        <v>8</v>
      </c>
      <c r="K48" s="3">
        <v>9</v>
      </c>
      <c r="L48" s="3">
        <v>10</v>
      </c>
      <c r="M48" s="3">
        <v>11</v>
      </c>
      <c r="N48" s="3">
        <v>12</v>
      </c>
      <c r="O48" s="3">
        <v>13</v>
      </c>
      <c r="P48" s="3">
        <v>14</v>
      </c>
      <c r="Q48" s="3">
        <v>15</v>
      </c>
      <c r="R48" s="3">
        <v>16</v>
      </c>
      <c r="S48" s="3">
        <v>17</v>
      </c>
      <c r="T48" s="3">
        <v>18</v>
      </c>
      <c r="U48" s="3">
        <v>19</v>
      </c>
      <c r="V48" s="3">
        <v>20</v>
      </c>
      <c r="W48" s="3">
        <v>21</v>
      </c>
      <c r="X48" s="3">
        <v>22</v>
      </c>
      <c r="Y48" s="3">
        <v>23</v>
      </c>
      <c r="Z48" s="3">
        <v>24</v>
      </c>
      <c r="AA48" s="3">
        <v>25</v>
      </c>
      <c r="AB48" s="3">
        <v>26</v>
      </c>
      <c r="AC48" s="3">
        <v>27</v>
      </c>
      <c r="AD48" s="3">
        <v>28</v>
      </c>
      <c r="AE48" s="3">
        <v>29</v>
      </c>
      <c r="AF48" s="3">
        <v>30</v>
      </c>
    </row>
    <row r="49" spans="1:32" x14ac:dyDescent="0.25">
      <c r="A49" t="s">
        <v>72</v>
      </c>
      <c r="B49">
        <v>3</v>
      </c>
      <c r="C49">
        <v>3</v>
      </c>
      <c r="D49">
        <v>3</v>
      </c>
      <c r="E49">
        <v>3</v>
      </c>
      <c r="F49">
        <v>2</v>
      </c>
      <c r="G49">
        <v>3</v>
      </c>
      <c r="H49">
        <v>1</v>
      </c>
      <c r="I49">
        <v>3</v>
      </c>
      <c r="J49">
        <v>3</v>
      </c>
      <c r="K49">
        <v>3</v>
      </c>
      <c r="L49">
        <v>2</v>
      </c>
      <c r="M49">
        <v>2</v>
      </c>
      <c r="N49">
        <v>2</v>
      </c>
      <c r="O49">
        <v>3</v>
      </c>
      <c r="P49">
        <v>2</v>
      </c>
      <c r="Q49">
        <v>3</v>
      </c>
      <c r="R49">
        <v>1</v>
      </c>
      <c r="S49">
        <v>3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</row>
    <row r="50" spans="1:32" x14ac:dyDescent="0.25">
      <c r="A50" t="s">
        <v>73</v>
      </c>
      <c r="B50">
        <v>1</v>
      </c>
      <c r="C50">
        <v>8</v>
      </c>
      <c r="D50">
        <v>5</v>
      </c>
      <c r="E50">
        <v>4</v>
      </c>
      <c r="F50">
        <v>18</v>
      </c>
      <c r="G50">
        <v>7</v>
      </c>
      <c r="H50">
        <v>19</v>
      </c>
      <c r="I50">
        <v>11</v>
      </c>
      <c r="J50">
        <v>12</v>
      </c>
      <c r="K50">
        <v>16</v>
      </c>
      <c r="L50">
        <v>23</v>
      </c>
      <c r="M50">
        <v>20</v>
      </c>
      <c r="N50">
        <v>20</v>
      </c>
      <c r="O50">
        <v>20</v>
      </c>
      <c r="P50">
        <v>22</v>
      </c>
      <c r="Q50">
        <v>16</v>
      </c>
      <c r="R50">
        <v>27</v>
      </c>
      <c r="S50">
        <v>21</v>
      </c>
      <c r="T50">
        <v>28</v>
      </c>
      <c r="U50">
        <v>22</v>
      </c>
      <c r="V50">
        <v>21</v>
      </c>
      <c r="W50">
        <v>23</v>
      </c>
      <c r="X50">
        <v>27</v>
      </c>
      <c r="Y50">
        <v>30</v>
      </c>
      <c r="Z50">
        <v>30</v>
      </c>
      <c r="AA50">
        <v>28</v>
      </c>
      <c r="AB50">
        <v>29</v>
      </c>
      <c r="AC50">
        <v>30</v>
      </c>
      <c r="AD50">
        <v>31</v>
      </c>
      <c r="AE50">
        <v>31</v>
      </c>
      <c r="AF50">
        <v>31</v>
      </c>
    </row>
    <row r="51" spans="1:32" x14ac:dyDescent="0.25">
      <c r="A51" t="s">
        <v>73</v>
      </c>
      <c r="B51">
        <v>2</v>
      </c>
      <c r="C51">
        <v>13</v>
      </c>
      <c r="D51">
        <v>10</v>
      </c>
      <c r="E51">
        <v>6</v>
      </c>
      <c r="F51">
        <v>23</v>
      </c>
      <c r="G51">
        <v>14</v>
      </c>
      <c r="H51" t="s">
        <v>187</v>
      </c>
      <c r="I51">
        <v>12</v>
      </c>
      <c r="J51">
        <v>14</v>
      </c>
      <c r="K51">
        <v>17</v>
      </c>
      <c r="L51">
        <v>25</v>
      </c>
      <c r="M51">
        <v>25</v>
      </c>
      <c r="N51">
        <v>24</v>
      </c>
      <c r="O51">
        <v>22</v>
      </c>
      <c r="P51">
        <v>28</v>
      </c>
      <c r="Q51">
        <v>17</v>
      </c>
      <c r="R51" t="s">
        <v>187</v>
      </c>
      <c r="S51">
        <v>25</v>
      </c>
      <c r="T51" t="s">
        <v>187</v>
      </c>
      <c r="U51" t="s">
        <v>187</v>
      </c>
      <c r="V51" t="s">
        <v>187</v>
      </c>
      <c r="W51" t="s">
        <v>187</v>
      </c>
      <c r="X51" t="s">
        <v>187</v>
      </c>
      <c r="Y51" t="s">
        <v>187</v>
      </c>
      <c r="Z51" t="s">
        <v>187</v>
      </c>
      <c r="AA51" t="s">
        <v>187</v>
      </c>
      <c r="AB51" t="s">
        <v>187</v>
      </c>
      <c r="AC51" t="s">
        <v>187</v>
      </c>
      <c r="AD51" t="s">
        <v>187</v>
      </c>
      <c r="AE51" t="s">
        <v>187</v>
      </c>
      <c r="AF51" t="s">
        <v>187</v>
      </c>
    </row>
    <row r="52" spans="1:32" x14ac:dyDescent="0.25">
      <c r="A52" t="s">
        <v>73</v>
      </c>
      <c r="B52">
        <v>3</v>
      </c>
      <c r="C52">
        <v>26</v>
      </c>
      <c r="D52">
        <v>29</v>
      </c>
      <c r="E52">
        <v>9</v>
      </c>
      <c r="F52" t="s">
        <v>187</v>
      </c>
      <c r="G52">
        <v>18</v>
      </c>
      <c r="H52" t="s">
        <v>187</v>
      </c>
      <c r="I52">
        <v>17</v>
      </c>
      <c r="J52">
        <v>15</v>
      </c>
      <c r="K52">
        <v>24</v>
      </c>
      <c r="L52" t="s">
        <v>187</v>
      </c>
      <c r="M52" t="s">
        <v>187</v>
      </c>
      <c r="N52" t="s">
        <v>187</v>
      </c>
      <c r="O52">
        <v>24</v>
      </c>
      <c r="P52" t="s">
        <v>187</v>
      </c>
      <c r="Q52">
        <v>18</v>
      </c>
      <c r="R52" t="s">
        <v>187</v>
      </c>
      <c r="S52">
        <v>27</v>
      </c>
      <c r="T52" t="s">
        <v>187</v>
      </c>
      <c r="U52" t="s">
        <v>187</v>
      </c>
      <c r="V52" t="s">
        <v>187</v>
      </c>
      <c r="W52" t="s">
        <v>187</v>
      </c>
      <c r="X52" t="s">
        <v>187</v>
      </c>
      <c r="Y52" t="s">
        <v>187</v>
      </c>
      <c r="Z52" t="s">
        <v>187</v>
      </c>
      <c r="AA52" t="s">
        <v>187</v>
      </c>
      <c r="AB52" t="s">
        <v>187</v>
      </c>
      <c r="AC52" t="s">
        <v>187</v>
      </c>
      <c r="AD52" t="s">
        <v>187</v>
      </c>
      <c r="AE52" t="s">
        <v>187</v>
      </c>
      <c r="AF52" t="s">
        <v>187</v>
      </c>
    </row>
    <row r="53" spans="1:32" x14ac:dyDescent="0.25">
      <c r="A53" t="s">
        <v>74</v>
      </c>
      <c r="B53">
        <v>0</v>
      </c>
      <c r="C53">
        <v>10</v>
      </c>
      <c r="D53">
        <v>3</v>
      </c>
      <c r="E53">
        <v>7</v>
      </c>
      <c r="F53">
        <v>5</v>
      </c>
      <c r="G53">
        <v>5</v>
      </c>
      <c r="H53">
        <v>10</v>
      </c>
      <c r="I53">
        <v>5</v>
      </c>
      <c r="J53">
        <v>9</v>
      </c>
      <c r="K53">
        <v>4</v>
      </c>
      <c r="L53">
        <v>7</v>
      </c>
      <c r="M53">
        <v>10</v>
      </c>
      <c r="N53">
        <v>7</v>
      </c>
      <c r="O53">
        <v>8</v>
      </c>
      <c r="P53">
        <v>10</v>
      </c>
      <c r="Q53">
        <v>5</v>
      </c>
      <c r="R53">
        <v>7</v>
      </c>
      <c r="S53">
        <v>3</v>
      </c>
      <c r="T53">
        <v>9</v>
      </c>
      <c r="U53">
        <v>6</v>
      </c>
      <c r="V53">
        <v>5</v>
      </c>
      <c r="W53">
        <v>8</v>
      </c>
      <c r="X53">
        <v>9</v>
      </c>
      <c r="Y53">
        <v>2</v>
      </c>
      <c r="Z53">
        <v>6</v>
      </c>
      <c r="AA53">
        <v>8</v>
      </c>
      <c r="AB53">
        <v>2</v>
      </c>
      <c r="AC53">
        <v>4</v>
      </c>
      <c r="AD53">
        <v>4</v>
      </c>
      <c r="AE53">
        <v>8</v>
      </c>
      <c r="AF53">
        <v>7</v>
      </c>
    </row>
    <row r="54" spans="1:32" x14ac:dyDescent="0.25">
      <c r="A54" t="s">
        <v>75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2</v>
      </c>
      <c r="I54">
        <v>3</v>
      </c>
      <c r="J54">
        <v>0</v>
      </c>
      <c r="K54">
        <v>0</v>
      </c>
      <c r="L54">
        <v>9</v>
      </c>
      <c r="M54">
        <v>2</v>
      </c>
      <c r="N54">
        <v>0</v>
      </c>
      <c r="O54">
        <v>0</v>
      </c>
      <c r="P54">
        <v>0</v>
      </c>
      <c r="Q54">
        <v>0</v>
      </c>
      <c r="R54">
        <v>0</v>
      </c>
      <c r="S54">
        <v>7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1</v>
      </c>
    </row>
    <row r="55" spans="1:32" x14ac:dyDescent="0.25">
      <c r="A55" t="s">
        <v>76</v>
      </c>
      <c r="B55">
        <v>0</v>
      </c>
      <c r="C55">
        <v>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10</v>
      </c>
      <c r="O55">
        <v>7</v>
      </c>
      <c r="P55">
        <v>5</v>
      </c>
      <c r="Q55">
        <v>9</v>
      </c>
      <c r="R55">
        <v>0</v>
      </c>
      <c r="S55">
        <v>0</v>
      </c>
      <c r="T55">
        <v>3</v>
      </c>
      <c r="U55">
        <v>0</v>
      </c>
      <c r="V55">
        <v>0</v>
      </c>
      <c r="W55">
        <v>10</v>
      </c>
      <c r="X55">
        <v>3</v>
      </c>
      <c r="Y55">
        <v>6</v>
      </c>
      <c r="Z55">
        <v>0</v>
      </c>
      <c r="AA55">
        <v>0</v>
      </c>
      <c r="AB55">
        <v>0</v>
      </c>
      <c r="AC55">
        <v>0</v>
      </c>
      <c r="AD55">
        <v>2</v>
      </c>
      <c r="AE55">
        <v>4</v>
      </c>
      <c r="AF55">
        <v>0</v>
      </c>
    </row>
    <row r="56" spans="1:32" x14ac:dyDescent="0.25">
      <c r="A56" t="s">
        <v>111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6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6</v>
      </c>
      <c r="S56">
        <v>0</v>
      </c>
      <c r="T56">
        <v>0</v>
      </c>
      <c r="U56">
        <v>6</v>
      </c>
      <c r="V56">
        <v>0</v>
      </c>
      <c r="W56">
        <v>0</v>
      </c>
      <c r="X56">
        <v>0</v>
      </c>
      <c r="Y56">
        <v>0</v>
      </c>
      <c r="Z56">
        <v>6</v>
      </c>
      <c r="AA56">
        <v>8</v>
      </c>
      <c r="AB56">
        <v>0</v>
      </c>
      <c r="AC56">
        <v>1</v>
      </c>
      <c r="AD56">
        <v>0</v>
      </c>
      <c r="AE56">
        <v>0</v>
      </c>
      <c r="AF56">
        <v>0</v>
      </c>
    </row>
    <row r="57" spans="1:32" ht="15.75" thickBot="1" x14ac:dyDescent="0.3">
      <c r="A57" s="9" t="s">
        <v>112</v>
      </c>
      <c r="B57" s="9">
        <v>0</v>
      </c>
      <c r="C57" s="9">
        <v>0</v>
      </c>
      <c r="D57" s="9">
        <v>3</v>
      </c>
      <c r="E57" s="9">
        <v>5</v>
      </c>
      <c r="F57" s="9">
        <v>7</v>
      </c>
      <c r="G57" s="9">
        <v>7</v>
      </c>
      <c r="H57" s="9">
        <v>0</v>
      </c>
      <c r="I57" s="9">
        <v>0</v>
      </c>
      <c r="J57" s="9">
        <v>0</v>
      </c>
      <c r="K57" s="9">
        <v>2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3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</row>
    <row r="58" spans="1:32" ht="16.5" thickTop="1" thickBot="1" x14ac:dyDescent="0.3"/>
    <row r="59" spans="1:32" ht="15.75" thickTop="1" x14ac:dyDescent="0.25">
      <c r="A59" s="48" t="s">
        <v>185</v>
      </c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</row>
    <row r="60" spans="1:32" x14ac:dyDescent="0.25">
      <c r="A60" s="3" t="s">
        <v>71</v>
      </c>
      <c r="B60" s="3">
        <v>0</v>
      </c>
      <c r="C60" s="3">
        <v>1</v>
      </c>
      <c r="D60" s="3">
        <v>2</v>
      </c>
      <c r="E60" s="3">
        <v>3</v>
      </c>
      <c r="F60" s="3">
        <v>4</v>
      </c>
      <c r="G60" s="3">
        <v>5</v>
      </c>
      <c r="H60" s="3">
        <v>6</v>
      </c>
      <c r="I60" s="3">
        <v>7</v>
      </c>
      <c r="J60" s="3">
        <v>8</v>
      </c>
      <c r="K60" s="3">
        <v>9</v>
      </c>
      <c r="L60" s="3">
        <v>10</v>
      </c>
      <c r="M60" s="3">
        <v>11</v>
      </c>
      <c r="N60" s="3">
        <v>12</v>
      </c>
      <c r="O60" s="3">
        <v>13</v>
      </c>
      <c r="P60" s="3">
        <v>14</v>
      </c>
      <c r="Q60" s="3">
        <v>15</v>
      </c>
      <c r="R60" s="3">
        <v>16</v>
      </c>
      <c r="S60" s="3">
        <v>17</v>
      </c>
      <c r="T60" s="3">
        <v>18</v>
      </c>
      <c r="U60" s="3">
        <v>19</v>
      </c>
      <c r="V60" s="3">
        <v>20</v>
      </c>
      <c r="W60" s="3">
        <v>21</v>
      </c>
      <c r="X60" s="3">
        <v>22</v>
      </c>
      <c r="Y60" s="3">
        <v>23</v>
      </c>
      <c r="Z60" s="3">
        <v>24</v>
      </c>
      <c r="AA60" s="3">
        <v>25</v>
      </c>
      <c r="AB60" s="3">
        <v>26</v>
      </c>
      <c r="AC60" s="3">
        <v>27</v>
      </c>
      <c r="AD60" s="3">
        <v>28</v>
      </c>
      <c r="AE60" s="3">
        <v>29</v>
      </c>
      <c r="AF60" s="3">
        <v>30</v>
      </c>
    </row>
    <row r="61" spans="1:32" x14ac:dyDescent="0.25">
      <c r="A61" t="s">
        <v>72</v>
      </c>
      <c r="B61">
        <v>3</v>
      </c>
      <c r="C61">
        <v>2</v>
      </c>
      <c r="D61">
        <v>3</v>
      </c>
      <c r="E61">
        <v>3</v>
      </c>
      <c r="F61">
        <v>3</v>
      </c>
      <c r="G61">
        <v>3</v>
      </c>
      <c r="H61">
        <v>3</v>
      </c>
      <c r="I61">
        <v>2</v>
      </c>
      <c r="J61">
        <v>2</v>
      </c>
      <c r="K61">
        <v>2</v>
      </c>
      <c r="L61">
        <v>3</v>
      </c>
      <c r="M61">
        <v>3</v>
      </c>
      <c r="N61">
        <v>2</v>
      </c>
      <c r="O61">
        <v>2</v>
      </c>
      <c r="P61">
        <v>2</v>
      </c>
      <c r="Q61">
        <v>1</v>
      </c>
      <c r="R61">
        <v>2</v>
      </c>
      <c r="S61">
        <v>1</v>
      </c>
      <c r="T61">
        <v>2</v>
      </c>
      <c r="U61">
        <v>2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2</v>
      </c>
      <c r="AD61">
        <v>1</v>
      </c>
      <c r="AE61">
        <v>1</v>
      </c>
      <c r="AF61">
        <v>1</v>
      </c>
    </row>
    <row r="62" spans="1:32" x14ac:dyDescent="0.25">
      <c r="A62" t="s">
        <v>73</v>
      </c>
      <c r="B62">
        <v>1</v>
      </c>
      <c r="C62">
        <v>16</v>
      </c>
      <c r="D62">
        <v>8</v>
      </c>
      <c r="E62">
        <v>4</v>
      </c>
      <c r="F62">
        <v>5</v>
      </c>
      <c r="G62">
        <v>11</v>
      </c>
      <c r="H62">
        <v>13</v>
      </c>
      <c r="I62">
        <v>18</v>
      </c>
      <c r="J62">
        <v>18</v>
      </c>
      <c r="K62">
        <v>22</v>
      </c>
      <c r="L62">
        <v>15</v>
      </c>
      <c r="M62">
        <v>16</v>
      </c>
      <c r="N62">
        <v>14</v>
      </c>
      <c r="O62">
        <v>18</v>
      </c>
      <c r="P62">
        <v>17</v>
      </c>
      <c r="Q62">
        <v>19</v>
      </c>
      <c r="R62">
        <v>23</v>
      </c>
      <c r="S62">
        <v>20</v>
      </c>
      <c r="T62">
        <v>20</v>
      </c>
      <c r="U62">
        <v>21</v>
      </c>
      <c r="V62">
        <v>29</v>
      </c>
      <c r="W62">
        <v>25</v>
      </c>
      <c r="X62">
        <v>23</v>
      </c>
      <c r="Y62">
        <v>25</v>
      </c>
      <c r="Z62">
        <v>28</v>
      </c>
      <c r="AA62">
        <v>26</v>
      </c>
      <c r="AB62">
        <v>27</v>
      </c>
      <c r="AC62">
        <v>28</v>
      </c>
      <c r="AD62">
        <v>31</v>
      </c>
      <c r="AE62">
        <v>31</v>
      </c>
      <c r="AF62">
        <v>31</v>
      </c>
    </row>
    <row r="63" spans="1:32" x14ac:dyDescent="0.25">
      <c r="A63" t="s">
        <v>73</v>
      </c>
      <c r="B63">
        <v>2</v>
      </c>
      <c r="C63">
        <v>20</v>
      </c>
      <c r="D63">
        <v>9</v>
      </c>
      <c r="E63">
        <v>6</v>
      </c>
      <c r="F63">
        <v>7</v>
      </c>
      <c r="G63">
        <v>12</v>
      </c>
      <c r="H63">
        <v>15</v>
      </c>
      <c r="I63">
        <v>27</v>
      </c>
      <c r="J63">
        <v>27</v>
      </c>
      <c r="K63">
        <v>29</v>
      </c>
      <c r="L63">
        <v>16</v>
      </c>
      <c r="M63">
        <v>21</v>
      </c>
      <c r="N63">
        <v>28</v>
      </c>
      <c r="O63">
        <v>26</v>
      </c>
      <c r="P63">
        <v>30</v>
      </c>
      <c r="Q63" t="s">
        <v>187</v>
      </c>
      <c r="R63">
        <v>29</v>
      </c>
      <c r="S63" t="s">
        <v>187</v>
      </c>
      <c r="T63">
        <v>30</v>
      </c>
      <c r="U63">
        <v>23</v>
      </c>
      <c r="V63" t="s">
        <v>187</v>
      </c>
      <c r="W63" t="s">
        <v>187</v>
      </c>
      <c r="X63" t="s">
        <v>187</v>
      </c>
      <c r="Y63" t="s">
        <v>187</v>
      </c>
      <c r="Z63" t="s">
        <v>187</v>
      </c>
      <c r="AA63" t="s">
        <v>187</v>
      </c>
      <c r="AB63" t="s">
        <v>187</v>
      </c>
      <c r="AC63">
        <v>30</v>
      </c>
      <c r="AD63" t="s">
        <v>187</v>
      </c>
      <c r="AE63" t="s">
        <v>187</v>
      </c>
      <c r="AF63" t="s">
        <v>187</v>
      </c>
    </row>
    <row r="64" spans="1:32" x14ac:dyDescent="0.25">
      <c r="A64" t="s">
        <v>73</v>
      </c>
      <c r="B64">
        <v>3</v>
      </c>
      <c r="C64" t="s">
        <v>187</v>
      </c>
      <c r="D64">
        <v>10</v>
      </c>
      <c r="E64">
        <v>24</v>
      </c>
      <c r="F64">
        <v>9</v>
      </c>
      <c r="G64">
        <v>19</v>
      </c>
      <c r="H64">
        <v>17</v>
      </c>
      <c r="I64" t="s">
        <v>187</v>
      </c>
      <c r="J64" t="s">
        <v>187</v>
      </c>
      <c r="K64" t="s">
        <v>187</v>
      </c>
      <c r="L64">
        <v>17</v>
      </c>
      <c r="M64">
        <v>22</v>
      </c>
      <c r="N64" t="s">
        <v>187</v>
      </c>
      <c r="O64" t="s">
        <v>187</v>
      </c>
      <c r="P64" t="s">
        <v>187</v>
      </c>
      <c r="Q64" t="s">
        <v>187</v>
      </c>
      <c r="R64" t="s">
        <v>187</v>
      </c>
      <c r="S64" t="s">
        <v>187</v>
      </c>
      <c r="T64" t="s">
        <v>187</v>
      </c>
      <c r="U64" t="s">
        <v>187</v>
      </c>
      <c r="V64" t="s">
        <v>187</v>
      </c>
      <c r="W64" t="s">
        <v>187</v>
      </c>
      <c r="X64" t="s">
        <v>187</v>
      </c>
      <c r="Y64" t="s">
        <v>187</v>
      </c>
      <c r="Z64" t="s">
        <v>187</v>
      </c>
      <c r="AA64" t="s">
        <v>187</v>
      </c>
      <c r="AB64" t="s">
        <v>187</v>
      </c>
      <c r="AC64" t="s">
        <v>187</v>
      </c>
      <c r="AD64" t="s">
        <v>187</v>
      </c>
      <c r="AE64" t="s">
        <v>187</v>
      </c>
      <c r="AF64" t="s">
        <v>187</v>
      </c>
    </row>
    <row r="65" spans="1:32" x14ac:dyDescent="0.25">
      <c r="A65" t="s">
        <v>74</v>
      </c>
      <c r="B65">
        <v>0</v>
      </c>
      <c r="C65">
        <v>10</v>
      </c>
      <c r="D65">
        <v>2</v>
      </c>
      <c r="E65">
        <v>4</v>
      </c>
      <c r="F65">
        <v>7</v>
      </c>
      <c r="G65">
        <v>2</v>
      </c>
      <c r="H65">
        <v>9</v>
      </c>
      <c r="I65">
        <v>1</v>
      </c>
      <c r="J65">
        <v>2</v>
      </c>
      <c r="K65">
        <v>8</v>
      </c>
      <c r="L65">
        <v>3</v>
      </c>
      <c r="M65">
        <v>6</v>
      </c>
      <c r="N65">
        <v>4</v>
      </c>
      <c r="O65">
        <v>6</v>
      </c>
      <c r="P65">
        <v>6</v>
      </c>
      <c r="Q65">
        <v>6</v>
      </c>
      <c r="R65">
        <v>6</v>
      </c>
      <c r="S65">
        <v>2</v>
      </c>
      <c r="T65">
        <v>9</v>
      </c>
      <c r="U65">
        <v>3</v>
      </c>
      <c r="V65">
        <v>3</v>
      </c>
      <c r="W65">
        <v>8</v>
      </c>
      <c r="X65">
        <v>8</v>
      </c>
      <c r="Y65">
        <v>10</v>
      </c>
      <c r="Z65">
        <v>1</v>
      </c>
      <c r="AA65">
        <v>8</v>
      </c>
      <c r="AB65">
        <v>2</v>
      </c>
      <c r="AC65">
        <v>10</v>
      </c>
      <c r="AD65">
        <v>3</v>
      </c>
      <c r="AE65">
        <v>4</v>
      </c>
      <c r="AF65">
        <v>4</v>
      </c>
    </row>
    <row r="66" spans="1:32" x14ac:dyDescent="0.25">
      <c r="A66" t="s">
        <v>75</v>
      </c>
      <c r="B66">
        <v>0</v>
      </c>
      <c r="C66">
        <v>1</v>
      </c>
      <c r="D66">
        <v>9</v>
      </c>
      <c r="E66">
        <v>0</v>
      </c>
      <c r="F66">
        <v>0</v>
      </c>
      <c r="G66">
        <v>8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5</v>
      </c>
      <c r="O66">
        <v>0</v>
      </c>
      <c r="P66">
        <v>0</v>
      </c>
      <c r="Q66">
        <v>8</v>
      </c>
      <c r="R66">
        <v>0</v>
      </c>
      <c r="S66">
        <v>6</v>
      </c>
      <c r="T66">
        <v>0</v>
      </c>
      <c r="U66">
        <v>0</v>
      </c>
      <c r="V66">
        <v>7</v>
      </c>
      <c r="W66">
        <v>4</v>
      </c>
      <c r="X66">
        <v>0</v>
      </c>
      <c r="Y66">
        <v>0</v>
      </c>
      <c r="Z66">
        <v>7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9</v>
      </c>
    </row>
    <row r="67" spans="1:32" x14ac:dyDescent="0.25">
      <c r="A67" t="s">
        <v>76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9</v>
      </c>
      <c r="J67">
        <v>0</v>
      </c>
      <c r="K67">
        <v>0</v>
      </c>
      <c r="L67">
        <v>4</v>
      </c>
      <c r="M67">
        <v>10</v>
      </c>
      <c r="N67">
        <v>0</v>
      </c>
      <c r="O67">
        <v>0</v>
      </c>
      <c r="P67">
        <v>0</v>
      </c>
      <c r="Q67">
        <v>0</v>
      </c>
      <c r="R67">
        <v>3</v>
      </c>
      <c r="S67">
        <v>0</v>
      </c>
      <c r="T67">
        <v>9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9</v>
      </c>
      <c r="AC67">
        <v>0</v>
      </c>
      <c r="AD67">
        <v>0</v>
      </c>
      <c r="AE67">
        <v>5</v>
      </c>
      <c r="AF67">
        <v>0</v>
      </c>
    </row>
    <row r="68" spans="1:32" x14ac:dyDescent="0.25">
      <c r="A68" t="s">
        <v>111</v>
      </c>
      <c r="B68">
        <v>0</v>
      </c>
      <c r="C68">
        <v>0</v>
      </c>
      <c r="D68">
        <v>0</v>
      </c>
      <c r="E68">
        <v>0</v>
      </c>
      <c r="F68">
        <v>10</v>
      </c>
      <c r="G68">
        <v>0</v>
      </c>
      <c r="H68">
        <v>0</v>
      </c>
      <c r="I68">
        <v>0</v>
      </c>
      <c r="J68">
        <v>4</v>
      </c>
      <c r="K68">
        <v>0</v>
      </c>
      <c r="L68">
        <v>0</v>
      </c>
      <c r="M68">
        <v>0</v>
      </c>
      <c r="N68">
        <v>0</v>
      </c>
      <c r="O68">
        <v>10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4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ht="15.75" thickBot="1" x14ac:dyDescent="0.3">
      <c r="A69" s="9" t="s">
        <v>112</v>
      </c>
      <c r="B69" s="9">
        <v>0</v>
      </c>
      <c r="C69" s="9">
        <v>0</v>
      </c>
      <c r="D69" s="9">
        <v>0</v>
      </c>
      <c r="E69" s="9">
        <v>7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7</v>
      </c>
      <c r="L69" s="9">
        <v>0</v>
      </c>
      <c r="M69" s="9">
        <v>0</v>
      </c>
      <c r="N69" s="9">
        <v>0</v>
      </c>
      <c r="O69" s="9">
        <v>0</v>
      </c>
      <c r="P69" s="9">
        <v>7</v>
      </c>
      <c r="Q69" s="9">
        <v>0</v>
      </c>
      <c r="R69" s="9">
        <v>0</v>
      </c>
      <c r="S69" s="9">
        <v>0</v>
      </c>
      <c r="T69" s="9">
        <v>0</v>
      </c>
      <c r="U69" s="9">
        <v>1</v>
      </c>
      <c r="V69" s="9">
        <v>0</v>
      </c>
      <c r="W69" s="9">
        <v>0</v>
      </c>
      <c r="X69" s="9">
        <v>6</v>
      </c>
      <c r="Y69" s="9">
        <v>0</v>
      </c>
      <c r="Z69" s="9">
        <v>0</v>
      </c>
      <c r="AA69" s="9">
        <v>0</v>
      </c>
      <c r="AB69" s="9">
        <v>0</v>
      </c>
      <c r="AC69" s="9">
        <v>5</v>
      </c>
      <c r="AD69" s="9">
        <v>6</v>
      </c>
      <c r="AE69" s="9">
        <v>0</v>
      </c>
      <c r="AF69" s="9">
        <v>0</v>
      </c>
    </row>
    <row r="70" spans="1:32" ht="16.5" thickTop="1" thickBot="1" x14ac:dyDescent="0.3"/>
    <row r="71" spans="1:32" ht="15.75" thickTop="1" x14ac:dyDescent="0.25">
      <c r="A71" s="48" t="s">
        <v>186</v>
      </c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</row>
    <row r="72" spans="1:32" x14ac:dyDescent="0.25">
      <c r="A72" s="3" t="s">
        <v>71</v>
      </c>
      <c r="B72" s="3">
        <v>0</v>
      </c>
      <c r="C72" s="3">
        <v>1</v>
      </c>
      <c r="D72" s="3">
        <v>2</v>
      </c>
      <c r="E72" s="3">
        <v>3</v>
      </c>
      <c r="F72" s="3">
        <v>4</v>
      </c>
      <c r="G72" s="3">
        <v>5</v>
      </c>
      <c r="H72" s="3">
        <v>6</v>
      </c>
      <c r="I72" s="3">
        <v>7</v>
      </c>
      <c r="J72" s="3">
        <v>8</v>
      </c>
      <c r="K72" s="3">
        <v>9</v>
      </c>
      <c r="L72" s="3">
        <v>10</v>
      </c>
      <c r="M72" s="3">
        <v>11</v>
      </c>
      <c r="N72" s="3">
        <v>12</v>
      </c>
      <c r="O72" s="3">
        <v>13</v>
      </c>
      <c r="P72" s="3">
        <v>14</v>
      </c>
      <c r="Q72" s="3">
        <v>15</v>
      </c>
      <c r="R72" s="3">
        <v>16</v>
      </c>
      <c r="S72" s="3">
        <v>17</v>
      </c>
      <c r="T72" s="3">
        <v>18</v>
      </c>
      <c r="U72" s="3">
        <v>19</v>
      </c>
      <c r="V72" s="3">
        <v>20</v>
      </c>
      <c r="W72" s="3">
        <v>21</v>
      </c>
      <c r="X72" s="3">
        <v>22</v>
      </c>
      <c r="Y72" s="3">
        <v>23</v>
      </c>
      <c r="Z72" s="3">
        <v>24</v>
      </c>
      <c r="AA72" s="3">
        <v>25</v>
      </c>
      <c r="AB72" s="3">
        <v>26</v>
      </c>
      <c r="AC72" s="3">
        <v>27</v>
      </c>
      <c r="AD72" s="3">
        <v>28</v>
      </c>
      <c r="AE72" s="3">
        <v>29</v>
      </c>
      <c r="AF72" s="3">
        <v>30</v>
      </c>
    </row>
    <row r="73" spans="1:32" x14ac:dyDescent="0.25">
      <c r="A73" t="s">
        <v>72</v>
      </c>
      <c r="B73">
        <v>3</v>
      </c>
      <c r="C73">
        <v>3</v>
      </c>
      <c r="D73">
        <v>3</v>
      </c>
      <c r="E73">
        <v>3</v>
      </c>
      <c r="F73">
        <v>3</v>
      </c>
      <c r="G73">
        <v>2</v>
      </c>
      <c r="H73">
        <v>3</v>
      </c>
      <c r="I73">
        <v>1</v>
      </c>
      <c r="J73">
        <v>3</v>
      </c>
      <c r="K73">
        <v>3</v>
      </c>
      <c r="L73">
        <v>2</v>
      </c>
      <c r="M73">
        <v>2</v>
      </c>
      <c r="N73">
        <v>2</v>
      </c>
      <c r="O73">
        <v>1</v>
      </c>
      <c r="P73">
        <v>2</v>
      </c>
      <c r="Q73">
        <v>3</v>
      </c>
      <c r="R73">
        <v>2</v>
      </c>
      <c r="S73">
        <v>1</v>
      </c>
      <c r="T73">
        <v>1</v>
      </c>
      <c r="U73">
        <v>1</v>
      </c>
      <c r="V73">
        <v>1</v>
      </c>
      <c r="W73">
        <v>2</v>
      </c>
      <c r="X73">
        <v>2</v>
      </c>
      <c r="Y73">
        <v>1</v>
      </c>
      <c r="Z73">
        <v>1</v>
      </c>
      <c r="AA73">
        <v>2</v>
      </c>
      <c r="AB73">
        <v>1</v>
      </c>
      <c r="AC73">
        <v>1</v>
      </c>
      <c r="AD73">
        <v>1</v>
      </c>
      <c r="AE73">
        <v>1</v>
      </c>
      <c r="AF73">
        <v>1</v>
      </c>
    </row>
    <row r="74" spans="1:32" x14ac:dyDescent="0.25">
      <c r="A74" t="s">
        <v>73</v>
      </c>
      <c r="B74">
        <v>1</v>
      </c>
      <c r="C74">
        <v>7</v>
      </c>
      <c r="D74">
        <v>4</v>
      </c>
      <c r="E74">
        <v>5</v>
      </c>
      <c r="F74">
        <v>6</v>
      </c>
      <c r="G74">
        <v>16</v>
      </c>
      <c r="H74">
        <v>12</v>
      </c>
      <c r="I74">
        <v>25</v>
      </c>
      <c r="J74">
        <v>14</v>
      </c>
      <c r="K74">
        <v>17</v>
      </c>
      <c r="L74">
        <v>11</v>
      </c>
      <c r="M74">
        <v>13</v>
      </c>
      <c r="N74">
        <v>15</v>
      </c>
      <c r="O74">
        <v>23</v>
      </c>
      <c r="P74">
        <v>17</v>
      </c>
      <c r="Q74">
        <v>16</v>
      </c>
      <c r="R74">
        <v>19</v>
      </c>
      <c r="S74">
        <v>18</v>
      </c>
      <c r="T74">
        <v>22</v>
      </c>
      <c r="U74">
        <v>30</v>
      </c>
      <c r="V74">
        <v>28</v>
      </c>
      <c r="W74">
        <v>23</v>
      </c>
      <c r="X74">
        <v>23</v>
      </c>
      <c r="Y74">
        <v>30</v>
      </c>
      <c r="Z74">
        <v>25</v>
      </c>
      <c r="AA74">
        <v>27</v>
      </c>
      <c r="AB74">
        <v>27</v>
      </c>
      <c r="AC74">
        <v>30</v>
      </c>
      <c r="AD74">
        <v>31</v>
      </c>
      <c r="AE74">
        <v>31</v>
      </c>
      <c r="AF74">
        <v>31</v>
      </c>
    </row>
    <row r="75" spans="1:32" x14ac:dyDescent="0.25">
      <c r="A75" t="s">
        <v>73</v>
      </c>
      <c r="B75">
        <v>2</v>
      </c>
      <c r="C75">
        <v>10</v>
      </c>
      <c r="D75">
        <v>8</v>
      </c>
      <c r="E75">
        <v>9</v>
      </c>
      <c r="F75">
        <v>14</v>
      </c>
      <c r="G75">
        <v>22</v>
      </c>
      <c r="H75">
        <v>17</v>
      </c>
      <c r="I75" t="s">
        <v>187</v>
      </c>
      <c r="J75">
        <v>19</v>
      </c>
      <c r="K75">
        <v>19</v>
      </c>
      <c r="L75">
        <v>12</v>
      </c>
      <c r="M75">
        <v>18</v>
      </c>
      <c r="N75">
        <v>18</v>
      </c>
      <c r="O75" t="s">
        <v>187</v>
      </c>
      <c r="P75">
        <v>28</v>
      </c>
      <c r="Q75">
        <v>22</v>
      </c>
      <c r="R75">
        <v>29</v>
      </c>
      <c r="S75" t="s">
        <v>187</v>
      </c>
      <c r="T75" t="s">
        <v>187</v>
      </c>
      <c r="U75" t="s">
        <v>187</v>
      </c>
      <c r="V75" t="s">
        <v>187</v>
      </c>
      <c r="W75">
        <v>24</v>
      </c>
      <c r="X75">
        <v>27</v>
      </c>
      <c r="Y75" t="s">
        <v>187</v>
      </c>
      <c r="Z75" t="s">
        <v>187</v>
      </c>
      <c r="AA75">
        <v>29</v>
      </c>
      <c r="AB75" t="s">
        <v>187</v>
      </c>
      <c r="AC75" t="s">
        <v>187</v>
      </c>
      <c r="AD75" t="s">
        <v>187</v>
      </c>
      <c r="AE75" t="s">
        <v>187</v>
      </c>
      <c r="AF75" t="s">
        <v>187</v>
      </c>
    </row>
    <row r="76" spans="1:32" x14ac:dyDescent="0.25">
      <c r="A76" t="s">
        <v>73</v>
      </c>
      <c r="B76">
        <v>3</v>
      </c>
      <c r="C76">
        <v>24</v>
      </c>
      <c r="D76">
        <v>26</v>
      </c>
      <c r="E76">
        <v>11</v>
      </c>
      <c r="F76">
        <v>21</v>
      </c>
      <c r="G76" t="s">
        <v>187</v>
      </c>
      <c r="H76">
        <v>28</v>
      </c>
      <c r="I76" t="s">
        <v>187</v>
      </c>
      <c r="J76">
        <v>29</v>
      </c>
      <c r="K76">
        <v>20</v>
      </c>
      <c r="L76" t="s">
        <v>187</v>
      </c>
      <c r="M76" t="s">
        <v>187</v>
      </c>
      <c r="N76" t="s">
        <v>187</v>
      </c>
      <c r="O76" t="s">
        <v>187</v>
      </c>
      <c r="P76" t="s">
        <v>187</v>
      </c>
      <c r="Q76">
        <v>25</v>
      </c>
      <c r="R76" t="s">
        <v>187</v>
      </c>
      <c r="S76" t="s">
        <v>187</v>
      </c>
      <c r="T76" t="s">
        <v>187</v>
      </c>
      <c r="U76" t="s">
        <v>187</v>
      </c>
      <c r="V76" t="s">
        <v>187</v>
      </c>
      <c r="W76" t="s">
        <v>187</v>
      </c>
      <c r="X76" t="s">
        <v>187</v>
      </c>
      <c r="Y76" t="s">
        <v>187</v>
      </c>
      <c r="Z76" t="s">
        <v>187</v>
      </c>
      <c r="AA76" t="s">
        <v>187</v>
      </c>
      <c r="AB76" t="s">
        <v>187</v>
      </c>
      <c r="AC76" t="s">
        <v>187</v>
      </c>
      <c r="AD76" t="s">
        <v>187</v>
      </c>
      <c r="AE76" t="s">
        <v>187</v>
      </c>
      <c r="AF76" t="s">
        <v>187</v>
      </c>
    </row>
    <row r="77" spans="1:32" x14ac:dyDescent="0.25">
      <c r="A77" t="s">
        <v>74</v>
      </c>
      <c r="B77">
        <v>0</v>
      </c>
      <c r="C77">
        <v>8</v>
      </c>
      <c r="D77">
        <v>5</v>
      </c>
      <c r="E77">
        <v>8</v>
      </c>
      <c r="F77">
        <v>9</v>
      </c>
      <c r="G77">
        <v>1</v>
      </c>
      <c r="H77">
        <v>6</v>
      </c>
      <c r="I77">
        <v>10</v>
      </c>
      <c r="J77">
        <v>10</v>
      </c>
      <c r="K77">
        <v>7</v>
      </c>
      <c r="L77">
        <v>10</v>
      </c>
      <c r="M77">
        <v>2</v>
      </c>
      <c r="N77">
        <v>10</v>
      </c>
      <c r="O77">
        <v>3</v>
      </c>
      <c r="P77">
        <v>8</v>
      </c>
      <c r="Q77">
        <v>1</v>
      </c>
      <c r="R77">
        <v>5</v>
      </c>
      <c r="S77">
        <v>7</v>
      </c>
      <c r="T77">
        <v>1</v>
      </c>
      <c r="U77">
        <v>3</v>
      </c>
      <c r="V77">
        <v>5</v>
      </c>
      <c r="W77">
        <v>6</v>
      </c>
      <c r="X77">
        <v>10</v>
      </c>
      <c r="Y77">
        <v>2</v>
      </c>
      <c r="Z77">
        <v>8</v>
      </c>
      <c r="AA77">
        <v>5</v>
      </c>
      <c r="AB77">
        <v>1</v>
      </c>
      <c r="AC77">
        <v>2</v>
      </c>
      <c r="AD77">
        <v>4</v>
      </c>
      <c r="AE77">
        <v>7</v>
      </c>
      <c r="AF77">
        <v>8</v>
      </c>
    </row>
    <row r="78" spans="1:32" x14ac:dyDescent="0.25">
      <c r="A78" t="s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10</v>
      </c>
      <c r="J78">
        <v>0</v>
      </c>
      <c r="K78">
        <v>0</v>
      </c>
      <c r="L78">
        <v>8</v>
      </c>
      <c r="M78">
        <v>0</v>
      </c>
      <c r="N78">
        <v>0</v>
      </c>
      <c r="O78">
        <v>0</v>
      </c>
      <c r="P78">
        <v>0</v>
      </c>
      <c r="Q78">
        <v>5</v>
      </c>
      <c r="R78">
        <v>0</v>
      </c>
      <c r="S78">
        <v>0</v>
      </c>
      <c r="T78">
        <v>0</v>
      </c>
      <c r="U78">
        <v>0</v>
      </c>
      <c r="V78">
        <v>0</v>
      </c>
      <c r="W78">
        <v>10</v>
      </c>
      <c r="X78">
        <v>2</v>
      </c>
      <c r="Y78">
        <v>5</v>
      </c>
      <c r="Z78">
        <v>6</v>
      </c>
      <c r="AA78">
        <v>0</v>
      </c>
      <c r="AB78">
        <v>2</v>
      </c>
      <c r="AC78">
        <v>0</v>
      </c>
      <c r="AD78">
        <v>0</v>
      </c>
      <c r="AE78">
        <v>0</v>
      </c>
      <c r="AF78">
        <v>0</v>
      </c>
    </row>
    <row r="79" spans="1:32" x14ac:dyDescent="0.25">
      <c r="A79" t="s">
        <v>76</v>
      </c>
      <c r="B79">
        <v>0</v>
      </c>
      <c r="C79">
        <v>5</v>
      </c>
      <c r="D79">
        <v>2</v>
      </c>
      <c r="E79">
        <v>3</v>
      </c>
      <c r="F79">
        <v>0</v>
      </c>
      <c r="G79">
        <v>0</v>
      </c>
      <c r="H79">
        <v>0</v>
      </c>
      <c r="I79">
        <v>0</v>
      </c>
      <c r="J79">
        <v>0</v>
      </c>
      <c r="K79">
        <v>3</v>
      </c>
      <c r="L79">
        <v>0</v>
      </c>
      <c r="M79">
        <v>0</v>
      </c>
      <c r="N79">
        <v>0</v>
      </c>
      <c r="O79">
        <v>5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8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9</v>
      </c>
      <c r="AD79">
        <v>0</v>
      </c>
      <c r="AE79">
        <v>0</v>
      </c>
      <c r="AF79">
        <v>0</v>
      </c>
    </row>
    <row r="80" spans="1:32" x14ac:dyDescent="0.25">
      <c r="A80" t="s">
        <v>111</v>
      </c>
      <c r="B80">
        <v>0</v>
      </c>
      <c r="C80">
        <v>0</v>
      </c>
      <c r="D80">
        <v>0</v>
      </c>
      <c r="E80">
        <v>0</v>
      </c>
      <c r="F80">
        <v>2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3</v>
      </c>
      <c r="N80">
        <v>0</v>
      </c>
      <c r="O80">
        <v>0</v>
      </c>
      <c r="P80">
        <v>4</v>
      </c>
      <c r="Q80">
        <v>0</v>
      </c>
      <c r="R80">
        <v>9</v>
      </c>
      <c r="S80">
        <v>3</v>
      </c>
      <c r="T80">
        <v>7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6</v>
      </c>
      <c r="AE80">
        <v>5</v>
      </c>
      <c r="AF80">
        <v>0</v>
      </c>
    </row>
    <row r="81" spans="1:32" ht="15.75" thickBot="1" x14ac:dyDescent="0.3">
      <c r="A81" s="9" t="s">
        <v>112</v>
      </c>
      <c r="B81" s="9">
        <v>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1</v>
      </c>
      <c r="I81" s="9">
        <v>0</v>
      </c>
      <c r="J81" s="9">
        <v>7</v>
      </c>
      <c r="K81" s="9">
        <v>0</v>
      </c>
      <c r="L81" s="9">
        <v>0</v>
      </c>
      <c r="M81" s="9">
        <v>0</v>
      </c>
      <c r="N81" s="9">
        <v>2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4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4</v>
      </c>
      <c r="AB81" s="9">
        <v>0</v>
      </c>
      <c r="AC81" s="9">
        <v>0</v>
      </c>
      <c r="AD81" s="9">
        <v>0</v>
      </c>
      <c r="AE81" s="9">
        <v>0</v>
      </c>
      <c r="AF81" s="9">
        <v>1</v>
      </c>
    </row>
    <row r="82" spans="1:32" ht="15.75" thickTop="1" x14ac:dyDescent="0.25"/>
  </sheetData>
  <mergeCells count="9">
    <mergeCell ref="A59:AF59"/>
    <mergeCell ref="A71:AF71"/>
    <mergeCell ref="AF15:AG15"/>
    <mergeCell ref="AH15:AK15"/>
    <mergeCell ref="V15:Y15"/>
    <mergeCell ref="Z15:AC15"/>
    <mergeCell ref="A23:AF23"/>
    <mergeCell ref="A35:AF35"/>
    <mergeCell ref="A47:AF4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160F4-F1F9-4E79-AAF3-6E76F30E8536}">
  <dimension ref="A1:AE64"/>
  <sheetViews>
    <sheetView tabSelected="1" topLeftCell="A34" zoomScale="115" zoomScaleNormal="115" workbookViewId="0">
      <selection activeCell="S46" sqref="S46:W58"/>
    </sheetView>
  </sheetViews>
  <sheetFormatPr defaultRowHeight="15" x14ac:dyDescent="0.25"/>
  <cols>
    <col min="1" max="1" width="25" customWidth="1"/>
    <col min="2" max="10" width="6.140625" bestFit="1" customWidth="1"/>
    <col min="11" max="11" width="5" bestFit="1" customWidth="1"/>
    <col min="12" max="15" width="6.140625" bestFit="1" customWidth="1"/>
    <col min="16" max="18" width="5" bestFit="1" customWidth="1"/>
    <col min="19" max="19" width="25.85546875" bestFit="1" customWidth="1"/>
    <col min="20" max="21" width="6.140625" bestFit="1" customWidth="1"/>
    <col min="22" max="22" width="6.140625" customWidth="1"/>
    <col min="23" max="23" width="3.5703125" customWidth="1"/>
    <col min="24" max="24" width="25.85546875" bestFit="1" customWidth="1"/>
    <col min="25" max="25" width="6.140625" bestFit="1" customWidth="1"/>
    <col min="26" max="26" width="5.42578125" customWidth="1"/>
    <col min="27" max="28" width="6.140625" bestFit="1" customWidth="1"/>
    <col min="29" max="29" width="5.5703125" bestFit="1" customWidth="1"/>
    <col min="30" max="31" width="5" bestFit="1" customWidth="1"/>
  </cols>
  <sheetData>
    <row r="1" spans="1:27" x14ac:dyDescent="0.25">
      <c r="B1" s="46" t="s">
        <v>205</v>
      </c>
      <c r="C1" s="46"/>
      <c r="D1" s="46" t="s">
        <v>206</v>
      </c>
      <c r="E1" s="46"/>
      <c r="F1" s="46" t="s">
        <v>207</v>
      </c>
      <c r="G1" s="46"/>
      <c r="H1" s="46"/>
      <c r="S1" s="46" t="s">
        <v>205</v>
      </c>
      <c r="T1" s="46"/>
      <c r="X1" s="46" t="s">
        <v>207</v>
      </c>
      <c r="Y1" s="46"/>
      <c r="Z1" s="46"/>
    </row>
    <row r="2" spans="1:27" x14ac:dyDescent="0.25">
      <c r="A2" s="30" t="s">
        <v>213</v>
      </c>
      <c r="B2">
        <v>2</v>
      </c>
      <c r="D2">
        <v>2</v>
      </c>
      <c r="F2">
        <v>3</v>
      </c>
      <c r="S2" s="52" t="s">
        <v>231</v>
      </c>
      <c r="T2" s="52"/>
      <c r="U2" s="52"/>
      <c r="V2" s="57"/>
      <c r="W2" s="41"/>
      <c r="X2" s="52" t="s">
        <v>231</v>
      </c>
      <c r="Y2" s="52"/>
      <c r="Z2" s="52"/>
      <c r="AA2" s="52"/>
    </row>
    <row r="3" spans="1:27" x14ac:dyDescent="0.25">
      <c r="A3" s="30" t="s">
        <v>220</v>
      </c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3</v>
      </c>
      <c r="S3" s="30" t="s">
        <v>213</v>
      </c>
      <c r="T3">
        <v>2</v>
      </c>
      <c r="W3" s="53"/>
      <c r="X3" s="30" t="s">
        <v>213</v>
      </c>
      <c r="Y3">
        <v>3</v>
      </c>
    </row>
    <row r="4" spans="1:27" x14ac:dyDescent="0.25">
      <c r="A4" s="30" t="s">
        <v>214</v>
      </c>
      <c r="B4" s="5">
        <v>3</v>
      </c>
      <c r="C4" s="5">
        <v>10</v>
      </c>
      <c r="D4">
        <v>12</v>
      </c>
      <c r="E4">
        <v>6</v>
      </c>
      <c r="F4">
        <v>8</v>
      </c>
      <c r="G4">
        <v>5</v>
      </c>
      <c r="H4">
        <v>20</v>
      </c>
      <c r="S4" s="30" t="s">
        <v>220</v>
      </c>
      <c r="T4">
        <v>1</v>
      </c>
      <c r="U4">
        <v>2</v>
      </c>
      <c r="X4" s="30" t="s">
        <v>220</v>
      </c>
      <c r="Y4">
        <v>1</v>
      </c>
      <c r="Z4">
        <v>2</v>
      </c>
      <c r="AA4">
        <v>3</v>
      </c>
    </row>
    <row r="5" spans="1:27" x14ac:dyDescent="0.25">
      <c r="A5" s="30" t="s">
        <v>216</v>
      </c>
      <c r="B5" s="5">
        <v>8</v>
      </c>
      <c r="C5" s="5">
        <v>5</v>
      </c>
      <c r="D5">
        <v>10</v>
      </c>
      <c r="E5">
        <v>15</v>
      </c>
      <c r="F5">
        <v>10</v>
      </c>
      <c r="G5">
        <v>8</v>
      </c>
      <c r="H5">
        <v>10</v>
      </c>
      <c r="S5" s="30" t="s">
        <v>214</v>
      </c>
      <c r="T5" s="5">
        <v>3</v>
      </c>
      <c r="U5" s="5">
        <v>10</v>
      </c>
      <c r="V5" s="5"/>
      <c r="W5" s="5"/>
      <c r="X5" s="30" t="s">
        <v>214</v>
      </c>
      <c r="Y5">
        <v>8</v>
      </c>
      <c r="Z5">
        <v>5</v>
      </c>
      <c r="AA5">
        <v>20</v>
      </c>
    </row>
    <row r="6" spans="1:27" x14ac:dyDescent="0.25">
      <c r="A6" s="31" t="s">
        <v>215</v>
      </c>
      <c r="B6" s="5">
        <v>1</v>
      </c>
      <c r="C6" s="5">
        <v>9</v>
      </c>
      <c r="D6">
        <v>8</v>
      </c>
      <c r="E6">
        <v>5</v>
      </c>
      <c r="F6">
        <v>5</v>
      </c>
      <c r="G6">
        <v>3</v>
      </c>
      <c r="H6">
        <v>19</v>
      </c>
      <c r="S6" s="30" t="s">
        <v>216</v>
      </c>
      <c r="T6" s="5">
        <v>8</v>
      </c>
      <c r="U6" s="5">
        <v>5</v>
      </c>
      <c r="V6" s="5"/>
      <c r="W6" s="5"/>
      <c r="X6" s="30" t="s">
        <v>216</v>
      </c>
      <c r="Y6">
        <v>10</v>
      </c>
      <c r="Z6">
        <v>8</v>
      </c>
      <c r="AA6">
        <v>10</v>
      </c>
    </row>
    <row r="7" spans="1:27" x14ac:dyDescent="0.25">
      <c r="A7" s="30" t="s">
        <v>200</v>
      </c>
      <c r="B7" s="20">
        <v>1</v>
      </c>
      <c r="C7" s="20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S7" s="31" t="s">
        <v>215</v>
      </c>
      <c r="T7" s="5">
        <v>1</v>
      </c>
      <c r="U7" s="5">
        <v>9</v>
      </c>
      <c r="V7" s="5"/>
      <c r="W7" s="5"/>
      <c r="X7" s="31" t="s">
        <v>215</v>
      </c>
      <c r="Y7">
        <v>5</v>
      </c>
      <c r="Z7">
        <v>3</v>
      </c>
      <c r="AA7">
        <v>19</v>
      </c>
    </row>
    <row r="8" spans="1:27" x14ac:dyDescent="0.25">
      <c r="A8" s="31" t="s">
        <v>219</v>
      </c>
      <c r="B8" s="7">
        <v>1</v>
      </c>
      <c r="C8" s="7"/>
      <c r="D8" s="7">
        <v>1</v>
      </c>
      <c r="E8" s="7"/>
      <c r="F8" s="7">
        <v>1</v>
      </c>
      <c r="G8" s="7"/>
      <c r="H8" s="7"/>
      <c r="S8" s="30" t="s">
        <v>200</v>
      </c>
      <c r="T8" s="20">
        <v>1</v>
      </c>
      <c r="U8" s="20">
        <v>1</v>
      </c>
      <c r="V8" s="20"/>
      <c r="W8" s="20"/>
      <c r="X8" s="30" t="s">
        <v>200</v>
      </c>
      <c r="Y8" s="7">
        <v>1</v>
      </c>
      <c r="Z8" s="7">
        <v>1</v>
      </c>
      <c r="AA8" s="7">
        <v>1</v>
      </c>
    </row>
    <row r="9" spans="1:27" x14ac:dyDescent="0.25">
      <c r="A9" s="31" t="s">
        <v>221</v>
      </c>
      <c r="B9" s="5">
        <v>1</v>
      </c>
      <c r="C9" s="5"/>
      <c r="D9">
        <v>1</v>
      </c>
      <c r="F9">
        <v>1</v>
      </c>
      <c r="S9" s="52" t="s">
        <v>232</v>
      </c>
      <c r="T9" s="52"/>
      <c r="U9" s="7"/>
      <c r="V9" s="7"/>
      <c r="W9" s="7"/>
      <c r="X9" s="52" t="s">
        <v>232</v>
      </c>
      <c r="Y9" s="52"/>
      <c r="Z9" s="7"/>
      <c r="AA9" s="7"/>
    </row>
    <row r="10" spans="1:27" x14ac:dyDescent="0.25">
      <c r="A10" s="31" t="s">
        <v>222</v>
      </c>
      <c r="B10" s="5">
        <v>1</v>
      </c>
      <c r="C10" s="5"/>
      <c r="D10" s="5">
        <v>1</v>
      </c>
      <c r="F10" s="5">
        <v>1</v>
      </c>
      <c r="S10" s="31" t="s">
        <v>219</v>
      </c>
      <c r="T10" s="7">
        <v>1</v>
      </c>
      <c r="X10" s="31" t="s">
        <v>219</v>
      </c>
      <c r="Y10" s="7">
        <v>1</v>
      </c>
    </row>
    <row r="11" spans="1:27" x14ac:dyDescent="0.25">
      <c r="A11" s="31" t="s">
        <v>217</v>
      </c>
      <c r="B11" s="5">
        <v>3</v>
      </c>
      <c r="C11" s="5"/>
      <c r="D11">
        <v>3</v>
      </c>
      <c r="F11">
        <v>3</v>
      </c>
      <c r="S11" s="31" t="s">
        <v>221</v>
      </c>
      <c r="T11" s="5">
        <v>1</v>
      </c>
      <c r="X11" s="31" t="s">
        <v>221</v>
      </c>
      <c r="Y11">
        <v>1</v>
      </c>
    </row>
    <row r="12" spans="1:27" x14ac:dyDescent="0.25">
      <c r="A12" s="31" t="s">
        <v>218</v>
      </c>
      <c r="B12" s="32">
        <v>0</v>
      </c>
      <c r="C12" s="33"/>
      <c r="D12" s="33">
        <v>0.5</v>
      </c>
      <c r="E12" s="33"/>
      <c r="F12" s="33">
        <v>0</v>
      </c>
      <c r="G12" s="33"/>
      <c r="H12" s="33"/>
      <c r="S12" s="31" t="s">
        <v>222</v>
      </c>
      <c r="T12" s="5">
        <v>1</v>
      </c>
      <c r="X12" s="31" t="s">
        <v>222</v>
      </c>
      <c r="Y12" s="5">
        <v>1</v>
      </c>
    </row>
    <row r="13" spans="1:27" x14ac:dyDescent="0.25">
      <c r="S13" s="31" t="s">
        <v>217</v>
      </c>
      <c r="T13" s="5">
        <v>3</v>
      </c>
      <c r="X13" s="31" t="s">
        <v>217</v>
      </c>
      <c r="Y13">
        <v>3</v>
      </c>
      <c r="Z13" s="33"/>
      <c r="AA13" s="33"/>
    </row>
    <row r="14" spans="1:27" x14ac:dyDescent="0.25">
      <c r="A14" s="40" t="s">
        <v>230</v>
      </c>
      <c r="B14" s="42" t="s">
        <v>223</v>
      </c>
      <c r="C14" s="43"/>
      <c r="D14" s="43"/>
      <c r="E14" s="43"/>
      <c r="F14" s="44"/>
      <c r="G14" s="42" t="s">
        <v>225</v>
      </c>
      <c r="H14" s="43"/>
      <c r="I14" s="43"/>
      <c r="J14" s="43"/>
      <c r="K14" s="44"/>
      <c r="S14" s="31" t="s">
        <v>218</v>
      </c>
      <c r="T14" s="32">
        <v>0</v>
      </c>
      <c r="X14" s="31" t="s">
        <v>218</v>
      </c>
      <c r="Y14" s="33">
        <v>0</v>
      </c>
    </row>
    <row r="15" spans="1:27" x14ac:dyDescent="0.25">
      <c r="A15" s="34" t="s">
        <v>213</v>
      </c>
      <c r="B15" s="22">
        <v>5</v>
      </c>
      <c r="F15" s="23"/>
      <c r="G15" s="22">
        <v>5</v>
      </c>
      <c r="K15" s="23"/>
    </row>
    <row r="16" spans="1:27" x14ac:dyDescent="0.25">
      <c r="A16" s="34" t="s">
        <v>220</v>
      </c>
      <c r="B16" s="22">
        <v>1</v>
      </c>
      <c r="C16">
        <v>2</v>
      </c>
      <c r="D16">
        <v>3</v>
      </c>
      <c r="E16">
        <v>4</v>
      </c>
      <c r="F16" s="23">
        <v>5</v>
      </c>
      <c r="G16" s="22">
        <v>1</v>
      </c>
      <c r="H16">
        <v>2</v>
      </c>
      <c r="I16">
        <v>3</v>
      </c>
      <c r="J16">
        <v>4</v>
      </c>
      <c r="K16" s="23">
        <v>5</v>
      </c>
      <c r="S16" s="46" t="s">
        <v>206</v>
      </c>
      <c r="T16" s="46"/>
      <c r="W16" s="42" t="s">
        <v>223</v>
      </c>
      <c r="X16" s="43"/>
      <c r="Y16" s="43"/>
      <c r="Z16" s="43"/>
      <c r="AA16" s="44"/>
    </row>
    <row r="17" spans="1:31" x14ac:dyDescent="0.25">
      <c r="A17" s="34" t="s">
        <v>214</v>
      </c>
      <c r="B17" s="22">
        <v>63</v>
      </c>
      <c r="C17">
        <v>50</v>
      </c>
      <c r="D17">
        <v>19</v>
      </c>
      <c r="E17">
        <v>48</v>
      </c>
      <c r="F17" s="23">
        <v>46</v>
      </c>
      <c r="G17" s="22">
        <v>99</v>
      </c>
      <c r="H17">
        <v>83</v>
      </c>
      <c r="I17">
        <v>85</v>
      </c>
      <c r="J17">
        <v>98</v>
      </c>
      <c r="K17" s="23">
        <v>92</v>
      </c>
      <c r="S17" s="52" t="s">
        <v>231</v>
      </c>
      <c r="T17" s="52"/>
      <c r="U17" s="52"/>
      <c r="V17" s="57"/>
      <c r="X17" s="52" t="s">
        <v>231</v>
      </c>
      <c r="Y17" s="52"/>
      <c r="Z17" s="52"/>
      <c r="AA17" s="52"/>
      <c r="AB17" s="52"/>
      <c r="AC17" s="52"/>
    </row>
    <row r="18" spans="1:31" x14ac:dyDescent="0.25">
      <c r="A18" s="34" t="s">
        <v>216</v>
      </c>
      <c r="B18" s="22">
        <v>54</v>
      </c>
      <c r="C18">
        <v>105</v>
      </c>
      <c r="D18">
        <v>232</v>
      </c>
      <c r="E18">
        <v>96</v>
      </c>
      <c r="F18" s="23">
        <v>139</v>
      </c>
      <c r="G18" s="22">
        <v>131</v>
      </c>
      <c r="H18">
        <v>138</v>
      </c>
      <c r="I18">
        <v>166</v>
      </c>
      <c r="J18">
        <v>135</v>
      </c>
      <c r="K18" s="23">
        <v>180</v>
      </c>
      <c r="S18" s="30" t="s">
        <v>220</v>
      </c>
      <c r="T18">
        <v>1</v>
      </c>
      <c r="U18">
        <v>2</v>
      </c>
      <c r="X18" s="30" t="s">
        <v>213</v>
      </c>
      <c r="Y18">
        <v>5</v>
      </c>
      <c r="AA18" s="53"/>
      <c r="AB18" s="53"/>
      <c r="AC18" s="53"/>
    </row>
    <row r="19" spans="1:31" x14ac:dyDescent="0.25">
      <c r="A19" s="35" t="s">
        <v>215</v>
      </c>
      <c r="B19" s="22">
        <v>21</v>
      </c>
      <c r="C19">
        <v>25</v>
      </c>
      <c r="D19">
        <v>15</v>
      </c>
      <c r="E19">
        <v>25</v>
      </c>
      <c r="F19" s="23">
        <v>25</v>
      </c>
      <c r="G19" s="22">
        <v>10</v>
      </c>
      <c r="H19">
        <v>8</v>
      </c>
      <c r="I19">
        <v>9</v>
      </c>
      <c r="J19">
        <v>10</v>
      </c>
      <c r="K19" s="23">
        <v>9</v>
      </c>
      <c r="S19" s="30" t="s">
        <v>214</v>
      </c>
      <c r="T19">
        <v>12</v>
      </c>
      <c r="U19">
        <v>6</v>
      </c>
      <c r="X19" s="30" t="s">
        <v>220</v>
      </c>
      <c r="Y19">
        <v>1</v>
      </c>
      <c r="Z19">
        <v>2</v>
      </c>
      <c r="AA19" s="53">
        <v>3</v>
      </c>
      <c r="AB19" s="53">
        <v>4</v>
      </c>
      <c r="AC19" s="53">
        <v>5</v>
      </c>
    </row>
    <row r="20" spans="1:31" x14ac:dyDescent="0.25">
      <c r="A20" s="34" t="s">
        <v>200</v>
      </c>
      <c r="B20" s="26">
        <v>0.8</v>
      </c>
      <c r="C20" s="7">
        <v>0.7</v>
      </c>
      <c r="D20" s="7">
        <v>0.5</v>
      </c>
      <c r="E20" s="7">
        <v>0.5</v>
      </c>
      <c r="F20" s="29">
        <v>0.4</v>
      </c>
      <c r="G20" s="26">
        <v>0.35555599999999998</v>
      </c>
      <c r="H20" s="7">
        <v>0.35555599999999998</v>
      </c>
      <c r="I20" s="7">
        <v>0.35555599999999998</v>
      </c>
      <c r="J20" s="7">
        <v>0.68888899999999997</v>
      </c>
      <c r="K20" s="29">
        <v>0.66666700000000001</v>
      </c>
      <c r="S20" s="30" t="s">
        <v>216</v>
      </c>
      <c r="T20">
        <v>10</v>
      </c>
      <c r="U20">
        <v>15</v>
      </c>
      <c r="X20" s="30" t="s">
        <v>214</v>
      </c>
      <c r="Y20" s="5">
        <v>63</v>
      </c>
      <c r="Z20" s="5">
        <v>50</v>
      </c>
      <c r="AA20" s="53">
        <v>19</v>
      </c>
      <c r="AB20" s="53">
        <v>48</v>
      </c>
      <c r="AC20" s="53">
        <v>46</v>
      </c>
    </row>
    <row r="21" spans="1:31" x14ac:dyDescent="0.25">
      <c r="A21" s="35" t="s">
        <v>219</v>
      </c>
      <c r="B21" s="26">
        <v>0.8</v>
      </c>
      <c r="C21" s="7"/>
      <c r="D21" s="7"/>
      <c r="E21" s="7"/>
      <c r="F21" s="29"/>
      <c r="G21" s="26">
        <v>0.70000000000000007</v>
      </c>
      <c r="H21" s="33"/>
      <c r="I21" s="33"/>
      <c r="J21" s="33"/>
      <c r="K21" s="25"/>
      <c r="S21" s="31" t="s">
        <v>215</v>
      </c>
      <c r="T21">
        <v>8</v>
      </c>
      <c r="U21">
        <v>5</v>
      </c>
      <c r="X21" s="30" t="s">
        <v>216</v>
      </c>
      <c r="Y21" s="5">
        <v>54</v>
      </c>
      <c r="Z21" s="5">
        <v>105</v>
      </c>
      <c r="AA21" s="53">
        <v>232</v>
      </c>
      <c r="AB21" s="53">
        <v>96</v>
      </c>
      <c r="AC21" s="53">
        <v>139</v>
      </c>
    </row>
    <row r="22" spans="1:31" x14ac:dyDescent="0.25">
      <c r="A22" s="35" t="s">
        <v>221</v>
      </c>
      <c r="B22" s="22">
        <v>4</v>
      </c>
      <c r="F22" s="23"/>
      <c r="G22" s="22">
        <v>2</v>
      </c>
      <c r="K22" s="23"/>
      <c r="S22" s="30" t="s">
        <v>200</v>
      </c>
      <c r="T22" s="7">
        <v>1</v>
      </c>
      <c r="U22" s="7">
        <v>1</v>
      </c>
      <c r="V22" s="7"/>
      <c r="X22" s="31" t="s">
        <v>215</v>
      </c>
      <c r="Y22" s="5">
        <v>21</v>
      </c>
      <c r="Z22" s="5">
        <v>25</v>
      </c>
      <c r="AA22" s="53">
        <v>15</v>
      </c>
      <c r="AB22" s="53">
        <v>25</v>
      </c>
      <c r="AC22" s="53">
        <v>25</v>
      </c>
    </row>
    <row r="23" spans="1:31" x14ac:dyDescent="0.25">
      <c r="A23" s="35" t="s">
        <v>222</v>
      </c>
      <c r="B23" s="24">
        <v>1</v>
      </c>
      <c r="C23">
        <v>2</v>
      </c>
      <c r="D23">
        <v>3</v>
      </c>
      <c r="E23">
        <v>4</v>
      </c>
      <c r="F23" s="23"/>
      <c r="G23" s="24">
        <v>1</v>
      </c>
      <c r="H23">
        <v>2</v>
      </c>
      <c r="K23" s="23"/>
      <c r="S23" s="52" t="s">
        <v>232</v>
      </c>
      <c r="T23" s="52"/>
      <c r="W23" s="41"/>
      <c r="X23" s="30" t="s">
        <v>200</v>
      </c>
      <c r="Y23" s="20">
        <v>0.8</v>
      </c>
      <c r="Z23" s="20">
        <v>0.7</v>
      </c>
      <c r="AA23" s="54">
        <v>0.5</v>
      </c>
      <c r="AB23" s="54">
        <v>0.5</v>
      </c>
      <c r="AC23" s="54">
        <v>0.4</v>
      </c>
    </row>
    <row r="24" spans="1:31" x14ac:dyDescent="0.25">
      <c r="A24" s="35" t="s">
        <v>217</v>
      </c>
      <c r="B24" s="22">
        <v>18</v>
      </c>
      <c r="C24">
        <v>19</v>
      </c>
      <c r="D24">
        <v>15</v>
      </c>
      <c r="E24">
        <v>18</v>
      </c>
      <c r="F24" s="23"/>
      <c r="G24" s="22">
        <v>19</v>
      </c>
      <c r="H24">
        <v>20</v>
      </c>
      <c r="K24" s="23"/>
      <c r="S24" s="31" t="s">
        <v>219</v>
      </c>
      <c r="T24" s="7">
        <v>1</v>
      </c>
      <c r="W24" s="3"/>
      <c r="X24" s="52" t="s">
        <v>232</v>
      </c>
      <c r="Y24" s="52"/>
      <c r="Z24" s="52"/>
      <c r="AA24" s="52"/>
      <c r="AB24" s="52"/>
      <c r="AC24" s="54"/>
    </row>
    <row r="25" spans="1:31" x14ac:dyDescent="0.25">
      <c r="A25" s="38" t="s">
        <v>218</v>
      </c>
      <c r="B25" s="27">
        <v>0.12121212121212122</v>
      </c>
      <c r="C25" s="28">
        <v>0.125</v>
      </c>
      <c r="D25" s="28">
        <v>7.9365079365079361E-2</v>
      </c>
      <c r="E25" s="28">
        <v>0.13114754098360656</v>
      </c>
      <c r="F25" s="39"/>
      <c r="G25" s="27">
        <v>0.10843373493975904</v>
      </c>
      <c r="H25" s="28">
        <v>0.12658227848101267</v>
      </c>
      <c r="I25" s="28"/>
      <c r="J25" s="28"/>
      <c r="K25" s="39"/>
      <c r="S25" s="31" t="s">
        <v>221</v>
      </c>
      <c r="T25">
        <v>1</v>
      </c>
      <c r="X25" s="31" t="s">
        <v>219</v>
      </c>
      <c r="Y25" s="7">
        <v>0.8</v>
      </c>
      <c r="Z25" s="7"/>
      <c r="AA25" s="54"/>
      <c r="AB25" s="54"/>
      <c r="AC25" s="53"/>
    </row>
    <row r="26" spans="1:31" x14ac:dyDescent="0.25">
      <c r="A26" s="34" t="s">
        <v>230</v>
      </c>
      <c r="B26" s="45" t="s">
        <v>226</v>
      </c>
      <c r="C26" s="46"/>
      <c r="D26" s="46"/>
      <c r="E26" s="46"/>
      <c r="F26" s="46"/>
      <c r="G26" s="47"/>
      <c r="H26" s="45" t="s">
        <v>224</v>
      </c>
      <c r="I26" s="47"/>
      <c r="R26" s="33"/>
      <c r="S26" s="31" t="s">
        <v>222</v>
      </c>
      <c r="T26" s="5">
        <v>1</v>
      </c>
      <c r="W26" s="5"/>
      <c r="X26" s="31" t="s">
        <v>221</v>
      </c>
      <c r="Y26" s="7">
        <v>4</v>
      </c>
      <c r="AA26" s="53"/>
      <c r="AB26" s="53"/>
      <c r="AC26" s="53"/>
      <c r="AD26" s="33"/>
      <c r="AE26" s="33"/>
    </row>
    <row r="27" spans="1:31" x14ac:dyDescent="0.25">
      <c r="A27" s="34" t="s">
        <v>213</v>
      </c>
      <c r="B27" s="22">
        <v>6</v>
      </c>
      <c r="G27" s="23"/>
      <c r="H27" s="22">
        <v>2</v>
      </c>
      <c r="I27" s="23"/>
      <c r="R27" s="33"/>
      <c r="S27" s="31" t="s">
        <v>217</v>
      </c>
      <c r="T27">
        <v>3</v>
      </c>
      <c r="W27" s="5"/>
      <c r="X27" s="31" t="s">
        <v>222</v>
      </c>
      <c r="Y27" s="5">
        <v>1</v>
      </c>
      <c r="Z27">
        <v>2</v>
      </c>
      <c r="AA27" s="54">
        <v>3</v>
      </c>
      <c r="AB27" s="54">
        <v>4</v>
      </c>
      <c r="AC27" s="53"/>
      <c r="AD27" s="33"/>
      <c r="AE27" s="33"/>
    </row>
    <row r="28" spans="1:31" x14ac:dyDescent="0.25">
      <c r="A28" s="34" t="s">
        <v>220</v>
      </c>
      <c r="B28" s="22">
        <v>1</v>
      </c>
      <c r="C28">
        <v>2</v>
      </c>
      <c r="D28">
        <v>3</v>
      </c>
      <c r="E28">
        <v>4</v>
      </c>
      <c r="F28">
        <v>5</v>
      </c>
      <c r="G28" s="23">
        <v>6</v>
      </c>
      <c r="H28" s="22">
        <v>1</v>
      </c>
      <c r="I28" s="23">
        <v>2</v>
      </c>
      <c r="R28" s="33"/>
      <c r="S28" s="31" t="s">
        <v>218</v>
      </c>
      <c r="T28" s="33">
        <v>0.5</v>
      </c>
      <c r="W28" s="5"/>
      <c r="X28" s="31" t="s">
        <v>217</v>
      </c>
      <c r="Y28" s="5">
        <v>18</v>
      </c>
      <c r="Z28">
        <v>19</v>
      </c>
      <c r="AA28" s="54">
        <v>15</v>
      </c>
      <c r="AB28" s="54">
        <v>18</v>
      </c>
      <c r="AC28" s="56"/>
      <c r="AD28" s="33"/>
      <c r="AE28" s="33"/>
    </row>
    <row r="29" spans="1:31" x14ac:dyDescent="0.25">
      <c r="A29" s="34" t="s">
        <v>214</v>
      </c>
      <c r="B29" s="22">
        <v>99</v>
      </c>
      <c r="C29">
        <v>75</v>
      </c>
      <c r="D29">
        <v>50</v>
      </c>
      <c r="E29">
        <v>30</v>
      </c>
      <c r="F29">
        <v>10</v>
      </c>
      <c r="G29" s="23">
        <v>80</v>
      </c>
      <c r="H29" s="22">
        <v>10</v>
      </c>
      <c r="I29" s="23">
        <v>72</v>
      </c>
      <c r="R29" s="33"/>
      <c r="W29" s="20"/>
      <c r="X29" s="31" t="s">
        <v>218</v>
      </c>
      <c r="Y29" s="5">
        <v>0.12121212121212122</v>
      </c>
      <c r="Z29">
        <v>0.125</v>
      </c>
      <c r="AA29" s="54">
        <v>7.9365079365079361E-2</v>
      </c>
      <c r="AB29" s="54">
        <v>0.13114754098360656</v>
      </c>
      <c r="AC29" s="33"/>
      <c r="AD29" s="33"/>
      <c r="AE29" s="33"/>
    </row>
    <row r="30" spans="1:31" x14ac:dyDescent="0.25">
      <c r="A30" s="34" t="s">
        <v>216</v>
      </c>
      <c r="B30" s="22">
        <v>177</v>
      </c>
      <c r="C30">
        <v>177</v>
      </c>
      <c r="D30">
        <v>177</v>
      </c>
      <c r="E30">
        <v>177</v>
      </c>
      <c r="F30">
        <v>177</v>
      </c>
      <c r="G30" s="23">
        <v>177</v>
      </c>
      <c r="H30" s="22">
        <v>125</v>
      </c>
      <c r="I30" s="23">
        <v>129</v>
      </c>
      <c r="R30" s="33"/>
      <c r="S30" s="45" t="s">
        <v>224</v>
      </c>
      <c r="T30" s="47"/>
      <c r="W30" s="33"/>
      <c r="X30" s="42" t="s">
        <v>225</v>
      </c>
      <c r="Y30" s="43"/>
      <c r="Z30" s="43"/>
      <c r="AA30" s="43"/>
      <c r="AB30" s="44"/>
      <c r="AC30" s="33"/>
      <c r="AD30" s="33"/>
      <c r="AE30" s="33"/>
    </row>
    <row r="31" spans="1:31" x14ac:dyDescent="0.25">
      <c r="A31" s="35" t="s">
        <v>215</v>
      </c>
      <c r="B31" s="22">
        <v>25</v>
      </c>
      <c r="C31">
        <v>25</v>
      </c>
      <c r="D31">
        <v>25</v>
      </c>
      <c r="E31">
        <v>25</v>
      </c>
      <c r="F31">
        <v>5</v>
      </c>
      <c r="G31" s="23">
        <v>60</v>
      </c>
      <c r="H31" s="22">
        <v>5</v>
      </c>
      <c r="I31" s="23">
        <v>15</v>
      </c>
      <c r="R31" s="33"/>
      <c r="S31" s="52" t="s">
        <v>231</v>
      </c>
      <c r="T31" s="52"/>
      <c r="U31" s="52"/>
      <c r="V31" s="57"/>
      <c r="W31" s="33"/>
      <c r="X31" s="52" t="s">
        <v>231</v>
      </c>
      <c r="Y31" s="52"/>
      <c r="Z31" s="52"/>
      <c r="AA31" s="52"/>
      <c r="AB31" s="52"/>
      <c r="AC31" s="52"/>
      <c r="AD31" s="33"/>
      <c r="AE31" s="33"/>
    </row>
    <row r="32" spans="1:31" x14ac:dyDescent="0.25">
      <c r="A32" s="34" t="s">
        <v>200</v>
      </c>
      <c r="B32" s="26">
        <v>0.5</v>
      </c>
      <c r="C32" s="7">
        <v>0.5</v>
      </c>
      <c r="D32" s="7">
        <v>0.5</v>
      </c>
      <c r="E32" s="7">
        <v>0.5</v>
      </c>
      <c r="F32" s="7">
        <v>0.5</v>
      </c>
      <c r="G32" s="29">
        <v>0.5</v>
      </c>
      <c r="H32" s="37">
        <v>0.51111111111111096</v>
      </c>
      <c r="I32" s="29">
        <v>0.51111111111111096</v>
      </c>
      <c r="R32" s="33"/>
      <c r="S32" s="30" t="s">
        <v>213</v>
      </c>
      <c r="T32">
        <v>2</v>
      </c>
      <c r="W32" s="33"/>
      <c r="X32" s="30" t="s">
        <v>213</v>
      </c>
      <c r="Y32" s="53">
        <v>5</v>
      </c>
      <c r="Z32" s="53"/>
      <c r="AA32" s="53"/>
      <c r="AB32" s="53"/>
      <c r="AC32" s="53"/>
      <c r="AD32" s="33"/>
      <c r="AE32" s="33"/>
    </row>
    <row r="33" spans="1:31" x14ac:dyDescent="0.25">
      <c r="A33" s="35" t="s">
        <v>219</v>
      </c>
      <c r="B33" s="26">
        <v>1</v>
      </c>
      <c r="C33" s="7"/>
      <c r="D33" s="7"/>
      <c r="E33" s="7"/>
      <c r="F33" s="7"/>
      <c r="G33" s="29"/>
      <c r="H33" s="26">
        <v>0.75</v>
      </c>
      <c r="I33" s="29"/>
      <c r="R33" s="33"/>
      <c r="S33" s="30" t="s">
        <v>220</v>
      </c>
      <c r="T33">
        <v>1</v>
      </c>
      <c r="U33">
        <v>2</v>
      </c>
      <c r="W33" s="33"/>
      <c r="X33" s="30" t="s">
        <v>220</v>
      </c>
      <c r="Y33" s="53">
        <v>1</v>
      </c>
      <c r="Z33" s="53">
        <v>2</v>
      </c>
      <c r="AA33" s="53">
        <v>3</v>
      </c>
      <c r="AB33" s="53">
        <v>4</v>
      </c>
      <c r="AC33" s="53">
        <v>5</v>
      </c>
      <c r="AD33" s="33"/>
      <c r="AE33" s="33"/>
    </row>
    <row r="34" spans="1:31" x14ac:dyDescent="0.25">
      <c r="A34" s="35" t="s">
        <v>221</v>
      </c>
      <c r="B34" s="22">
        <v>2</v>
      </c>
      <c r="G34" s="23"/>
      <c r="H34" s="22">
        <v>2</v>
      </c>
      <c r="I34" s="23"/>
      <c r="R34" s="33"/>
      <c r="S34" s="30" t="s">
        <v>214</v>
      </c>
      <c r="T34" s="5">
        <v>10</v>
      </c>
      <c r="U34" s="5">
        <v>72</v>
      </c>
      <c r="V34" s="5"/>
      <c r="W34" s="33"/>
      <c r="X34" s="30" t="s">
        <v>214</v>
      </c>
      <c r="Y34" s="53">
        <v>99</v>
      </c>
      <c r="Z34" s="53">
        <v>83</v>
      </c>
      <c r="AA34" s="53">
        <v>85</v>
      </c>
      <c r="AB34" s="53">
        <v>98</v>
      </c>
      <c r="AC34" s="53">
        <v>92</v>
      </c>
      <c r="AD34" s="33"/>
      <c r="AE34" s="33"/>
    </row>
    <row r="35" spans="1:31" x14ac:dyDescent="0.25">
      <c r="A35" s="35" t="s">
        <v>222</v>
      </c>
      <c r="B35" s="24">
        <v>1</v>
      </c>
      <c r="C35">
        <v>2</v>
      </c>
      <c r="G35" s="23"/>
      <c r="H35" s="24">
        <v>1</v>
      </c>
      <c r="I35" s="23">
        <v>2</v>
      </c>
      <c r="S35" s="30" t="s">
        <v>216</v>
      </c>
      <c r="T35" s="5">
        <v>125</v>
      </c>
      <c r="U35" s="5">
        <v>129</v>
      </c>
      <c r="V35" s="5"/>
      <c r="X35" s="30" t="s">
        <v>216</v>
      </c>
      <c r="Y35" s="53">
        <v>131</v>
      </c>
      <c r="Z35" s="53">
        <v>138</v>
      </c>
      <c r="AA35" s="53">
        <v>166</v>
      </c>
      <c r="AB35" s="53">
        <v>135</v>
      </c>
      <c r="AC35" s="53">
        <v>180</v>
      </c>
    </row>
    <row r="36" spans="1:31" x14ac:dyDescent="0.25">
      <c r="A36" s="35" t="s">
        <v>217</v>
      </c>
      <c r="B36" s="22">
        <v>24</v>
      </c>
      <c r="C36">
        <v>18</v>
      </c>
      <c r="G36" s="23"/>
      <c r="H36" s="22">
        <v>12</v>
      </c>
      <c r="I36" s="23">
        <v>16</v>
      </c>
      <c r="S36" s="31" t="s">
        <v>215</v>
      </c>
      <c r="T36" s="5">
        <v>5</v>
      </c>
      <c r="U36" s="5">
        <v>15</v>
      </c>
      <c r="V36" s="5"/>
      <c r="X36" s="31" t="s">
        <v>215</v>
      </c>
      <c r="Y36" s="53">
        <v>10</v>
      </c>
      <c r="Z36" s="53">
        <v>8</v>
      </c>
      <c r="AA36" s="53">
        <v>9</v>
      </c>
      <c r="AB36" s="53">
        <v>10</v>
      </c>
      <c r="AC36" s="53">
        <v>9</v>
      </c>
    </row>
    <row r="37" spans="1:31" x14ac:dyDescent="0.25">
      <c r="A37" s="38" t="s">
        <v>218</v>
      </c>
      <c r="B37" s="27">
        <v>0.15151515151515152</v>
      </c>
      <c r="C37" s="28">
        <v>0.1111111111111111</v>
      </c>
      <c r="D37" s="28"/>
      <c r="E37" s="28"/>
      <c r="F37" s="28"/>
      <c r="G37" s="39"/>
      <c r="H37" s="36">
        <v>9.6774193548387094E-2</v>
      </c>
      <c r="I37" s="25">
        <v>0.17647058823529413</v>
      </c>
      <c r="S37" s="30" t="s">
        <v>200</v>
      </c>
      <c r="T37" s="20">
        <v>0.51111111111111096</v>
      </c>
      <c r="U37" s="20">
        <v>0.51111111111111096</v>
      </c>
      <c r="V37" s="20"/>
      <c r="X37" s="30" t="s">
        <v>200</v>
      </c>
      <c r="Y37" s="54">
        <v>0.35555599999999998</v>
      </c>
      <c r="Z37" s="54">
        <v>0.35555599999999998</v>
      </c>
      <c r="AA37" s="54">
        <v>0.35555599999999998</v>
      </c>
      <c r="AB37" s="54">
        <v>0.68888899999999997</v>
      </c>
      <c r="AC37" s="54">
        <v>0.66666700000000001</v>
      </c>
    </row>
    <row r="38" spans="1:31" x14ac:dyDescent="0.25">
      <c r="A38" s="40" t="s">
        <v>230</v>
      </c>
      <c r="B38" s="42" t="s">
        <v>227</v>
      </c>
      <c r="C38" s="43"/>
      <c r="D38" s="43"/>
      <c r="E38" s="43"/>
      <c r="F38" s="43"/>
      <c r="G38" s="43"/>
      <c r="H38" s="43"/>
      <c r="I38" s="43"/>
      <c r="J38" s="43"/>
      <c r="K38" s="44"/>
      <c r="L38" s="33"/>
      <c r="M38" s="33"/>
      <c r="N38" s="33"/>
      <c r="O38" s="33"/>
      <c r="P38" s="33"/>
      <c r="Q38" s="33"/>
      <c r="S38" s="52" t="s">
        <v>232</v>
      </c>
      <c r="T38" s="52"/>
      <c r="U38" s="7"/>
      <c r="V38" s="7"/>
      <c r="X38" s="52" t="s">
        <v>232</v>
      </c>
      <c r="Y38" s="52"/>
      <c r="Z38" s="52"/>
      <c r="AA38" s="52"/>
      <c r="AB38" s="52"/>
      <c r="AC38" s="54"/>
    </row>
    <row r="39" spans="1:31" x14ac:dyDescent="0.25">
      <c r="A39" s="34" t="s">
        <v>213</v>
      </c>
      <c r="B39" s="22">
        <v>10</v>
      </c>
      <c r="K39" s="23"/>
      <c r="L39" s="33"/>
      <c r="M39" s="33"/>
      <c r="N39" s="33"/>
      <c r="O39" s="33"/>
      <c r="P39" s="33"/>
      <c r="Q39" s="33"/>
      <c r="S39" s="31" t="s">
        <v>219</v>
      </c>
      <c r="T39" s="7">
        <v>0.75</v>
      </c>
      <c r="X39" s="31" t="s">
        <v>219</v>
      </c>
      <c r="Y39" s="54">
        <v>0.70000000000000007</v>
      </c>
      <c r="Z39" s="56"/>
      <c r="AA39" s="54"/>
      <c r="AB39" s="54"/>
      <c r="AC39" s="53"/>
    </row>
    <row r="40" spans="1:31" x14ac:dyDescent="0.25">
      <c r="A40" s="34" t="s">
        <v>220</v>
      </c>
      <c r="B40" s="22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  <c r="K40" s="23">
        <v>10</v>
      </c>
      <c r="L40" s="33"/>
      <c r="M40" s="33"/>
      <c r="N40" s="33"/>
      <c r="O40" s="33"/>
      <c r="P40" s="33"/>
      <c r="Q40" s="33"/>
      <c r="S40" s="31" t="s">
        <v>221</v>
      </c>
      <c r="T40" s="5">
        <v>2</v>
      </c>
      <c r="X40" s="31" t="s">
        <v>221</v>
      </c>
      <c r="Y40" s="53">
        <v>2</v>
      </c>
      <c r="Z40" s="53"/>
      <c r="AA40" s="53"/>
      <c r="AB40" s="53"/>
      <c r="AC40" s="53"/>
    </row>
    <row r="41" spans="1:31" x14ac:dyDescent="0.25">
      <c r="A41" s="34" t="s">
        <v>214</v>
      </c>
      <c r="B41" s="22">
        <v>36</v>
      </c>
      <c r="C41">
        <v>37</v>
      </c>
      <c r="D41">
        <v>93</v>
      </c>
      <c r="E41">
        <v>69</v>
      </c>
      <c r="F41">
        <v>38</v>
      </c>
      <c r="G41">
        <v>62</v>
      </c>
      <c r="H41">
        <v>12</v>
      </c>
      <c r="I41">
        <v>80</v>
      </c>
      <c r="J41">
        <v>52</v>
      </c>
      <c r="K41" s="23">
        <v>62</v>
      </c>
      <c r="L41" s="33"/>
      <c r="M41" s="33"/>
      <c r="N41" s="33"/>
      <c r="O41" s="33"/>
      <c r="P41" s="33"/>
      <c r="Q41" s="33"/>
      <c r="S41" s="31" t="s">
        <v>222</v>
      </c>
      <c r="T41" s="5">
        <v>1</v>
      </c>
      <c r="U41">
        <v>2</v>
      </c>
      <c r="X41" s="31" t="s">
        <v>222</v>
      </c>
      <c r="Y41" s="55">
        <v>1</v>
      </c>
      <c r="Z41" s="53">
        <v>2</v>
      </c>
      <c r="AA41" s="54"/>
      <c r="AB41" s="54"/>
      <c r="AC41" s="53"/>
    </row>
    <row r="42" spans="1:31" x14ac:dyDescent="0.25">
      <c r="A42" s="34" t="s">
        <v>216</v>
      </c>
      <c r="B42" s="22">
        <v>429</v>
      </c>
      <c r="C42">
        <v>354</v>
      </c>
      <c r="D42">
        <v>654</v>
      </c>
      <c r="E42">
        <v>771</v>
      </c>
      <c r="F42">
        <v>447</v>
      </c>
      <c r="G42">
        <v>288</v>
      </c>
      <c r="H42">
        <v>448</v>
      </c>
      <c r="I42">
        <v>1124</v>
      </c>
      <c r="J42">
        <v>288</v>
      </c>
      <c r="K42" s="23">
        <v>708</v>
      </c>
      <c r="L42" s="33"/>
      <c r="M42" s="33"/>
      <c r="N42" s="33"/>
      <c r="O42" s="33"/>
      <c r="P42" s="33"/>
      <c r="Q42" s="33"/>
      <c r="S42" s="31" t="s">
        <v>217</v>
      </c>
      <c r="T42" s="5">
        <v>12</v>
      </c>
      <c r="U42">
        <v>16</v>
      </c>
      <c r="X42" s="31" t="s">
        <v>217</v>
      </c>
      <c r="Y42" s="53">
        <v>19</v>
      </c>
      <c r="Z42" s="53">
        <v>20</v>
      </c>
      <c r="AA42" s="54"/>
      <c r="AB42" s="54"/>
      <c r="AC42" s="56"/>
    </row>
    <row r="43" spans="1:31" x14ac:dyDescent="0.25">
      <c r="A43" s="35" t="s">
        <v>215</v>
      </c>
      <c r="B43" s="22">
        <v>29</v>
      </c>
      <c r="C43">
        <v>14</v>
      </c>
      <c r="D43">
        <v>70</v>
      </c>
      <c r="E43">
        <v>24</v>
      </c>
      <c r="F43">
        <v>18</v>
      </c>
      <c r="G43">
        <v>21</v>
      </c>
      <c r="H43">
        <v>2</v>
      </c>
      <c r="I43">
        <v>50</v>
      </c>
      <c r="J43">
        <v>40</v>
      </c>
      <c r="K43" s="23">
        <v>29</v>
      </c>
      <c r="L43" s="33"/>
      <c r="M43" s="33"/>
      <c r="N43" s="33"/>
      <c r="O43" s="33"/>
      <c r="P43" s="33"/>
      <c r="Q43" s="33"/>
      <c r="S43" s="31" t="s">
        <v>218</v>
      </c>
      <c r="T43" s="32">
        <v>9.6774193548387094E-2</v>
      </c>
      <c r="U43">
        <v>0.17647058823529413</v>
      </c>
      <c r="X43" s="31" t="s">
        <v>218</v>
      </c>
      <c r="Y43" s="54">
        <v>0.10843373493975904</v>
      </c>
      <c r="Z43" s="54">
        <v>0.12658227848101267</v>
      </c>
      <c r="AA43" s="54"/>
      <c r="AB43" s="54"/>
      <c r="AC43" s="33"/>
    </row>
    <row r="44" spans="1:31" x14ac:dyDescent="0.25">
      <c r="A44" s="34" t="s">
        <v>200</v>
      </c>
      <c r="B44" s="26">
        <v>0.35555599999999998</v>
      </c>
      <c r="C44" s="7">
        <v>0.57777800000000001</v>
      </c>
      <c r="D44" s="7">
        <v>0.88888900000000004</v>
      </c>
      <c r="E44" s="7">
        <v>1</v>
      </c>
      <c r="F44" s="7">
        <v>0.51111099999999998</v>
      </c>
      <c r="G44" s="7">
        <v>0.53333299999999995</v>
      </c>
      <c r="H44" s="7">
        <v>0.51111099999999998</v>
      </c>
      <c r="I44" s="7">
        <v>0.53333299999999995</v>
      </c>
      <c r="J44" s="7">
        <v>0.68888899999999997</v>
      </c>
      <c r="K44" s="29">
        <v>0.66666700000000001</v>
      </c>
      <c r="L44" s="33"/>
      <c r="M44" s="33"/>
      <c r="N44" s="33"/>
      <c r="O44" s="33"/>
      <c r="P44" s="33"/>
      <c r="Q44" s="33"/>
      <c r="X44" s="42" t="s">
        <v>228</v>
      </c>
      <c r="Y44" s="43"/>
      <c r="Z44" s="43"/>
      <c r="AA44" s="43"/>
      <c r="AB44" s="44"/>
    </row>
    <row r="45" spans="1:31" x14ac:dyDescent="0.25">
      <c r="A45" s="35" t="s">
        <v>219</v>
      </c>
      <c r="B45" s="26">
        <v>0.70454545454545447</v>
      </c>
      <c r="C45" s="7"/>
      <c r="D45" s="7"/>
      <c r="E45" s="7"/>
      <c r="F45" s="7"/>
      <c r="G45" s="7"/>
      <c r="H45" s="7"/>
      <c r="I45" s="7"/>
      <c r="J45" s="7"/>
      <c r="K45" s="29"/>
      <c r="L45" s="33"/>
      <c r="M45" s="33"/>
      <c r="N45" s="33"/>
      <c r="O45" s="33"/>
      <c r="P45" s="33"/>
      <c r="Q45" s="33"/>
      <c r="S45" s="45" t="s">
        <v>224</v>
      </c>
      <c r="T45" s="47"/>
      <c r="X45" s="52" t="s">
        <v>231</v>
      </c>
      <c r="Y45" s="52"/>
      <c r="Z45" s="52"/>
      <c r="AA45" s="52"/>
      <c r="AB45" s="52"/>
      <c r="AC45" s="52"/>
    </row>
    <row r="46" spans="1:31" x14ac:dyDescent="0.25">
      <c r="A46" s="35" t="s">
        <v>221</v>
      </c>
      <c r="B46" s="22">
        <v>2</v>
      </c>
      <c r="K46" s="23"/>
      <c r="L46" s="33"/>
      <c r="M46" s="33"/>
      <c r="N46" s="33"/>
      <c r="O46" s="33"/>
      <c r="P46" s="33"/>
      <c r="Q46" s="33"/>
      <c r="S46" s="52" t="s">
        <v>231</v>
      </c>
      <c r="T46" s="52"/>
      <c r="U46" s="52"/>
      <c r="V46" s="57"/>
      <c r="X46" s="30" t="s">
        <v>213</v>
      </c>
      <c r="Y46" s="53">
        <v>5</v>
      </c>
      <c r="Z46" s="53"/>
      <c r="AA46" s="53"/>
      <c r="AB46" s="53"/>
      <c r="AC46" s="53"/>
    </row>
    <row r="47" spans="1:31" x14ac:dyDescent="0.25">
      <c r="A47" s="35" t="s">
        <v>222</v>
      </c>
      <c r="B47" s="24">
        <v>1</v>
      </c>
      <c r="C47">
        <v>2</v>
      </c>
      <c r="K47" s="23"/>
      <c r="L47" s="33"/>
      <c r="M47" s="33"/>
      <c r="N47" s="33"/>
      <c r="O47" s="33"/>
      <c r="P47" s="33"/>
      <c r="Q47" s="33"/>
      <c r="S47" s="30" t="s">
        <v>213</v>
      </c>
      <c r="T47">
        <v>2</v>
      </c>
      <c r="X47" s="30" t="s">
        <v>220</v>
      </c>
      <c r="Y47" s="53">
        <v>1</v>
      </c>
      <c r="Z47" s="53">
        <v>2</v>
      </c>
      <c r="AA47" s="53">
        <v>3</v>
      </c>
      <c r="AB47" s="53">
        <v>4</v>
      </c>
      <c r="AC47" s="53">
        <v>5</v>
      </c>
    </row>
    <row r="48" spans="1:31" x14ac:dyDescent="0.25">
      <c r="A48" s="35" t="s">
        <v>217</v>
      </c>
      <c r="B48" s="22">
        <v>11</v>
      </c>
      <c r="C48">
        <v>11</v>
      </c>
      <c r="K48" s="23"/>
      <c r="L48" s="33"/>
      <c r="M48" s="33"/>
      <c r="N48" s="33"/>
      <c r="O48" s="33"/>
      <c r="P48" s="33"/>
      <c r="Q48" s="33"/>
      <c r="S48" s="30" t="s">
        <v>220</v>
      </c>
      <c r="T48">
        <v>1</v>
      </c>
      <c r="U48">
        <v>2</v>
      </c>
      <c r="X48" s="30" t="s">
        <v>214</v>
      </c>
      <c r="Y48" s="53">
        <v>48</v>
      </c>
      <c r="Z48" s="53">
        <v>2</v>
      </c>
      <c r="AA48" s="53">
        <v>22</v>
      </c>
      <c r="AB48" s="53">
        <v>32</v>
      </c>
      <c r="AC48" s="53">
        <v>56</v>
      </c>
    </row>
    <row r="49" spans="1:29" x14ac:dyDescent="0.25">
      <c r="A49" s="38" t="s">
        <v>218</v>
      </c>
      <c r="B49" s="27">
        <v>6.6666666666666671E-3</v>
      </c>
      <c r="C49" s="28">
        <v>7.2992700729927005E-3</v>
      </c>
      <c r="D49" s="28"/>
      <c r="E49" s="28"/>
      <c r="F49" s="28"/>
      <c r="G49" s="28"/>
      <c r="H49" s="28"/>
      <c r="I49" s="28"/>
      <c r="J49" s="28"/>
      <c r="K49" s="39"/>
      <c r="L49" s="33"/>
      <c r="M49" s="33"/>
      <c r="N49" s="33"/>
      <c r="O49" s="33"/>
      <c r="P49" s="33"/>
      <c r="Q49" s="33"/>
      <c r="S49" s="30" t="s">
        <v>214</v>
      </c>
      <c r="T49" s="5">
        <v>40</v>
      </c>
      <c r="U49" s="5">
        <v>19</v>
      </c>
      <c r="V49" s="5"/>
      <c r="X49" s="30" t="s">
        <v>216</v>
      </c>
      <c r="Y49" s="53">
        <v>62</v>
      </c>
      <c r="Z49" s="53">
        <v>82</v>
      </c>
      <c r="AA49" s="53">
        <v>72</v>
      </c>
      <c r="AB49" s="53">
        <v>89</v>
      </c>
      <c r="AC49" s="53">
        <v>72</v>
      </c>
    </row>
    <row r="50" spans="1:29" x14ac:dyDescent="0.25">
      <c r="A50" s="40" t="s">
        <v>230</v>
      </c>
      <c r="B50" s="42" t="s">
        <v>228</v>
      </c>
      <c r="C50" s="43"/>
      <c r="D50" s="43"/>
      <c r="E50" s="43"/>
      <c r="F50" s="44"/>
      <c r="G50" s="42" t="s">
        <v>229</v>
      </c>
      <c r="H50" s="43"/>
      <c r="I50" s="43"/>
      <c r="J50" s="44"/>
      <c r="S50" s="30" t="s">
        <v>216</v>
      </c>
      <c r="T50" s="5">
        <v>137</v>
      </c>
      <c r="U50" s="5">
        <v>74</v>
      </c>
      <c r="V50" s="5"/>
      <c r="X50" s="31" t="s">
        <v>215</v>
      </c>
      <c r="Y50" s="53">
        <v>24</v>
      </c>
      <c r="Z50" s="53">
        <v>1</v>
      </c>
      <c r="AA50" s="53">
        <v>11</v>
      </c>
      <c r="AB50" s="53">
        <v>16</v>
      </c>
      <c r="AC50" s="53">
        <v>28</v>
      </c>
    </row>
    <row r="51" spans="1:29" x14ac:dyDescent="0.25">
      <c r="A51" s="34" t="s">
        <v>213</v>
      </c>
      <c r="B51" s="22">
        <v>5</v>
      </c>
      <c r="F51" s="23"/>
      <c r="G51" s="22">
        <v>2</v>
      </c>
      <c r="J51" s="23"/>
      <c r="S51" s="31" t="s">
        <v>215</v>
      </c>
      <c r="T51" s="5">
        <v>20</v>
      </c>
      <c r="U51" s="5">
        <v>9</v>
      </c>
      <c r="V51" s="5"/>
      <c r="X51" s="30" t="s">
        <v>200</v>
      </c>
      <c r="Y51" s="54">
        <v>0.44597701149425201</v>
      </c>
      <c r="Z51" s="54">
        <v>0.43678160919540199</v>
      </c>
      <c r="AA51" s="54">
        <v>0.38850574712643599</v>
      </c>
      <c r="AB51" s="54">
        <v>0.49655172413793103</v>
      </c>
      <c r="AC51" s="54">
        <v>0.43908045977011401</v>
      </c>
    </row>
    <row r="52" spans="1:29" x14ac:dyDescent="0.25">
      <c r="A52" s="34" t="s">
        <v>220</v>
      </c>
      <c r="B52" s="22">
        <v>1</v>
      </c>
      <c r="C52">
        <v>2</v>
      </c>
      <c r="D52">
        <v>3</v>
      </c>
      <c r="E52">
        <v>4</v>
      </c>
      <c r="F52" s="23">
        <v>5</v>
      </c>
      <c r="G52" s="22">
        <v>1</v>
      </c>
      <c r="H52">
        <v>2</v>
      </c>
      <c r="J52" s="23"/>
      <c r="S52" s="30" t="s">
        <v>200</v>
      </c>
      <c r="T52" s="20">
        <v>0.328735632183908</v>
      </c>
      <c r="U52" s="20">
        <v>0.56781609195402205</v>
      </c>
      <c r="V52" s="20"/>
      <c r="X52" s="52" t="s">
        <v>232</v>
      </c>
      <c r="Y52" s="52"/>
      <c r="Z52" s="52"/>
      <c r="AA52" s="52"/>
      <c r="AB52" s="52"/>
      <c r="AC52" s="54"/>
    </row>
    <row r="53" spans="1:29" x14ac:dyDescent="0.25">
      <c r="A53" s="34" t="s">
        <v>214</v>
      </c>
      <c r="B53" s="22">
        <f>B55*2</f>
        <v>48</v>
      </c>
      <c r="C53">
        <f t="shared" ref="C53:F53" si="0">C55*2</f>
        <v>2</v>
      </c>
      <c r="D53">
        <f>D55*2</f>
        <v>22</v>
      </c>
      <c r="E53">
        <f t="shared" si="0"/>
        <v>32</v>
      </c>
      <c r="F53" s="23">
        <f t="shared" si="0"/>
        <v>56</v>
      </c>
      <c r="G53" s="22">
        <v>40</v>
      </c>
      <c r="H53">
        <v>19</v>
      </c>
      <c r="J53" s="23"/>
      <c r="S53" s="52" t="s">
        <v>232</v>
      </c>
      <c r="T53" s="52"/>
      <c r="U53" s="52"/>
      <c r="V53" s="52"/>
      <c r="W53" s="52"/>
      <c r="X53" s="31" t="s">
        <v>219</v>
      </c>
      <c r="Y53" s="54">
        <v>0.25</v>
      </c>
      <c r="Z53" s="56"/>
      <c r="AA53" s="54"/>
      <c r="AB53" s="54"/>
      <c r="AC53" s="53"/>
    </row>
    <row r="54" spans="1:29" x14ac:dyDescent="0.25">
      <c r="A54" s="34" t="s">
        <v>216</v>
      </c>
      <c r="B54" s="22">
        <v>62</v>
      </c>
      <c r="C54">
        <v>82</v>
      </c>
      <c r="D54">
        <v>72</v>
      </c>
      <c r="E54">
        <v>89</v>
      </c>
      <c r="F54" s="23">
        <v>72</v>
      </c>
      <c r="G54" s="22">
        <v>137</v>
      </c>
      <c r="H54">
        <v>74</v>
      </c>
      <c r="J54" s="23"/>
      <c r="S54" s="31" t="s">
        <v>219</v>
      </c>
      <c r="T54" s="7">
        <v>0.50416666666666665</v>
      </c>
      <c r="X54" s="31" t="s">
        <v>221</v>
      </c>
      <c r="Y54" s="53">
        <v>4</v>
      </c>
      <c r="Z54" s="53"/>
      <c r="AA54" s="53"/>
      <c r="AB54" s="53"/>
      <c r="AC54" s="53"/>
    </row>
    <row r="55" spans="1:29" x14ac:dyDescent="0.25">
      <c r="A55" s="35" t="s">
        <v>215</v>
      </c>
      <c r="B55" s="22">
        <v>24</v>
      </c>
      <c r="C55">
        <v>1</v>
      </c>
      <c r="D55">
        <v>11</v>
      </c>
      <c r="E55">
        <v>16</v>
      </c>
      <c r="F55" s="23">
        <v>28</v>
      </c>
      <c r="G55" s="22">
        <v>20</v>
      </c>
      <c r="H55">
        <v>9</v>
      </c>
      <c r="J55" s="23"/>
      <c r="S55" s="31" t="s">
        <v>221</v>
      </c>
      <c r="T55" s="5">
        <v>4</v>
      </c>
      <c r="X55" s="31" t="s">
        <v>222</v>
      </c>
      <c r="Y55" s="55">
        <v>1</v>
      </c>
      <c r="Z55" s="53">
        <v>2</v>
      </c>
      <c r="AA55" s="54">
        <v>3</v>
      </c>
      <c r="AB55" s="54">
        <v>4</v>
      </c>
      <c r="AC55" s="53"/>
    </row>
    <row r="56" spans="1:29" x14ac:dyDescent="0.25">
      <c r="A56" s="34" t="s">
        <v>200</v>
      </c>
      <c r="B56" s="26">
        <v>0.44597701149425201</v>
      </c>
      <c r="C56" s="7">
        <v>0.43678160919540199</v>
      </c>
      <c r="D56" s="7">
        <v>0.38850574712643599</v>
      </c>
      <c r="E56" s="7">
        <v>0.49655172413793103</v>
      </c>
      <c r="F56" s="29">
        <v>0.43908045977011401</v>
      </c>
      <c r="G56" s="26">
        <v>0.328735632183908</v>
      </c>
      <c r="H56" s="7">
        <v>0.56781609195402205</v>
      </c>
      <c r="J56" s="23"/>
      <c r="S56" s="31" t="s">
        <v>222</v>
      </c>
      <c r="T56" s="5">
        <v>1</v>
      </c>
      <c r="U56">
        <v>2</v>
      </c>
      <c r="V56">
        <v>3</v>
      </c>
      <c r="W56">
        <v>4</v>
      </c>
      <c r="X56" s="31" t="s">
        <v>217</v>
      </c>
      <c r="Y56" s="53">
        <v>58</v>
      </c>
      <c r="Z56" s="53">
        <v>78</v>
      </c>
      <c r="AA56" s="53">
        <v>102</v>
      </c>
      <c r="AB56" s="53">
        <v>19</v>
      </c>
      <c r="AC56" s="56"/>
    </row>
    <row r="57" spans="1:29" x14ac:dyDescent="0.25">
      <c r="A57" s="35" t="s">
        <v>219</v>
      </c>
      <c r="B57" s="26">
        <v>0.25</v>
      </c>
      <c r="C57" s="33"/>
      <c r="D57" s="33"/>
      <c r="E57" s="33"/>
      <c r="F57" s="25"/>
      <c r="G57" s="26">
        <v>0.50416666666666665</v>
      </c>
      <c r="H57" s="7"/>
      <c r="J57" s="23"/>
      <c r="S57" s="31" t="s">
        <v>217</v>
      </c>
      <c r="T57" s="5">
        <v>21</v>
      </c>
      <c r="U57">
        <v>11</v>
      </c>
      <c r="V57">
        <v>10</v>
      </c>
      <c r="W57">
        <v>10</v>
      </c>
      <c r="X57" s="31" t="s">
        <v>218</v>
      </c>
      <c r="Y57" s="54">
        <v>0.44859813084112149</v>
      </c>
      <c r="Z57" s="54">
        <v>0.65384615384615385</v>
      </c>
      <c r="AA57" s="54">
        <v>0.68656716417910446</v>
      </c>
      <c r="AB57" s="54">
        <v>0.12676056338028169</v>
      </c>
      <c r="AC57" s="33"/>
    </row>
    <row r="58" spans="1:29" x14ac:dyDescent="0.25">
      <c r="A58" s="35" t="s">
        <v>221</v>
      </c>
      <c r="B58" s="22">
        <v>4</v>
      </c>
      <c r="F58" s="23"/>
      <c r="G58" s="22">
        <v>4</v>
      </c>
      <c r="J58" s="23"/>
      <c r="S58" s="31" t="s">
        <v>218</v>
      </c>
      <c r="T58" s="32">
        <v>0.20689655172413793</v>
      </c>
      <c r="U58">
        <v>1.4285714285714285E-2</v>
      </c>
      <c r="V58">
        <v>0</v>
      </c>
      <c r="W58">
        <v>0</v>
      </c>
      <c r="AC58" s="33"/>
    </row>
    <row r="59" spans="1:29" x14ac:dyDescent="0.25">
      <c r="A59" s="35" t="s">
        <v>222</v>
      </c>
      <c r="B59" s="24">
        <v>1</v>
      </c>
      <c r="C59">
        <v>2</v>
      </c>
      <c r="D59">
        <v>3</v>
      </c>
      <c r="E59">
        <v>4</v>
      </c>
      <c r="F59" s="23"/>
      <c r="G59" s="24">
        <v>1</v>
      </c>
      <c r="H59">
        <v>2</v>
      </c>
      <c r="I59">
        <v>3</v>
      </c>
      <c r="J59" s="23">
        <v>4</v>
      </c>
      <c r="AC59" s="32"/>
    </row>
    <row r="60" spans="1:29" x14ac:dyDescent="0.25">
      <c r="A60" s="35" t="s">
        <v>217</v>
      </c>
      <c r="B60" s="22">
        <v>58</v>
      </c>
      <c r="C60">
        <v>78</v>
      </c>
      <c r="D60">
        <v>102</v>
      </c>
      <c r="E60">
        <v>19</v>
      </c>
      <c r="F60" s="23"/>
      <c r="G60" s="22">
        <v>21</v>
      </c>
      <c r="H60">
        <v>11</v>
      </c>
      <c r="I60">
        <v>10</v>
      </c>
      <c r="J60" s="23">
        <v>10</v>
      </c>
    </row>
    <row r="61" spans="1:29" x14ac:dyDescent="0.25">
      <c r="A61" s="38" t="s">
        <v>218</v>
      </c>
      <c r="B61" s="27">
        <v>0.44859813084112149</v>
      </c>
      <c r="C61" s="28">
        <v>0.65384615384615385</v>
      </c>
      <c r="D61" s="28">
        <v>0.68656716417910446</v>
      </c>
      <c r="E61" s="28">
        <v>0.12676056338028169</v>
      </c>
      <c r="F61" s="39"/>
      <c r="G61" s="27">
        <v>0.20689655172413793</v>
      </c>
      <c r="H61" s="28">
        <v>1.4285714285714285E-2</v>
      </c>
      <c r="I61" s="28">
        <v>0</v>
      </c>
      <c r="J61" s="39">
        <v>0</v>
      </c>
    </row>
    <row r="63" spans="1:29" x14ac:dyDescent="0.25">
      <c r="A63" s="5" t="s">
        <v>198</v>
      </c>
    </row>
    <row r="64" spans="1:29" x14ac:dyDescent="0.25">
      <c r="A64" s="5" t="s">
        <v>199</v>
      </c>
    </row>
  </sheetData>
  <mergeCells count="34">
    <mergeCell ref="S53:W53"/>
    <mergeCell ref="X52:AB52"/>
    <mergeCell ref="X30:AB30"/>
    <mergeCell ref="X44:AB44"/>
    <mergeCell ref="S30:T30"/>
    <mergeCell ref="S31:U31"/>
    <mergeCell ref="S38:T38"/>
    <mergeCell ref="S45:T45"/>
    <mergeCell ref="S46:U46"/>
    <mergeCell ref="X24:AB24"/>
    <mergeCell ref="X31:AC31"/>
    <mergeCell ref="X38:AB38"/>
    <mergeCell ref="X45:AC45"/>
    <mergeCell ref="X1:Z1"/>
    <mergeCell ref="X9:Y9"/>
    <mergeCell ref="X2:AA2"/>
    <mergeCell ref="W16:AA16"/>
    <mergeCell ref="X17:AC17"/>
    <mergeCell ref="B38:K38"/>
    <mergeCell ref="B50:F50"/>
    <mergeCell ref="G50:J50"/>
    <mergeCell ref="S1:T1"/>
    <mergeCell ref="S2:U2"/>
    <mergeCell ref="S9:T9"/>
    <mergeCell ref="S16:T16"/>
    <mergeCell ref="S17:U17"/>
    <mergeCell ref="S23:T23"/>
    <mergeCell ref="B1:C1"/>
    <mergeCell ref="D1:E1"/>
    <mergeCell ref="F1:H1"/>
    <mergeCell ref="B14:F14"/>
    <mergeCell ref="G14:K14"/>
    <mergeCell ref="B26:G26"/>
    <mergeCell ref="H26:I2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4192C-E4D8-465B-80CD-D38791EE6510}">
  <dimension ref="A1:AC64"/>
  <sheetViews>
    <sheetView zoomScale="115" zoomScaleNormal="115" workbookViewId="0">
      <selection activeCell="C12" sqref="A2:C12"/>
    </sheetView>
  </sheetViews>
  <sheetFormatPr defaultRowHeight="15" x14ac:dyDescent="0.25"/>
  <cols>
    <col min="1" max="1" width="25" customWidth="1"/>
    <col min="2" max="10" width="6.140625" bestFit="1" customWidth="1"/>
    <col min="11" max="11" width="5" bestFit="1" customWidth="1"/>
    <col min="12" max="15" width="6.140625" bestFit="1" customWidth="1"/>
    <col min="16" max="19" width="5" bestFit="1" customWidth="1"/>
    <col min="20" max="21" width="6.140625" bestFit="1" customWidth="1"/>
    <col min="22" max="26" width="5" bestFit="1" customWidth="1"/>
    <col min="27" max="27" width="5.5703125" bestFit="1" customWidth="1"/>
    <col min="28" max="29" width="5" bestFit="1" customWidth="1"/>
  </cols>
  <sheetData>
    <row r="1" spans="1:11" x14ac:dyDescent="0.25">
      <c r="B1" s="46" t="s">
        <v>205</v>
      </c>
      <c r="C1" s="46"/>
      <c r="D1" s="46" t="s">
        <v>206</v>
      </c>
      <c r="E1" s="46"/>
      <c r="F1" s="46" t="s">
        <v>207</v>
      </c>
      <c r="G1" s="46"/>
      <c r="H1" s="46"/>
    </row>
    <row r="2" spans="1:11" x14ac:dyDescent="0.25">
      <c r="A2" s="30" t="s">
        <v>213</v>
      </c>
      <c r="B2">
        <v>2</v>
      </c>
      <c r="D2">
        <v>2</v>
      </c>
      <c r="F2">
        <v>3</v>
      </c>
    </row>
    <row r="3" spans="1:11" x14ac:dyDescent="0.25">
      <c r="A3" s="30" t="s">
        <v>220</v>
      </c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3</v>
      </c>
    </row>
    <row r="4" spans="1:11" x14ac:dyDescent="0.25">
      <c r="A4" s="30" t="s">
        <v>214</v>
      </c>
      <c r="B4" s="5">
        <v>3</v>
      </c>
      <c r="C4" s="5">
        <v>10</v>
      </c>
      <c r="D4">
        <v>12</v>
      </c>
      <c r="E4">
        <v>6</v>
      </c>
      <c r="F4">
        <v>8</v>
      </c>
      <c r="G4">
        <v>5</v>
      </c>
      <c r="H4">
        <v>20</v>
      </c>
    </row>
    <row r="5" spans="1:11" x14ac:dyDescent="0.25">
      <c r="A5" s="30" t="s">
        <v>216</v>
      </c>
      <c r="B5" s="5">
        <v>8</v>
      </c>
      <c r="C5" s="5">
        <v>5</v>
      </c>
      <c r="D5">
        <v>10</v>
      </c>
      <c r="E5">
        <v>15</v>
      </c>
      <c r="F5">
        <v>10</v>
      </c>
      <c r="G5">
        <v>8</v>
      </c>
      <c r="H5">
        <v>10</v>
      </c>
    </row>
    <row r="6" spans="1:11" x14ac:dyDescent="0.25">
      <c r="A6" s="31" t="s">
        <v>215</v>
      </c>
      <c r="B6" s="5">
        <v>1</v>
      </c>
      <c r="C6" s="5">
        <v>9</v>
      </c>
      <c r="D6">
        <v>8</v>
      </c>
      <c r="E6">
        <v>5</v>
      </c>
      <c r="F6">
        <v>5</v>
      </c>
      <c r="G6">
        <v>3</v>
      </c>
      <c r="H6">
        <v>19</v>
      </c>
    </row>
    <row r="7" spans="1:11" x14ac:dyDescent="0.25">
      <c r="A7" s="30" t="s">
        <v>200</v>
      </c>
      <c r="B7" s="20">
        <v>1</v>
      </c>
      <c r="C7" s="20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</row>
    <row r="8" spans="1:11" x14ac:dyDescent="0.25">
      <c r="A8" s="31" t="s">
        <v>219</v>
      </c>
      <c r="B8" s="7">
        <v>1</v>
      </c>
      <c r="C8" s="7"/>
      <c r="D8" s="7">
        <v>1</v>
      </c>
      <c r="E8" s="7"/>
      <c r="F8" s="7">
        <v>1</v>
      </c>
      <c r="G8" s="7"/>
      <c r="H8" s="7"/>
    </row>
    <row r="9" spans="1:11" x14ac:dyDescent="0.25">
      <c r="A9" s="31" t="s">
        <v>221</v>
      </c>
      <c r="B9" s="5">
        <v>1</v>
      </c>
      <c r="C9" s="5"/>
      <c r="D9">
        <v>1</v>
      </c>
      <c r="F9">
        <v>1</v>
      </c>
    </row>
    <row r="10" spans="1:11" x14ac:dyDescent="0.25">
      <c r="A10" s="31" t="s">
        <v>222</v>
      </c>
      <c r="B10" s="5">
        <v>1</v>
      </c>
      <c r="C10" s="5"/>
      <c r="D10" s="5">
        <v>1</v>
      </c>
      <c r="F10" s="5">
        <v>1</v>
      </c>
    </row>
    <row r="11" spans="1:11" x14ac:dyDescent="0.25">
      <c r="A11" s="31" t="s">
        <v>217</v>
      </c>
      <c r="B11" s="5">
        <v>3</v>
      </c>
      <c r="C11" s="5"/>
      <c r="D11">
        <v>3</v>
      </c>
      <c r="F11">
        <v>3</v>
      </c>
    </row>
    <row r="12" spans="1:11" x14ac:dyDescent="0.25">
      <c r="A12" s="31" t="s">
        <v>218</v>
      </c>
      <c r="B12" s="32">
        <v>0</v>
      </c>
      <c r="C12" s="33"/>
      <c r="D12" s="33">
        <v>0.5</v>
      </c>
      <c r="E12" s="33"/>
      <c r="F12" s="33">
        <v>0</v>
      </c>
      <c r="G12" s="33"/>
      <c r="H12" s="33"/>
    </row>
    <row r="14" spans="1:11" x14ac:dyDescent="0.25">
      <c r="A14" s="40" t="s">
        <v>230</v>
      </c>
      <c r="B14" s="42" t="s">
        <v>223</v>
      </c>
      <c r="C14" s="43"/>
      <c r="D14" s="43"/>
      <c r="E14" s="43"/>
      <c r="F14" s="44"/>
      <c r="G14" s="42" t="s">
        <v>225</v>
      </c>
      <c r="H14" s="43"/>
      <c r="I14" s="43"/>
      <c r="J14" s="43"/>
      <c r="K14" s="44"/>
    </row>
    <row r="15" spans="1:11" x14ac:dyDescent="0.25">
      <c r="A15" s="34" t="s">
        <v>213</v>
      </c>
      <c r="B15" s="22">
        <v>5</v>
      </c>
      <c r="F15" s="23"/>
      <c r="G15" s="22">
        <v>5</v>
      </c>
      <c r="K15" s="23"/>
    </row>
    <row r="16" spans="1:11" x14ac:dyDescent="0.25">
      <c r="A16" s="34" t="s">
        <v>220</v>
      </c>
      <c r="B16" s="22">
        <v>1</v>
      </c>
      <c r="C16">
        <v>2</v>
      </c>
      <c r="D16">
        <v>3</v>
      </c>
      <c r="E16">
        <v>4</v>
      </c>
      <c r="F16" s="23">
        <v>5</v>
      </c>
      <c r="G16" s="22">
        <v>1</v>
      </c>
      <c r="H16">
        <v>2</v>
      </c>
      <c r="I16">
        <v>3</v>
      </c>
      <c r="J16">
        <v>4</v>
      </c>
      <c r="K16" s="23">
        <v>5</v>
      </c>
    </row>
    <row r="17" spans="1:29" x14ac:dyDescent="0.25">
      <c r="A17" s="34" t="s">
        <v>214</v>
      </c>
      <c r="B17" s="22">
        <v>63</v>
      </c>
      <c r="C17">
        <v>50</v>
      </c>
      <c r="D17">
        <v>19</v>
      </c>
      <c r="E17">
        <v>48</v>
      </c>
      <c r="F17" s="23">
        <v>46</v>
      </c>
      <c r="G17" s="22">
        <v>99</v>
      </c>
      <c r="H17">
        <v>83</v>
      </c>
      <c r="I17">
        <v>85</v>
      </c>
      <c r="J17">
        <v>98</v>
      </c>
      <c r="K17" s="23">
        <v>92</v>
      </c>
    </row>
    <row r="18" spans="1:29" x14ac:dyDescent="0.25">
      <c r="A18" s="34" t="s">
        <v>216</v>
      </c>
      <c r="B18" s="22">
        <v>54</v>
      </c>
      <c r="C18">
        <v>105</v>
      </c>
      <c r="D18">
        <v>232</v>
      </c>
      <c r="E18">
        <v>96</v>
      </c>
      <c r="F18" s="23">
        <v>139</v>
      </c>
      <c r="G18" s="22">
        <v>131</v>
      </c>
      <c r="H18">
        <v>138</v>
      </c>
      <c r="I18">
        <v>166</v>
      </c>
      <c r="J18">
        <v>135</v>
      </c>
      <c r="K18" s="23">
        <v>180</v>
      </c>
    </row>
    <row r="19" spans="1:29" x14ac:dyDescent="0.25">
      <c r="A19" s="35" t="s">
        <v>215</v>
      </c>
      <c r="B19" s="22">
        <v>21</v>
      </c>
      <c r="C19">
        <v>25</v>
      </c>
      <c r="D19">
        <v>15</v>
      </c>
      <c r="E19">
        <v>25</v>
      </c>
      <c r="F19" s="23">
        <v>25</v>
      </c>
      <c r="G19" s="22">
        <v>10</v>
      </c>
      <c r="H19">
        <v>8</v>
      </c>
      <c r="I19">
        <v>9</v>
      </c>
      <c r="J19">
        <v>10</v>
      </c>
      <c r="K19" s="23">
        <v>9</v>
      </c>
    </row>
    <row r="20" spans="1:29" x14ac:dyDescent="0.25">
      <c r="A20" s="34" t="s">
        <v>200</v>
      </c>
      <c r="B20" s="26">
        <v>0.8</v>
      </c>
      <c r="C20" s="7">
        <v>0.7</v>
      </c>
      <c r="D20" s="7">
        <v>0.5</v>
      </c>
      <c r="E20" s="7">
        <v>0.5</v>
      </c>
      <c r="F20" s="29">
        <v>0.4</v>
      </c>
      <c r="G20" s="26">
        <v>0.35555599999999998</v>
      </c>
      <c r="H20" s="7">
        <v>0.35555599999999998</v>
      </c>
      <c r="I20" s="7">
        <v>0.35555599999999998</v>
      </c>
      <c r="J20" s="7">
        <v>0.68888899999999997</v>
      </c>
      <c r="K20" s="29">
        <v>0.66666700000000001</v>
      </c>
    </row>
    <row r="21" spans="1:29" x14ac:dyDescent="0.25">
      <c r="A21" s="35" t="s">
        <v>219</v>
      </c>
      <c r="B21" s="26">
        <v>0.8</v>
      </c>
      <c r="C21" s="7"/>
      <c r="D21" s="7"/>
      <c r="E21" s="7"/>
      <c r="F21" s="29"/>
      <c r="G21" s="26">
        <v>0.70000000000000007</v>
      </c>
      <c r="H21" s="33"/>
      <c r="I21" s="33"/>
      <c r="J21" s="33"/>
      <c r="K21" s="25"/>
    </row>
    <row r="22" spans="1:29" x14ac:dyDescent="0.25">
      <c r="A22" s="35" t="s">
        <v>221</v>
      </c>
      <c r="B22" s="22">
        <v>4</v>
      </c>
      <c r="F22" s="23"/>
      <c r="G22" s="22">
        <v>2</v>
      </c>
      <c r="K22" s="23"/>
    </row>
    <row r="23" spans="1:29" x14ac:dyDescent="0.25">
      <c r="A23" s="35" t="s">
        <v>222</v>
      </c>
      <c r="B23" s="24">
        <v>1</v>
      </c>
      <c r="C23">
        <v>2</v>
      </c>
      <c r="D23">
        <v>3</v>
      </c>
      <c r="E23">
        <v>4</v>
      </c>
      <c r="F23" s="23"/>
      <c r="G23" s="24">
        <v>1</v>
      </c>
      <c r="H23">
        <v>2</v>
      </c>
      <c r="K23" s="23"/>
    </row>
    <row r="24" spans="1:29" x14ac:dyDescent="0.25">
      <c r="A24" s="35" t="s">
        <v>217</v>
      </c>
      <c r="B24" s="22">
        <v>18</v>
      </c>
      <c r="C24">
        <v>19</v>
      </c>
      <c r="D24">
        <v>15</v>
      </c>
      <c r="E24">
        <v>18</v>
      </c>
      <c r="F24" s="23"/>
      <c r="G24" s="22">
        <v>19</v>
      </c>
      <c r="H24">
        <v>20</v>
      </c>
      <c r="K24" s="23"/>
    </row>
    <row r="25" spans="1:29" x14ac:dyDescent="0.25">
      <c r="A25" s="38" t="s">
        <v>218</v>
      </c>
      <c r="B25" s="27">
        <v>0.12121212121212122</v>
      </c>
      <c r="C25" s="28">
        <v>0.125</v>
      </c>
      <c r="D25" s="28">
        <v>7.9365079365079361E-2</v>
      </c>
      <c r="E25" s="28">
        <v>0.13114754098360656</v>
      </c>
      <c r="F25" s="39"/>
      <c r="G25" s="27">
        <v>0.10843373493975904</v>
      </c>
      <c r="H25" s="28">
        <v>0.12658227848101267</v>
      </c>
      <c r="I25" s="28"/>
      <c r="J25" s="28"/>
      <c r="K25" s="39"/>
    </row>
    <row r="26" spans="1:29" x14ac:dyDescent="0.25">
      <c r="A26" s="34" t="s">
        <v>230</v>
      </c>
      <c r="B26" s="45" t="s">
        <v>226</v>
      </c>
      <c r="C26" s="46"/>
      <c r="D26" s="46"/>
      <c r="E26" s="46"/>
      <c r="F26" s="46"/>
      <c r="G26" s="47"/>
      <c r="H26" s="45" t="s">
        <v>224</v>
      </c>
      <c r="I26" s="47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</row>
    <row r="27" spans="1:29" x14ac:dyDescent="0.25">
      <c r="A27" s="34" t="s">
        <v>213</v>
      </c>
      <c r="B27" s="22">
        <v>6</v>
      </c>
      <c r="G27" s="23"/>
      <c r="H27" s="22">
        <v>2</v>
      </c>
      <c r="I27" s="2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</row>
    <row r="28" spans="1:29" x14ac:dyDescent="0.25">
      <c r="A28" s="34" t="s">
        <v>220</v>
      </c>
      <c r="B28" s="22">
        <v>1</v>
      </c>
      <c r="C28">
        <v>2</v>
      </c>
      <c r="D28">
        <v>3</v>
      </c>
      <c r="E28">
        <v>4</v>
      </c>
      <c r="F28">
        <v>5</v>
      </c>
      <c r="G28" s="23">
        <v>6</v>
      </c>
      <c r="H28" s="22">
        <v>1</v>
      </c>
      <c r="I28" s="23">
        <v>2</v>
      </c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</row>
    <row r="29" spans="1:29" x14ac:dyDescent="0.25">
      <c r="A29" s="34" t="s">
        <v>214</v>
      </c>
      <c r="B29" s="22">
        <v>99</v>
      </c>
      <c r="C29">
        <v>75</v>
      </c>
      <c r="D29">
        <v>50</v>
      </c>
      <c r="E29">
        <v>30</v>
      </c>
      <c r="F29">
        <v>10</v>
      </c>
      <c r="G29" s="23">
        <v>80</v>
      </c>
      <c r="H29" s="22">
        <v>10</v>
      </c>
      <c r="I29" s="23">
        <v>72</v>
      </c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</row>
    <row r="30" spans="1:29" x14ac:dyDescent="0.25">
      <c r="A30" s="34" t="s">
        <v>216</v>
      </c>
      <c r="B30" s="22">
        <v>177</v>
      </c>
      <c r="C30">
        <v>177</v>
      </c>
      <c r="D30">
        <v>177</v>
      </c>
      <c r="E30">
        <v>177</v>
      </c>
      <c r="F30">
        <v>177</v>
      </c>
      <c r="G30" s="23">
        <v>177</v>
      </c>
      <c r="H30" s="22">
        <v>125</v>
      </c>
      <c r="I30" s="23">
        <v>129</v>
      </c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</row>
    <row r="31" spans="1:29" x14ac:dyDescent="0.25">
      <c r="A31" s="35" t="s">
        <v>215</v>
      </c>
      <c r="B31" s="22">
        <v>25</v>
      </c>
      <c r="C31">
        <v>25</v>
      </c>
      <c r="D31">
        <v>25</v>
      </c>
      <c r="E31">
        <v>25</v>
      </c>
      <c r="F31">
        <v>5</v>
      </c>
      <c r="G31" s="23">
        <v>60</v>
      </c>
      <c r="H31" s="22">
        <v>5</v>
      </c>
      <c r="I31" s="23">
        <v>15</v>
      </c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</row>
    <row r="32" spans="1:29" x14ac:dyDescent="0.25">
      <c r="A32" s="34" t="s">
        <v>200</v>
      </c>
      <c r="B32" s="26">
        <v>0.5</v>
      </c>
      <c r="C32" s="7">
        <v>0.5</v>
      </c>
      <c r="D32" s="7">
        <v>0.5</v>
      </c>
      <c r="E32" s="7">
        <v>0.5</v>
      </c>
      <c r="F32" s="7">
        <v>0.5</v>
      </c>
      <c r="G32" s="29">
        <v>0.5</v>
      </c>
      <c r="H32" s="37">
        <v>0.51111111111111096</v>
      </c>
      <c r="I32" s="29">
        <v>0.51111111111111096</v>
      </c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</row>
    <row r="33" spans="1:29" x14ac:dyDescent="0.25">
      <c r="A33" s="35" t="s">
        <v>219</v>
      </c>
      <c r="B33" s="26">
        <v>1</v>
      </c>
      <c r="C33" s="7"/>
      <c r="D33" s="7"/>
      <c r="E33" s="7"/>
      <c r="F33" s="7"/>
      <c r="G33" s="29"/>
      <c r="H33" s="26">
        <v>0.75</v>
      </c>
      <c r="I33" s="29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</row>
    <row r="34" spans="1:29" x14ac:dyDescent="0.25">
      <c r="A34" s="35" t="s">
        <v>221</v>
      </c>
      <c r="B34" s="22">
        <v>2</v>
      </c>
      <c r="G34" s="23"/>
      <c r="H34" s="22">
        <v>2</v>
      </c>
      <c r="I34" s="2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</row>
    <row r="35" spans="1:29" x14ac:dyDescent="0.25">
      <c r="A35" s="35" t="s">
        <v>222</v>
      </c>
      <c r="B35" s="24">
        <v>1</v>
      </c>
      <c r="C35">
        <v>2</v>
      </c>
      <c r="G35" s="23"/>
      <c r="H35" s="24">
        <v>1</v>
      </c>
      <c r="I35" s="23">
        <v>2</v>
      </c>
    </row>
    <row r="36" spans="1:29" x14ac:dyDescent="0.25">
      <c r="A36" s="35" t="s">
        <v>217</v>
      </c>
      <c r="B36" s="22">
        <v>24</v>
      </c>
      <c r="C36">
        <v>18</v>
      </c>
      <c r="G36" s="23"/>
      <c r="H36" s="22">
        <v>12</v>
      </c>
      <c r="I36" s="23">
        <v>16</v>
      </c>
    </row>
    <row r="37" spans="1:29" x14ac:dyDescent="0.25">
      <c r="A37" s="38" t="s">
        <v>218</v>
      </c>
      <c r="B37" s="27">
        <v>0.15151515151515152</v>
      </c>
      <c r="C37" s="28">
        <v>0.1111111111111111</v>
      </c>
      <c r="D37" s="28"/>
      <c r="E37" s="28"/>
      <c r="F37" s="28"/>
      <c r="G37" s="39"/>
      <c r="H37" s="36">
        <v>9.6774193548387094E-2</v>
      </c>
      <c r="I37" s="25">
        <v>0.17647058823529413</v>
      </c>
    </row>
    <row r="38" spans="1:29" x14ac:dyDescent="0.25">
      <c r="A38" s="40" t="s">
        <v>230</v>
      </c>
      <c r="B38" s="42" t="s">
        <v>227</v>
      </c>
      <c r="C38" s="43"/>
      <c r="D38" s="43"/>
      <c r="E38" s="43"/>
      <c r="F38" s="43"/>
      <c r="G38" s="43"/>
      <c r="H38" s="43"/>
      <c r="I38" s="43"/>
      <c r="J38" s="43"/>
      <c r="K38" s="44"/>
      <c r="L38" s="33"/>
      <c r="M38" s="33"/>
      <c r="N38" s="33"/>
      <c r="O38" s="33"/>
      <c r="P38" s="33"/>
      <c r="Q38" s="33"/>
    </row>
    <row r="39" spans="1:29" x14ac:dyDescent="0.25">
      <c r="A39" s="34" t="s">
        <v>213</v>
      </c>
      <c r="B39" s="22">
        <v>10</v>
      </c>
      <c r="K39" s="23"/>
      <c r="L39" s="33"/>
      <c r="M39" s="33"/>
      <c r="N39" s="33"/>
      <c r="O39" s="33"/>
      <c r="P39" s="33"/>
      <c r="Q39" s="33"/>
    </row>
    <row r="40" spans="1:29" x14ac:dyDescent="0.25">
      <c r="A40" s="34" t="s">
        <v>220</v>
      </c>
      <c r="B40" s="22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  <c r="K40" s="23">
        <v>10</v>
      </c>
      <c r="L40" s="33"/>
      <c r="M40" s="33"/>
      <c r="N40" s="33"/>
      <c r="O40" s="33"/>
      <c r="P40" s="33"/>
      <c r="Q40" s="33"/>
    </row>
    <row r="41" spans="1:29" x14ac:dyDescent="0.25">
      <c r="A41" s="34" t="s">
        <v>214</v>
      </c>
      <c r="B41" s="22">
        <v>36</v>
      </c>
      <c r="C41">
        <v>37</v>
      </c>
      <c r="D41">
        <v>93</v>
      </c>
      <c r="E41">
        <v>69</v>
      </c>
      <c r="F41">
        <v>38</v>
      </c>
      <c r="G41">
        <v>62</v>
      </c>
      <c r="H41">
        <v>12</v>
      </c>
      <c r="I41">
        <v>80</v>
      </c>
      <c r="J41">
        <v>52</v>
      </c>
      <c r="K41" s="23">
        <v>62</v>
      </c>
      <c r="L41" s="33"/>
      <c r="M41" s="33"/>
      <c r="N41" s="33"/>
      <c r="O41" s="33"/>
      <c r="P41" s="33"/>
      <c r="Q41" s="33"/>
    </row>
    <row r="42" spans="1:29" x14ac:dyDescent="0.25">
      <c r="A42" s="34" t="s">
        <v>216</v>
      </c>
      <c r="B42" s="22">
        <v>429</v>
      </c>
      <c r="C42">
        <v>354</v>
      </c>
      <c r="D42">
        <v>654</v>
      </c>
      <c r="E42">
        <v>771</v>
      </c>
      <c r="F42">
        <v>447</v>
      </c>
      <c r="G42">
        <v>288</v>
      </c>
      <c r="H42">
        <v>448</v>
      </c>
      <c r="I42">
        <v>1124</v>
      </c>
      <c r="J42">
        <v>288</v>
      </c>
      <c r="K42" s="23">
        <v>708</v>
      </c>
      <c r="L42" s="33"/>
      <c r="M42" s="33"/>
      <c r="N42" s="33"/>
      <c r="O42" s="33"/>
      <c r="P42" s="33"/>
      <c r="Q42" s="33"/>
    </row>
    <row r="43" spans="1:29" x14ac:dyDescent="0.25">
      <c r="A43" s="35" t="s">
        <v>215</v>
      </c>
      <c r="B43" s="22">
        <v>29</v>
      </c>
      <c r="C43">
        <v>14</v>
      </c>
      <c r="D43">
        <v>70</v>
      </c>
      <c r="E43">
        <v>24</v>
      </c>
      <c r="F43">
        <v>18</v>
      </c>
      <c r="G43">
        <v>21</v>
      </c>
      <c r="H43">
        <v>2</v>
      </c>
      <c r="I43">
        <v>50</v>
      </c>
      <c r="J43">
        <v>40</v>
      </c>
      <c r="K43" s="23">
        <v>29</v>
      </c>
      <c r="L43" s="33"/>
      <c r="M43" s="33"/>
      <c r="N43" s="33"/>
      <c r="O43" s="33"/>
      <c r="P43" s="33"/>
      <c r="Q43" s="33"/>
    </row>
    <row r="44" spans="1:29" x14ac:dyDescent="0.25">
      <c r="A44" s="34" t="s">
        <v>200</v>
      </c>
      <c r="B44" s="26">
        <v>0.35555599999999998</v>
      </c>
      <c r="C44" s="7">
        <v>0.57777800000000001</v>
      </c>
      <c r="D44" s="7">
        <v>0.88888900000000004</v>
      </c>
      <c r="E44" s="7">
        <v>1</v>
      </c>
      <c r="F44" s="7">
        <v>0.51111099999999998</v>
      </c>
      <c r="G44" s="7">
        <v>0.53333299999999995</v>
      </c>
      <c r="H44" s="7">
        <v>0.51111099999999998</v>
      </c>
      <c r="I44" s="7">
        <v>0.53333299999999995</v>
      </c>
      <c r="J44" s="7">
        <v>0.68888899999999997</v>
      </c>
      <c r="K44" s="29">
        <v>0.66666700000000001</v>
      </c>
      <c r="L44" s="33"/>
      <c r="M44" s="33"/>
      <c r="N44" s="33"/>
      <c r="O44" s="33"/>
      <c r="P44" s="33"/>
      <c r="Q44" s="33"/>
    </row>
    <row r="45" spans="1:29" x14ac:dyDescent="0.25">
      <c r="A45" s="35" t="s">
        <v>219</v>
      </c>
      <c r="B45" s="26">
        <v>0.70454545454545447</v>
      </c>
      <c r="C45" s="7"/>
      <c r="D45" s="7"/>
      <c r="E45" s="7"/>
      <c r="F45" s="7"/>
      <c r="G45" s="7"/>
      <c r="H45" s="7"/>
      <c r="I45" s="7"/>
      <c r="J45" s="7"/>
      <c r="K45" s="29"/>
      <c r="L45" s="33"/>
      <c r="M45" s="33"/>
      <c r="N45" s="33"/>
      <c r="O45" s="33"/>
      <c r="P45" s="33"/>
      <c r="Q45" s="33"/>
    </row>
    <row r="46" spans="1:29" x14ac:dyDescent="0.25">
      <c r="A46" s="35" t="s">
        <v>221</v>
      </c>
      <c r="B46" s="22">
        <v>2</v>
      </c>
      <c r="K46" s="23"/>
      <c r="L46" s="33"/>
      <c r="M46" s="33"/>
      <c r="N46" s="33"/>
      <c r="O46" s="33"/>
      <c r="P46" s="33"/>
      <c r="Q46" s="33"/>
    </row>
    <row r="47" spans="1:29" x14ac:dyDescent="0.25">
      <c r="A47" s="35" t="s">
        <v>222</v>
      </c>
      <c r="B47" s="24">
        <v>1</v>
      </c>
      <c r="C47">
        <v>2</v>
      </c>
      <c r="K47" s="23"/>
      <c r="L47" s="33"/>
      <c r="M47" s="33"/>
      <c r="N47" s="33"/>
      <c r="O47" s="33"/>
      <c r="P47" s="33"/>
      <c r="Q47" s="33"/>
    </row>
    <row r="48" spans="1:29" x14ac:dyDescent="0.25">
      <c r="A48" s="35" t="s">
        <v>217</v>
      </c>
      <c r="B48" s="22">
        <v>11</v>
      </c>
      <c r="C48">
        <v>11</v>
      </c>
      <c r="K48" s="23"/>
      <c r="L48" s="33"/>
      <c r="M48" s="33"/>
      <c r="N48" s="33"/>
      <c r="O48" s="33"/>
      <c r="P48" s="33"/>
      <c r="Q48" s="33"/>
    </row>
    <row r="49" spans="1:27" x14ac:dyDescent="0.25">
      <c r="A49" s="38" t="s">
        <v>218</v>
      </c>
      <c r="B49" s="27">
        <v>6.6666666666666671E-3</v>
      </c>
      <c r="C49" s="28">
        <v>7.2992700729927005E-3</v>
      </c>
      <c r="D49" s="28"/>
      <c r="E49" s="28"/>
      <c r="F49" s="28"/>
      <c r="G49" s="28"/>
      <c r="H49" s="28"/>
      <c r="I49" s="28"/>
      <c r="J49" s="28"/>
      <c r="K49" s="39"/>
      <c r="L49" s="33"/>
      <c r="M49" s="33"/>
      <c r="N49" s="33"/>
      <c r="O49" s="33"/>
      <c r="P49" s="33"/>
      <c r="Q49" s="33"/>
    </row>
    <row r="50" spans="1:27" x14ac:dyDescent="0.25">
      <c r="A50" s="40" t="s">
        <v>230</v>
      </c>
      <c r="B50" s="42" t="s">
        <v>228</v>
      </c>
      <c r="C50" s="43"/>
      <c r="D50" s="43"/>
      <c r="E50" s="43"/>
      <c r="F50" s="44"/>
      <c r="G50" s="42" t="s">
        <v>229</v>
      </c>
      <c r="H50" s="43"/>
      <c r="I50" s="43"/>
      <c r="J50" s="44"/>
    </row>
    <row r="51" spans="1:27" x14ac:dyDescent="0.25">
      <c r="A51" s="34" t="s">
        <v>213</v>
      </c>
      <c r="B51" s="22">
        <v>5</v>
      </c>
      <c r="F51" s="23"/>
      <c r="G51" s="22">
        <v>2</v>
      </c>
      <c r="J51" s="23"/>
    </row>
    <row r="52" spans="1:27" x14ac:dyDescent="0.25">
      <c r="A52" s="34" t="s">
        <v>220</v>
      </c>
      <c r="B52" s="22">
        <v>1</v>
      </c>
      <c r="C52">
        <v>2</v>
      </c>
      <c r="D52">
        <v>3</v>
      </c>
      <c r="E52">
        <v>4</v>
      </c>
      <c r="F52" s="23">
        <v>5</v>
      </c>
      <c r="G52" s="22">
        <v>1</v>
      </c>
      <c r="H52">
        <v>2</v>
      </c>
      <c r="J52" s="23"/>
    </row>
    <row r="53" spans="1:27" x14ac:dyDescent="0.25">
      <c r="A53" s="34" t="s">
        <v>214</v>
      </c>
      <c r="B53" s="22">
        <f>B55*2</f>
        <v>48</v>
      </c>
      <c r="C53">
        <f t="shared" ref="C53:F53" si="0">C55*2</f>
        <v>2</v>
      </c>
      <c r="D53">
        <f>D55*2</f>
        <v>22</v>
      </c>
      <c r="E53">
        <f t="shared" si="0"/>
        <v>32</v>
      </c>
      <c r="F53" s="23">
        <f t="shared" si="0"/>
        <v>56</v>
      </c>
      <c r="G53" s="22">
        <v>40</v>
      </c>
      <c r="H53">
        <v>19</v>
      </c>
      <c r="J53" s="23"/>
    </row>
    <row r="54" spans="1:27" x14ac:dyDescent="0.25">
      <c r="A54" s="34" t="s">
        <v>216</v>
      </c>
      <c r="B54" s="22">
        <v>62</v>
      </c>
      <c r="C54">
        <v>82</v>
      </c>
      <c r="D54">
        <v>72</v>
      </c>
      <c r="E54">
        <v>89</v>
      </c>
      <c r="F54" s="23">
        <v>72</v>
      </c>
      <c r="G54" s="22">
        <v>137</v>
      </c>
      <c r="H54">
        <v>74</v>
      </c>
      <c r="J54" s="23"/>
    </row>
    <row r="55" spans="1:27" x14ac:dyDescent="0.25">
      <c r="A55" s="35" t="s">
        <v>215</v>
      </c>
      <c r="B55" s="22">
        <v>24</v>
      </c>
      <c r="C55">
        <v>1</v>
      </c>
      <c r="D55">
        <v>11</v>
      </c>
      <c r="E55">
        <v>16</v>
      </c>
      <c r="F55" s="23">
        <v>28</v>
      </c>
      <c r="G55" s="22">
        <v>20</v>
      </c>
      <c r="H55">
        <v>9</v>
      </c>
      <c r="J55" s="23"/>
    </row>
    <row r="56" spans="1:27" x14ac:dyDescent="0.25">
      <c r="A56" s="34" t="s">
        <v>200</v>
      </c>
      <c r="B56" s="26">
        <v>0.44597701149425201</v>
      </c>
      <c r="C56" s="7">
        <v>0.43678160919540199</v>
      </c>
      <c r="D56" s="7">
        <v>0.38850574712643599</v>
      </c>
      <c r="E56" s="7">
        <v>0.49655172413793103</v>
      </c>
      <c r="F56" s="29">
        <v>0.43908045977011401</v>
      </c>
      <c r="G56" s="26">
        <v>0.328735632183908</v>
      </c>
      <c r="H56" s="7">
        <v>0.56781609195402205</v>
      </c>
      <c r="J56" s="23"/>
    </row>
    <row r="57" spans="1:27" x14ac:dyDescent="0.25">
      <c r="A57" s="35" t="s">
        <v>219</v>
      </c>
      <c r="B57" s="26">
        <v>0.25</v>
      </c>
      <c r="C57" s="33"/>
      <c r="D57" s="33"/>
      <c r="E57" s="33"/>
      <c r="F57" s="25"/>
      <c r="G57" s="26">
        <v>0.50416666666666665</v>
      </c>
      <c r="H57" s="7"/>
      <c r="J57" s="23"/>
    </row>
    <row r="58" spans="1:27" x14ac:dyDescent="0.25">
      <c r="A58" s="35" t="s">
        <v>221</v>
      </c>
      <c r="B58" s="22">
        <v>4</v>
      </c>
      <c r="F58" s="23"/>
      <c r="G58" s="22">
        <v>4</v>
      </c>
      <c r="J58" s="23"/>
      <c r="AA58" s="33">
        <f>AVERAGE(B12,D12,F12,I12:N12,G25:H25,B37:C37,B49:C49,B61:E61)</f>
        <v>0.22518309423333502</v>
      </c>
    </row>
    <row r="59" spans="1:27" x14ac:dyDescent="0.25">
      <c r="A59" s="35" t="s">
        <v>222</v>
      </c>
      <c r="B59" s="24">
        <v>1</v>
      </c>
      <c r="C59">
        <v>2</v>
      </c>
      <c r="D59">
        <v>3</v>
      </c>
      <c r="E59">
        <v>4</v>
      </c>
      <c r="F59" s="23"/>
      <c r="G59" s="24">
        <v>1</v>
      </c>
      <c r="H59">
        <v>2</v>
      </c>
      <c r="I59">
        <v>3</v>
      </c>
      <c r="J59" s="23">
        <v>4</v>
      </c>
      <c r="AA59" s="32">
        <f>AVERAGE(B61:E61)</f>
        <v>0.47894300306166537</v>
      </c>
    </row>
    <row r="60" spans="1:27" x14ac:dyDescent="0.25">
      <c r="A60" s="35" t="s">
        <v>217</v>
      </c>
      <c r="B60" s="22">
        <v>58</v>
      </c>
      <c r="C60">
        <v>78</v>
      </c>
      <c r="D60">
        <v>102</v>
      </c>
      <c r="E60">
        <v>19</v>
      </c>
      <c r="F60" s="23"/>
      <c r="G60" s="22">
        <v>21</v>
      </c>
      <c r="H60">
        <v>11</v>
      </c>
      <c r="I60">
        <v>10</v>
      </c>
      <c r="J60" s="23">
        <v>10</v>
      </c>
    </row>
    <row r="61" spans="1:27" x14ac:dyDescent="0.25">
      <c r="A61" s="38" t="s">
        <v>218</v>
      </c>
      <c r="B61" s="27">
        <v>0.44859813084112149</v>
      </c>
      <c r="C61" s="28">
        <v>0.65384615384615385</v>
      </c>
      <c r="D61" s="28">
        <v>0.68656716417910446</v>
      </c>
      <c r="E61" s="28">
        <v>0.12676056338028169</v>
      </c>
      <c r="F61" s="39"/>
      <c r="G61" s="27">
        <v>0.20689655172413793</v>
      </c>
      <c r="H61" s="28">
        <v>1.4285714285714285E-2</v>
      </c>
      <c r="I61" s="28">
        <v>0</v>
      </c>
      <c r="J61" s="39">
        <v>0</v>
      </c>
    </row>
    <row r="63" spans="1:27" x14ac:dyDescent="0.25">
      <c r="A63" s="5" t="s">
        <v>198</v>
      </c>
    </row>
    <row r="64" spans="1:27" x14ac:dyDescent="0.25">
      <c r="A64" s="5" t="s">
        <v>199</v>
      </c>
    </row>
  </sheetData>
  <mergeCells count="10">
    <mergeCell ref="G14:K14"/>
    <mergeCell ref="B26:G26"/>
    <mergeCell ref="B50:F50"/>
    <mergeCell ref="B38:K38"/>
    <mergeCell ref="B1:C1"/>
    <mergeCell ref="D1:E1"/>
    <mergeCell ref="F1:H1"/>
    <mergeCell ref="H26:I26"/>
    <mergeCell ref="B14:F14"/>
    <mergeCell ref="G50:J50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"/>
  <sheetViews>
    <sheetView workbookViewId="0">
      <selection activeCell="D28" sqref="D28"/>
    </sheetView>
  </sheetViews>
  <sheetFormatPr defaultRowHeight="15" x14ac:dyDescent="0.25"/>
  <cols>
    <col min="1" max="1" width="14.140625" customWidth="1"/>
    <col min="4" max="4" width="20.28515625" bestFit="1" customWidth="1"/>
  </cols>
  <sheetData>
    <row r="1" spans="1:28" x14ac:dyDescent="0.25">
      <c r="A1" t="s">
        <v>97</v>
      </c>
      <c r="B1">
        <v>2</v>
      </c>
    </row>
    <row r="2" spans="1:28" x14ac:dyDescent="0.25">
      <c r="A2" t="s">
        <v>8</v>
      </c>
      <c r="B2" s="5">
        <v>3</v>
      </c>
      <c r="C2" s="5">
        <v>10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28" x14ac:dyDescent="0.25">
      <c r="A3" t="s">
        <v>82</v>
      </c>
      <c r="B3" s="5">
        <v>8</v>
      </c>
      <c r="C3" s="5">
        <v>5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28" x14ac:dyDescent="0.25">
      <c r="A4" s="5" t="s">
        <v>83</v>
      </c>
      <c r="B4" s="5">
        <v>1</v>
      </c>
      <c r="C4" s="5">
        <v>9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28" x14ac:dyDescent="0.25">
      <c r="A5" s="5" t="s">
        <v>84</v>
      </c>
      <c r="B5" s="5">
        <v>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28" x14ac:dyDescent="0.25">
      <c r="A6" s="5" t="s">
        <v>85</v>
      </c>
      <c r="B6" s="5">
        <v>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28" x14ac:dyDescent="0.25">
      <c r="A7" s="5" t="s">
        <v>52</v>
      </c>
      <c r="B7" s="20">
        <f>(B6-MAX(W12:W13))/(SUM(U12:U13)-MAX(W12:W13))</f>
        <v>0</v>
      </c>
      <c r="C7" s="5" t="s">
        <v>198</v>
      </c>
      <c r="D7" s="5"/>
      <c r="E7" s="5"/>
      <c r="F7" s="5"/>
      <c r="G7" s="5"/>
      <c r="H7" s="5"/>
      <c r="I7" s="5"/>
      <c r="J7" s="5"/>
      <c r="K7" s="5"/>
      <c r="L7" s="5"/>
      <c r="M7" s="5"/>
    </row>
    <row r="8" spans="1:28" x14ac:dyDescent="0.25">
      <c r="A8" s="5" t="s">
        <v>49</v>
      </c>
      <c r="B8">
        <f>(1/SUM(D12:D13))*(1/B5)*(COUNTIF((C20:D20),"&gt;0")+COUNTIF((H20:I20),"&gt;0"))</f>
        <v>1</v>
      </c>
      <c r="C8" s="5" t="s">
        <v>199</v>
      </c>
      <c r="D8" s="5"/>
      <c r="E8" s="5"/>
      <c r="F8" s="5"/>
      <c r="G8" s="5"/>
      <c r="H8" s="5"/>
      <c r="I8" s="5"/>
      <c r="J8" s="5"/>
      <c r="K8" s="5"/>
      <c r="L8" s="5"/>
      <c r="M8" s="5"/>
    </row>
    <row r="9" spans="1:28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28" ht="15.75" customHeight="1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49" t="s">
        <v>196</v>
      </c>
      <c r="V10" s="49"/>
      <c r="W10" s="49" t="s">
        <v>197</v>
      </c>
      <c r="X10" s="49"/>
      <c r="Y10" s="9"/>
      <c r="Z10" s="9"/>
      <c r="AA10" s="50"/>
      <c r="AB10" s="50"/>
    </row>
    <row r="11" spans="1:28" ht="15.75" thickTop="1" x14ac:dyDescent="0.25">
      <c r="A11" s="12" t="s">
        <v>33</v>
      </c>
      <c r="B11" s="12" t="s">
        <v>34</v>
      </c>
      <c r="C11" s="12" t="s">
        <v>35</v>
      </c>
      <c r="D11" s="13" t="s">
        <v>36</v>
      </c>
      <c r="E11" s="13" t="s">
        <v>37</v>
      </c>
      <c r="F11" s="13" t="s">
        <v>38</v>
      </c>
      <c r="G11" s="13" t="s">
        <v>39</v>
      </c>
      <c r="H11" s="12" t="s">
        <v>40</v>
      </c>
      <c r="I11" s="13" t="s">
        <v>41</v>
      </c>
      <c r="J11" s="12" t="s">
        <v>42</v>
      </c>
      <c r="K11" s="12" t="s">
        <v>43</v>
      </c>
      <c r="L11" s="12" t="s">
        <v>44</v>
      </c>
      <c r="M11" s="12" t="s">
        <v>45</v>
      </c>
      <c r="N11" s="12" t="s">
        <v>46</v>
      </c>
      <c r="O11" s="12" t="s">
        <v>47</v>
      </c>
      <c r="P11" s="12" t="s">
        <v>48</v>
      </c>
      <c r="Q11" s="13" t="s">
        <v>49</v>
      </c>
      <c r="R11" s="12" t="s">
        <v>50</v>
      </c>
      <c r="S11" s="12" t="s">
        <v>51</v>
      </c>
      <c r="T11" s="13" t="s">
        <v>52</v>
      </c>
      <c r="U11" s="12" t="s">
        <v>176</v>
      </c>
      <c r="V11" s="12"/>
      <c r="W11" s="12" t="s">
        <v>176</v>
      </c>
      <c r="X11" s="12"/>
      <c r="Y11" s="12"/>
      <c r="Z11" s="12"/>
      <c r="AA11" s="12"/>
      <c r="AB11" s="12"/>
    </row>
    <row r="12" spans="1:28" x14ac:dyDescent="0.25">
      <c r="A12" t="s">
        <v>4</v>
      </c>
      <c r="C12" t="s">
        <v>54</v>
      </c>
      <c r="D12" s="2">
        <v>2</v>
      </c>
      <c r="E12" s="2">
        <v>1</v>
      </c>
      <c r="F12" s="2">
        <v>1</v>
      </c>
      <c r="G12" s="2">
        <v>1</v>
      </c>
      <c r="I12" s="2">
        <v>1</v>
      </c>
      <c r="Q12" s="2"/>
      <c r="T12" s="2"/>
      <c r="U12">
        <v>2</v>
      </c>
      <c r="W12">
        <v>2</v>
      </c>
    </row>
    <row r="13" spans="1:28" ht="15.75" thickBot="1" x14ac:dyDescent="0.3">
      <c r="A13" s="9" t="s">
        <v>123</v>
      </c>
      <c r="B13" s="9"/>
      <c r="C13" s="9" t="s">
        <v>54</v>
      </c>
      <c r="D13" s="11">
        <v>2</v>
      </c>
      <c r="E13" s="11">
        <v>1</v>
      </c>
      <c r="F13" s="11">
        <v>1</v>
      </c>
      <c r="G13" s="11">
        <v>1</v>
      </c>
      <c r="H13" s="9"/>
      <c r="I13" s="11">
        <v>1</v>
      </c>
      <c r="J13" s="9"/>
      <c r="K13" s="9"/>
      <c r="L13" s="9"/>
      <c r="M13" s="9"/>
      <c r="N13" s="9"/>
      <c r="O13" s="9"/>
      <c r="P13" s="9"/>
      <c r="Q13" s="11"/>
      <c r="R13" s="9"/>
      <c r="S13" s="9"/>
      <c r="T13" s="11"/>
      <c r="U13" s="9">
        <v>3</v>
      </c>
      <c r="V13" s="9"/>
      <c r="W13" s="9">
        <v>3</v>
      </c>
      <c r="X13" s="9"/>
      <c r="Y13" s="9"/>
      <c r="Z13" s="9"/>
      <c r="AA13" s="9"/>
      <c r="AB13" s="9"/>
    </row>
    <row r="14" spans="1:28" ht="16.5" thickTop="1" thickBot="1" x14ac:dyDescent="0.3">
      <c r="A14" s="10"/>
      <c r="B14" s="10"/>
      <c r="C14" s="10"/>
      <c r="D14" s="10"/>
      <c r="E14" s="5"/>
      <c r="F14" s="10"/>
      <c r="G14" s="10"/>
      <c r="H14" s="10"/>
      <c r="I14" s="10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8" ht="15.75" thickTop="1" x14ac:dyDescent="0.25">
      <c r="A15" s="48" t="s">
        <v>4</v>
      </c>
      <c r="B15" s="48"/>
      <c r="C15" s="48"/>
      <c r="D15" s="48"/>
      <c r="F15" s="48" t="s">
        <v>123</v>
      </c>
      <c r="G15" s="48"/>
      <c r="H15" s="48"/>
      <c r="I15" s="48"/>
    </row>
    <row r="16" spans="1:28" x14ac:dyDescent="0.25">
      <c r="A16" s="15" t="s">
        <v>71</v>
      </c>
      <c r="B16" s="15">
        <v>0</v>
      </c>
      <c r="C16" s="15">
        <v>1</v>
      </c>
      <c r="D16" s="15">
        <v>2</v>
      </c>
      <c r="F16" s="15" t="s">
        <v>71</v>
      </c>
      <c r="G16" s="15">
        <v>0</v>
      </c>
      <c r="H16" s="15">
        <v>1</v>
      </c>
      <c r="I16" s="15">
        <v>2</v>
      </c>
    </row>
    <row r="17" spans="1:9" x14ac:dyDescent="0.25">
      <c r="A17" t="s">
        <v>72</v>
      </c>
      <c r="B17">
        <v>1</v>
      </c>
      <c r="C17">
        <v>1</v>
      </c>
      <c r="D17">
        <v>1</v>
      </c>
      <c r="F17" t="s">
        <v>72</v>
      </c>
      <c r="G17">
        <v>1</v>
      </c>
      <c r="H17">
        <v>1</v>
      </c>
      <c r="I17">
        <v>1</v>
      </c>
    </row>
    <row r="18" spans="1:9" x14ac:dyDescent="0.25">
      <c r="A18" t="s">
        <v>73</v>
      </c>
      <c r="B18">
        <v>1</v>
      </c>
      <c r="C18">
        <v>2</v>
      </c>
      <c r="D18">
        <v>3</v>
      </c>
      <c r="F18" t="s">
        <v>73</v>
      </c>
      <c r="G18">
        <v>1</v>
      </c>
      <c r="H18">
        <v>2</v>
      </c>
      <c r="I18">
        <v>3</v>
      </c>
    </row>
    <row r="19" spans="1:9" x14ac:dyDescent="0.25">
      <c r="A19" t="s">
        <v>74</v>
      </c>
      <c r="B19">
        <v>0</v>
      </c>
      <c r="C19">
        <v>2</v>
      </c>
      <c r="D19">
        <v>2</v>
      </c>
      <c r="F19" t="s">
        <v>74</v>
      </c>
      <c r="G19">
        <v>0</v>
      </c>
      <c r="H19">
        <v>3</v>
      </c>
      <c r="I19">
        <v>1</v>
      </c>
    </row>
    <row r="20" spans="1:9" ht="15.75" thickBot="1" x14ac:dyDescent="0.3">
      <c r="A20" s="9" t="s">
        <v>75</v>
      </c>
      <c r="B20" s="9">
        <v>0</v>
      </c>
      <c r="C20" s="9">
        <v>2</v>
      </c>
      <c r="D20" s="9">
        <v>2</v>
      </c>
      <c r="F20" s="9" t="s">
        <v>75</v>
      </c>
      <c r="G20" s="9">
        <v>0</v>
      </c>
      <c r="H20" s="9">
        <v>1</v>
      </c>
      <c r="I20" s="9">
        <v>3</v>
      </c>
    </row>
    <row r="21" spans="1:9" ht="15.75" thickTop="1" x14ac:dyDescent="0.25"/>
  </sheetData>
  <mergeCells count="5">
    <mergeCell ref="F15:I15"/>
    <mergeCell ref="A15:D15"/>
    <mergeCell ref="U10:V10"/>
    <mergeCell ref="W10:X10"/>
    <mergeCell ref="AA10:AB10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1CE86-2FF5-44D8-80E9-4E75F6D16882}">
  <dimension ref="A1:Y21"/>
  <sheetViews>
    <sheetView workbookViewId="0">
      <selection activeCell="B17" sqref="B17:E20"/>
    </sheetView>
  </sheetViews>
  <sheetFormatPr defaultRowHeight="15" x14ac:dyDescent="0.25"/>
  <sheetData>
    <row r="1" spans="1:25" x14ac:dyDescent="0.25">
      <c r="A1" t="s">
        <v>97</v>
      </c>
      <c r="B1">
        <v>2</v>
      </c>
    </row>
    <row r="2" spans="1:25" x14ac:dyDescent="0.25">
      <c r="A2" t="s">
        <v>8</v>
      </c>
      <c r="B2" s="5">
        <v>12</v>
      </c>
      <c r="C2" s="5">
        <v>6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25" x14ac:dyDescent="0.25">
      <c r="A3" t="s">
        <v>82</v>
      </c>
      <c r="B3" s="5">
        <v>10</v>
      </c>
      <c r="C3" s="5">
        <v>15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25" x14ac:dyDescent="0.25">
      <c r="A4" s="5" t="s">
        <v>83</v>
      </c>
      <c r="B4" s="5">
        <v>8</v>
      </c>
      <c r="C4" s="5">
        <v>5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25" x14ac:dyDescent="0.25">
      <c r="A5" s="5" t="s">
        <v>84</v>
      </c>
      <c r="B5" s="5">
        <v>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25" x14ac:dyDescent="0.25">
      <c r="A6" s="5" t="s">
        <v>85</v>
      </c>
      <c r="B6" s="5">
        <v>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25" x14ac:dyDescent="0.25">
      <c r="A7" s="5" t="s">
        <v>52</v>
      </c>
      <c r="B7" s="20">
        <f>(B6-MAX(X12:X13))/(SUM(V12:V13)-MAX(X12:X13))</f>
        <v>0.5</v>
      </c>
      <c r="C7" s="5" t="s">
        <v>198</v>
      </c>
      <c r="D7" s="5"/>
      <c r="E7" s="5"/>
      <c r="F7" s="5"/>
      <c r="G7" s="5"/>
      <c r="H7" s="5"/>
      <c r="I7" s="5"/>
      <c r="J7" s="5"/>
      <c r="K7" s="5"/>
      <c r="L7" s="5"/>
      <c r="M7" s="5"/>
    </row>
    <row r="8" spans="1:25" x14ac:dyDescent="0.25">
      <c r="A8" s="5" t="s">
        <v>49</v>
      </c>
      <c r="B8">
        <f>(1/SUM(D12:D13))*(1/B5)*(COUNTIF((C20:E20),"&gt;0")+COUNTIF((I20:K20),"&gt;0"))</f>
        <v>1</v>
      </c>
      <c r="C8" s="5" t="s">
        <v>199</v>
      </c>
      <c r="D8" s="5"/>
      <c r="E8" s="5"/>
      <c r="F8" s="5"/>
      <c r="G8" s="5"/>
      <c r="H8" s="5"/>
      <c r="I8" s="5"/>
      <c r="J8" s="5"/>
      <c r="K8" s="5"/>
      <c r="L8" s="5"/>
      <c r="M8" s="5"/>
    </row>
    <row r="9" spans="1:25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25" ht="15.75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49" t="s">
        <v>196</v>
      </c>
      <c r="W10" s="49"/>
      <c r="X10" s="49" t="s">
        <v>197</v>
      </c>
      <c r="Y10" s="49"/>
    </row>
    <row r="11" spans="1:25" ht="15.75" thickTop="1" x14ac:dyDescent="0.25">
      <c r="A11" s="3" t="s">
        <v>33</v>
      </c>
      <c r="B11" s="3" t="s">
        <v>204</v>
      </c>
      <c r="C11" s="3" t="s">
        <v>35</v>
      </c>
      <c r="D11" s="16" t="s">
        <v>36</v>
      </c>
      <c r="E11" s="16" t="s">
        <v>37</v>
      </c>
      <c r="F11" s="16" t="s">
        <v>38</v>
      </c>
      <c r="G11" s="16" t="s">
        <v>39</v>
      </c>
      <c r="H11" s="3" t="s">
        <v>40</v>
      </c>
      <c r="I11" s="16" t="s">
        <v>41</v>
      </c>
      <c r="J11" s="3" t="s">
        <v>42</v>
      </c>
      <c r="K11" s="3" t="s">
        <v>43</v>
      </c>
      <c r="L11" s="3" t="s">
        <v>44</v>
      </c>
      <c r="M11" s="3" t="s">
        <v>45</v>
      </c>
      <c r="N11" s="3" t="s">
        <v>46</v>
      </c>
      <c r="O11" s="3" t="s">
        <v>47</v>
      </c>
      <c r="P11" s="3" t="s">
        <v>48</v>
      </c>
      <c r="Q11" s="16" t="s">
        <v>49</v>
      </c>
      <c r="R11" s="3" t="s">
        <v>50</v>
      </c>
      <c r="S11" s="3" t="s">
        <v>51</v>
      </c>
      <c r="T11" s="16" t="s">
        <v>52</v>
      </c>
      <c r="U11" s="3"/>
      <c r="V11" s="12" t="s">
        <v>176</v>
      </c>
      <c r="W11" s="12"/>
      <c r="X11" s="12" t="s">
        <v>176</v>
      </c>
      <c r="Y11" s="12"/>
    </row>
    <row r="12" spans="1:25" x14ac:dyDescent="0.25">
      <c r="A12" t="s">
        <v>4</v>
      </c>
      <c r="B12">
        <v>3</v>
      </c>
      <c r="C12" t="s">
        <v>54</v>
      </c>
      <c r="D12" s="2">
        <v>3</v>
      </c>
      <c r="E12" s="2">
        <v>1</v>
      </c>
      <c r="F12" s="2">
        <v>1</v>
      </c>
      <c r="G12" s="2">
        <v>1</v>
      </c>
      <c r="I12" s="2">
        <v>1</v>
      </c>
      <c r="Q12" s="2"/>
      <c r="T12" s="2"/>
      <c r="V12">
        <v>2</v>
      </c>
      <c r="X12">
        <v>2</v>
      </c>
    </row>
    <row r="13" spans="1:25" ht="15.75" thickBot="1" x14ac:dyDescent="0.3">
      <c r="A13" s="9" t="s">
        <v>123</v>
      </c>
      <c r="B13" s="9">
        <v>3</v>
      </c>
      <c r="C13" s="9" t="s">
        <v>54</v>
      </c>
      <c r="D13" s="11">
        <v>3</v>
      </c>
      <c r="E13" s="11">
        <v>1</v>
      </c>
      <c r="F13" s="11">
        <v>1</v>
      </c>
      <c r="G13" s="11">
        <v>1</v>
      </c>
      <c r="H13" s="9"/>
      <c r="I13" s="11">
        <v>1</v>
      </c>
      <c r="J13" s="9"/>
      <c r="K13" s="9"/>
      <c r="L13" s="9"/>
      <c r="M13" s="9"/>
      <c r="N13" s="9"/>
      <c r="O13" s="9"/>
      <c r="P13" s="9"/>
      <c r="Q13" s="11"/>
      <c r="R13" s="9"/>
      <c r="S13" s="9"/>
      <c r="T13" s="11"/>
      <c r="U13" s="9"/>
      <c r="V13" s="9">
        <v>2</v>
      </c>
      <c r="W13" s="9"/>
      <c r="X13" s="9">
        <v>2</v>
      </c>
      <c r="Y13" s="9"/>
    </row>
    <row r="14" spans="1:25" ht="16.5" thickTop="1" thickBot="1" x14ac:dyDescent="0.3">
      <c r="A14" s="10"/>
      <c r="B14" s="10"/>
      <c r="C14" s="10"/>
      <c r="D14" s="10"/>
      <c r="E14" s="10"/>
      <c r="F14" s="5"/>
      <c r="G14" s="10"/>
      <c r="H14" s="10"/>
      <c r="I14" s="10"/>
      <c r="J14" s="10"/>
      <c r="K14" s="10"/>
      <c r="L14" s="5"/>
      <c r="M14" s="5"/>
      <c r="N14" s="5"/>
      <c r="O14" s="5"/>
      <c r="P14" s="5"/>
      <c r="Q14" s="5"/>
      <c r="R14" s="5"/>
      <c r="S14" s="5"/>
      <c r="T14" s="5"/>
    </row>
    <row r="15" spans="1:25" ht="15.75" thickTop="1" x14ac:dyDescent="0.25">
      <c r="A15" s="51" t="s">
        <v>4</v>
      </c>
      <c r="B15" s="51"/>
      <c r="C15" s="51"/>
      <c r="D15" s="51"/>
      <c r="E15" s="51"/>
      <c r="G15" s="51" t="s">
        <v>123</v>
      </c>
      <c r="H15" s="51"/>
      <c r="I15" s="51"/>
      <c r="J15" s="51"/>
      <c r="K15" s="51"/>
    </row>
    <row r="16" spans="1:25" x14ac:dyDescent="0.25">
      <c r="A16" s="15" t="s">
        <v>71</v>
      </c>
      <c r="B16" s="15">
        <v>0</v>
      </c>
      <c r="C16" s="15">
        <v>1</v>
      </c>
      <c r="D16" s="15">
        <v>2</v>
      </c>
      <c r="E16" s="15">
        <v>3</v>
      </c>
      <c r="G16" s="15" t="s">
        <v>71</v>
      </c>
      <c r="H16" s="15">
        <v>0</v>
      </c>
      <c r="I16" s="15">
        <v>1</v>
      </c>
      <c r="J16" s="15">
        <v>2</v>
      </c>
      <c r="K16" s="15">
        <v>3</v>
      </c>
    </row>
    <row r="17" spans="1:11" x14ac:dyDescent="0.25">
      <c r="A17" t="s">
        <v>72</v>
      </c>
      <c r="B17">
        <v>1</v>
      </c>
      <c r="C17">
        <v>1</v>
      </c>
      <c r="D17">
        <v>1</v>
      </c>
      <c r="E17">
        <v>1</v>
      </c>
      <c r="G17" t="s">
        <v>72</v>
      </c>
      <c r="H17">
        <v>1</v>
      </c>
      <c r="I17">
        <v>1</v>
      </c>
      <c r="J17">
        <v>1</v>
      </c>
      <c r="K17">
        <v>1</v>
      </c>
    </row>
    <row r="18" spans="1:11" x14ac:dyDescent="0.25">
      <c r="A18" t="s">
        <v>73</v>
      </c>
      <c r="B18">
        <v>1</v>
      </c>
      <c r="C18">
        <v>2</v>
      </c>
      <c r="D18">
        <v>3</v>
      </c>
      <c r="E18">
        <v>4</v>
      </c>
      <c r="G18" t="s">
        <v>73</v>
      </c>
      <c r="H18">
        <v>1</v>
      </c>
      <c r="I18">
        <v>2</v>
      </c>
      <c r="J18">
        <v>3</v>
      </c>
      <c r="K18">
        <v>4</v>
      </c>
    </row>
    <row r="19" spans="1:11" x14ac:dyDescent="0.25">
      <c r="A19" t="s">
        <v>74</v>
      </c>
      <c r="B19">
        <v>0</v>
      </c>
      <c r="C19">
        <v>1</v>
      </c>
      <c r="D19">
        <v>2</v>
      </c>
      <c r="E19">
        <v>5</v>
      </c>
      <c r="G19" t="s">
        <v>74</v>
      </c>
      <c r="H19">
        <v>0</v>
      </c>
      <c r="I19">
        <v>4</v>
      </c>
      <c r="J19">
        <v>3</v>
      </c>
      <c r="K19">
        <v>4</v>
      </c>
    </row>
    <row r="20" spans="1:11" ht="15.75" thickBot="1" x14ac:dyDescent="0.3">
      <c r="A20" s="9" t="s">
        <v>75</v>
      </c>
      <c r="B20" s="9">
        <v>0</v>
      </c>
      <c r="C20" s="9">
        <v>1</v>
      </c>
      <c r="D20" s="9">
        <v>2</v>
      </c>
      <c r="E20" s="9">
        <v>1</v>
      </c>
      <c r="G20" s="9" t="s">
        <v>75</v>
      </c>
      <c r="H20" s="9">
        <v>0</v>
      </c>
      <c r="I20" s="9">
        <v>1</v>
      </c>
      <c r="J20" s="9">
        <v>2</v>
      </c>
      <c r="K20" s="9">
        <v>1</v>
      </c>
    </row>
    <row r="21" spans="1:11" ht="15.75" thickTop="1" x14ac:dyDescent="0.25"/>
  </sheetData>
  <mergeCells count="4">
    <mergeCell ref="G15:K15"/>
    <mergeCell ref="A15:E15"/>
    <mergeCell ref="V10:W10"/>
    <mergeCell ref="X10:Y10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3631-EC05-4921-8205-EBAAF077BBC1}">
  <dimension ref="A1:W22"/>
  <sheetViews>
    <sheetView workbookViewId="0">
      <selection activeCell="N20" sqref="B20:N20"/>
    </sheetView>
  </sheetViews>
  <sheetFormatPr defaultRowHeight="15" x14ac:dyDescent="0.25"/>
  <cols>
    <col min="1" max="1" width="20.7109375" bestFit="1" customWidth="1"/>
    <col min="6" max="6" width="26.140625" bestFit="1" customWidth="1"/>
    <col min="11" max="11" width="25.7109375" bestFit="1" customWidth="1"/>
  </cols>
  <sheetData>
    <row r="1" spans="1:23" x14ac:dyDescent="0.25">
      <c r="A1" t="s">
        <v>97</v>
      </c>
      <c r="B1">
        <v>3</v>
      </c>
    </row>
    <row r="2" spans="1:23" x14ac:dyDescent="0.25">
      <c r="A2" t="s">
        <v>8</v>
      </c>
      <c r="B2" s="5">
        <v>8</v>
      </c>
      <c r="C2" s="5">
        <v>5</v>
      </c>
      <c r="D2" s="5">
        <v>20</v>
      </c>
      <c r="E2" s="5"/>
      <c r="F2" s="5"/>
      <c r="G2" s="5"/>
      <c r="H2" s="5"/>
      <c r="I2" s="5"/>
      <c r="J2" s="5"/>
      <c r="K2" s="5"/>
      <c r="L2" s="5"/>
      <c r="M2" s="5"/>
    </row>
    <row r="3" spans="1:23" x14ac:dyDescent="0.25">
      <c r="A3" t="s">
        <v>82</v>
      </c>
      <c r="B3" s="5">
        <v>10</v>
      </c>
      <c r="C3">
        <v>8</v>
      </c>
      <c r="D3" s="5">
        <v>10</v>
      </c>
      <c r="E3" s="5"/>
      <c r="F3" s="5"/>
      <c r="G3" s="5"/>
      <c r="H3" s="5"/>
      <c r="I3" s="5"/>
      <c r="J3" s="5"/>
      <c r="K3" s="5"/>
      <c r="L3" s="5"/>
      <c r="M3" s="5"/>
    </row>
    <row r="4" spans="1:23" x14ac:dyDescent="0.25">
      <c r="A4" s="5" t="s">
        <v>83</v>
      </c>
      <c r="B4" s="5">
        <v>5</v>
      </c>
      <c r="C4" s="5">
        <v>3</v>
      </c>
      <c r="D4" s="5">
        <v>19</v>
      </c>
      <c r="E4" s="5"/>
      <c r="F4" s="5"/>
      <c r="G4" s="5"/>
      <c r="H4" s="5"/>
      <c r="I4" s="5"/>
      <c r="J4" s="5"/>
      <c r="K4" s="5"/>
      <c r="L4" s="5"/>
      <c r="M4" s="5"/>
    </row>
    <row r="5" spans="1:23" x14ac:dyDescent="0.25">
      <c r="A5" s="5" t="s">
        <v>84</v>
      </c>
      <c r="B5" s="5">
        <v>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23" x14ac:dyDescent="0.25">
      <c r="A6" s="5" t="s">
        <v>85</v>
      </c>
      <c r="B6" s="5">
        <v>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23" x14ac:dyDescent="0.25">
      <c r="A7" s="5" t="s">
        <v>52</v>
      </c>
      <c r="B7" s="20">
        <f>(B6-MAX(V12:V14))/(SUM(T12:T14)-MAX(V12:V14))</f>
        <v>0</v>
      </c>
      <c r="C7" s="5" t="s">
        <v>198</v>
      </c>
      <c r="D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23" x14ac:dyDescent="0.25">
      <c r="A8" s="5" t="s">
        <v>49</v>
      </c>
      <c r="B8">
        <f>(1/SUM(C12:C14))*(1/B5)*(COUNTIF((C21:D21),"&gt;0")+COUNTIF((M21:N21),"&gt;0")+COUNTIF((H21:I21),"&gt;0"))</f>
        <v>1</v>
      </c>
      <c r="C8" s="5" t="s">
        <v>199</v>
      </c>
      <c r="D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23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23" ht="15.75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49" t="s">
        <v>196</v>
      </c>
      <c r="U10" s="49"/>
      <c r="V10" s="49" t="s">
        <v>197</v>
      </c>
      <c r="W10" s="49"/>
    </row>
    <row r="11" spans="1:23" ht="16.5" customHeight="1" thickTop="1" x14ac:dyDescent="0.25">
      <c r="A11" s="3" t="s">
        <v>33</v>
      </c>
      <c r="B11" s="3" t="s">
        <v>204</v>
      </c>
      <c r="C11" s="16" t="s">
        <v>36</v>
      </c>
      <c r="D11" s="16" t="s">
        <v>37</v>
      </c>
      <c r="E11" s="16" t="s">
        <v>38</v>
      </c>
      <c r="F11" s="16" t="s">
        <v>39</v>
      </c>
      <c r="G11" s="3" t="s">
        <v>40</v>
      </c>
      <c r="H11" s="16" t="s">
        <v>41</v>
      </c>
      <c r="I11" s="3" t="s">
        <v>42</v>
      </c>
      <c r="J11" s="3" t="s">
        <v>43</v>
      </c>
      <c r="K11" s="3" t="s">
        <v>44</v>
      </c>
      <c r="L11" s="3" t="s">
        <v>45</v>
      </c>
      <c r="M11" s="3" t="s">
        <v>46</v>
      </c>
      <c r="N11" s="3" t="s">
        <v>47</v>
      </c>
      <c r="O11" s="3" t="s">
        <v>48</v>
      </c>
      <c r="P11" s="16" t="s">
        <v>49</v>
      </c>
      <c r="Q11" s="3" t="s">
        <v>50</v>
      </c>
      <c r="R11" s="3" t="s">
        <v>51</v>
      </c>
      <c r="S11" s="16" t="s">
        <v>52</v>
      </c>
      <c r="T11" s="12" t="s">
        <v>176</v>
      </c>
      <c r="U11" s="12"/>
      <c r="V11" s="12" t="s">
        <v>176</v>
      </c>
      <c r="W11" s="12"/>
    </row>
    <row r="12" spans="1:23" x14ac:dyDescent="0.25">
      <c r="A12" t="s">
        <v>4</v>
      </c>
      <c r="B12">
        <v>3</v>
      </c>
      <c r="C12" s="2">
        <v>2</v>
      </c>
      <c r="D12" s="2">
        <v>1</v>
      </c>
      <c r="E12" s="2">
        <v>1</v>
      </c>
      <c r="F12" s="2">
        <v>1</v>
      </c>
      <c r="H12" s="2">
        <v>1</v>
      </c>
      <c r="P12" s="2"/>
      <c r="S12" s="2"/>
      <c r="T12">
        <v>1</v>
      </c>
      <c r="V12">
        <v>1</v>
      </c>
    </row>
    <row r="13" spans="1:23" x14ac:dyDescent="0.25">
      <c r="A13" t="s">
        <v>123</v>
      </c>
      <c r="B13">
        <v>3</v>
      </c>
      <c r="C13" s="2">
        <v>2</v>
      </c>
      <c r="D13" s="2">
        <v>1</v>
      </c>
      <c r="E13" s="2">
        <v>1</v>
      </c>
      <c r="F13" s="2">
        <v>1</v>
      </c>
      <c r="H13" s="2">
        <v>1</v>
      </c>
      <c r="P13" s="2"/>
      <c r="S13" s="2"/>
      <c r="T13">
        <v>2</v>
      </c>
      <c r="V13">
        <v>2</v>
      </c>
    </row>
    <row r="14" spans="1:23" ht="15.75" thickBot="1" x14ac:dyDescent="0.3">
      <c r="A14" s="9" t="s">
        <v>124</v>
      </c>
      <c r="B14" s="9">
        <v>3</v>
      </c>
      <c r="C14" s="11">
        <v>2</v>
      </c>
      <c r="D14" s="11">
        <v>1</v>
      </c>
      <c r="E14" s="11">
        <v>1</v>
      </c>
      <c r="F14" s="11">
        <v>1</v>
      </c>
      <c r="G14" s="9"/>
      <c r="H14" s="11">
        <v>1</v>
      </c>
      <c r="I14" s="9"/>
      <c r="J14" s="9"/>
      <c r="K14" s="9"/>
      <c r="L14" s="9"/>
      <c r="M14" s="9"/>
      <c r="N14" s="9"/>
      <c r="O14" s="9"/>
      <c r="P14" s="11"/>
      <c r="Q14" s="9"/>
      <c r="R14" s="9"/>
      <c r="S14" s="11"/>
      <c r="T14" s="9">
        <v>3</v>
      </c>
      <c r="U14" s="9"/>
      <c r="V14" s="9">
        <v>3</v>
      </c>
      <c r="W14" s="9"/>
    </row>
    <row r="15" spans="1:23" ht="16.5" thickTop="1" thickBot="1" x14ac:dyDescent="0.3">
      <c r="A15" s="10"/>
      <c r="B15" s="10"/>
      <c r="C15" s="10"/>
      <c r="D15" s="10"/>
      <c r="E15" s="5"/>
      <c r="F15" s="10"/>
      <c r="G15" s="10"/>
      <c r="H15" s="10"/>
      <c r="I15" s="10"/>
      <c r="J15" s="5"/>
      <c r="K15" s="10"/>
      <c r="L15" s="10"/>
      <c r="M15" s="10"/>
      <c r="N15" s="10"/>
      <c r="O15" s="5"/>
      <c r="P15" s="5"/>
      <c r="Q15" s="5"/>
      <c r="R15" s="5"/>
      <c r="S15" s="5"/>
      <c r="T15" s="5"/>
    </row>
    <row r="16" spans="1:23" ht="15.75" thickTop="1" x14ac:dyDescent="0.25">
      <c r="A16" s="51" t="s">
        <v>4</v>
      </c>
      <c r="B16" s="51"/>
      <c r="C16" s="51"/>
      <c r="D16" s="51"/>
      <c r="F16" s="51" t="s">
        <v>123</v>
      </c>
      <c r="G16" s="51"/>
      <c r="H16" s="51"/>
      <c r="I16" s="51"/>
      <c r="K16" s="51" t="s">
        <v>124</v>
      </c>
      <c r="L16" s="51"/>
      <c r="M16" s="51"/>
      <c r="N16" s="51"/>
    </row>
    <row r="17" spans="1:14" x14ac:dyDescent="0.25">
      <c r="A17" s="15" t="s">
        <v>71</v>
      </c>
      <c r="B17" s="15">
        <v>0</v>
      </c>
      <c r="C17" s="15">
        <v>1</v>
      </c>
      <c r="D17" s="15">
        <v>2</v>
      </c>
      <c r="F17" s="15" t="s">
        <v>71</v>
      </c>
      <c r="G17" s="15">
        <v>0</v>
      </c>
      <c r="H17" s="15">
        <v>1</v>
      </c>
      <c r="I17" s="15">
        <v>2</v>
      </c>
      <c r="K17" s="15" t="s">
        <v>71</v>
      </c>
      <c r="L17" s="15">
        <v>0</v>
      </c>
      <c r="M17" s="15">
        <v>1</v>
      </c>
      <c r="N17" s="15">
        <v>2</v>
      </c>
    </row>
    <row r="18" spans="1:14" x14ac:dyDescent="0.25">
      <c r="A18" t="s">
        <v>72</v>
      </c>
      <c r="B18">
        <v>1</v>
      </c>
      <c r="C18">
        <v>1</v>
      </c>
      <c r="D18">
        <v>1</v>
      </c>
      <c r="F18" t="s">
        <v>72</v>
      </c>
      <c r="G18">
        <v>1</v>
      </c>
      <c r="H18">
        <v>1</v>
      </c>
      <c r="I18">
        <v>1</v>
      </c>
      <c r="K18" t="s">
        <v>72</v>
      </c>
      <c r="L18">
        <v>1</v>
      </c>
      <c r="M18">
        <v>1</v>
      </c>
      <c r="N18">
        <v>1</v>
      </c>
    </row>
    <row r="19" spans="1:14" x14ac:dyDescent="0.25">
      <c r="A19" t="s">
        <v>73</v>
      </c>
      <c r="B19">
        <v>1</v>
      </c>
      <c r="C19">
        <v>2</v>
      </c>
      <c r="D19">
        <v>3</v>
      </c>
      <c r="F19" t="s">
        <v>73</v>
      </c>
      <c r="G19">
        <v>1</v>
      </c>
      <c r="H19">
        <v>2</v>
      </c>
      <c r="I19">
        <v>3</v>
      </c>
      <c r="K19" t="s">
        <v>73</v>
      </c>
      <c r="L19">
        <v>1</v>
      </c>
      <c r="M19">
        <v>2</v>
      </c>
      <c r="N19">
        <v>3</v>
      </c>
    </row>
    <row r="20" spans="1:14" x14ac:dyDescent="0.25">
      <c r="A20" t="s">
        <v>74</v>
      </c>
      <c r="B20">
        <v>0</v>
      </c>
      <c r="C20">
        <v>5</v>
      </c>
      <c r="D20">
        <v>2</v>
      </c>
      <c r="F20" t="s">
        <v>74</v>
      </c>
      <c r="G20">
        <v>0</v>
      </c>
      <c r="H20">
        <v>1</v>
      </c>
      <c r="I20">
        <v>3</v>
      </c>
      <c r="K20" t="s">
        <v>74</v>
      </c>
      <c r="L20">
        <v>0</v>
      </c>
      <c r="M20">
        <v>2</v>
      </c>
      <c r="N20">
        <v>7</v>
      </c>
    </row>
    <row r="21" spans="1:14" ht="15.75" thickBot="1" x14ac:dyDescent="0.3">
      <c r="A21" s="9" t="s">
        <v>75</v>
      </c>
      <c r="B21" s="9">
        <v>0</v>
      </c>
      <c r="C21" s="9">
        <v>1</v>
      </c>
      <c r="D21" s="9">
        <v>1</v>
      </c>
      <c r="F21" s="9" t="s">
        <v>75</v>
      </c>
      <c r="G21" s="9">
        <v>0</v>
      </c>
      <c r="H21" s="9">
        <v>2</v>
      </c>
      <c r="I21" s="9">
        <v>1</v>
      </c>
      <c r="K21" s="9" t="s">
        <v>75</v>
      </c>
      <c r="L21" s="9">
        <v>0</v>
      </c>
      <c r="M21" s="9">
        <v>3</v>
      </c>
      <c r="N21" s="9">
        <v>2</v>
      </c>
    </row>
    <row r="22" spans="1:14" ht="15.75" thickTop="1" x14ac:dyDescent="0.25"/>
  </sheetData>
  <mergeCells count="5">
    <mergeCell ref="T10:U10"/>
    <mergeCell ref="V10:W10"/>
    <mergeCell ref="A16:D16"/>
    <mergeCell ref="F16:I16"/>
    <mergeCell ref="K16:N16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DB494-63B0-4FEC-82C5-59391D6A0E2F}">
  <dimension ref="A1:AB46"/>
  <sheetViews>
    <sheetView zoomScale="85" zoomScaleNormal="85" workbookViewId="0">
      <selection activeCell="B14" sqref="B14:B15"/>
    </sheetView>
  </sheetViews>
  <sheetFormatPr defaultRowHeight="15" x14ac:dyDescent="0.25"/>
  <cols>
    <col min="1" max="1" width="24.140625" bestFit="1" customWidth="1"/>
    <col min="2" max="2" width="11.28515625" customWidth="1"/>
    <col min="3" max="3" width="9.7109375" bestFit="1" customWidth="1"/>
    <col min="4" max="4" width="20.28515625" bestFit="1" customWidth="1"/>
    <col min="5" max="5" width="20.85546875" bestFit="1" customWidth="1"/>
    <col min="6" max="6" width="26.140625" bestFit="1" customWidth="1"/>
    <col min="7" max="7" width="28.5703125" bestFit="1" customWidth="1"/>
    <col min="9" max="9" width="23" bestFit="1" customWidth="1"/>
    <col min="16" max="16" width="20.42578125" bestFit="1" customWidth="1"/>
    <col min="17" max="17" width="15.85546875" bestFit="1" customWidth="1"/>
    <col min="20" max="20" width="18.28515625" bestFit="1" customWidth="1"/>
    <col min="23" max="23" width="12.42578125" customWidth="1"/>
    <col min="24" max="24" width="11.85546875" customWidth="1"/>
    <col min="25" max="25" width="14" customWidth="1"/>
    <col min="26" max="26" width="15.140625" customWidth="1"/>
  </cols>
  <sheetData>
    <row r="1" spans="1:28" x14ac:dyDescent="0.25">
      <c r="A1" t="s">
        <v>97</v>
      </c>
      <c r="B1">
        <v>2</v>
      </c>
    </row>
    <row r="2" spans="1:28" x14ac:dyDescent="0.25">
      <c r="A2" t="s">
        <v>8</v>
      </c>
      <c r="B2" s="5">
        <v>10</v>
      </c>
      <c r="C2" s="5">
        <v>72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28" x14ac:dyDescent="0.25">
      <c r="A3" t="s">
        <v>82</v>
      </c>
      <c r="B3" s="5">
        <v>125</v>
      </c>
      <c r="C3" s="5">
        <v>129</v>
      </c>
      <c r="D3" s="6" t="s">
        <v>89</v>
      </c>
      <c r="E3" s="5" t="s">
        <v>95</v>
      </c>
      <c r="G3" s="5"/>
      <c r="H3" s="5"/>
      <c r="I3" s="5"/>
      <c r="J3" s="5"/>
      <c r="K3" s="5"/>
      <c r="L3" s="5"/>
      <c r="M3" s="5"/>
    </row>
    <row r="4" spans="1:28" x14ac:dyDescent="0.25">
      <c r="A4" s="5" t="s">
        <v>83</v>
      </c>
      <c r="B4" s="5">
        <v>5</v>
      </c>
      <c r="C4" s="5">
        <v>15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28" x14ac:dyDescent="0.25">
      <c r="A5" s="5" t="s">
        <v>84</v>
      </c>
      <c r="B5" s="5">
        <v>2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28" x14ac:dyDescent="0.25">
      <c r="A6" s="5" t="s">
        <v>85</v>
      </c>
      <c r="B6" s="5">
        <f>ROUND(SUM(Y14:Y15)*((50-(4*$B$1))/100),0)</f>
        <v>12</v>
      </c>
      <c r="C6" s="5">
        <f>ROUND(SUM(Z14:Z15)*((50-(4*$B$1))/100),0)</f>
        <v>16</v>
      </c>
      <c r="D6" s="5"/>
      <c r="E6" s="5" t="s">
        <v>96</v>
      </c>
      <c r="G6" s="5"/>
      <c r="H6" s="5"/>
      <c r="I6" s="5"/>
      <c r="J6" s="5"/>
      <c r="K6" s="5"/>
      <c r="L6" s="5"/>
      <c r="M6" s="5"/>
    </row>
    <row r="7" spans="1:28" x14ac:dyDescent="0.25">
      <c r="A7" s="5" t="s">
        <v>52</v>
      </c>
      <c r="B7" s="20">
        <f>(B6-MAX(W14:W15))/(SUM(U14:U15)-MAX(W14:W15))</f>
        <v>9.6774193548387094E-2</v>
      </c>
      <c r="C7" s="20">
        <f>(C6-MAX(X14:X15))/(SUM(V14:V15)-MAX(X14:X15))</f>
        <v>0.17647058823529413</v>
      </c>
      <c r="D7" s="5"/>
      <c r="E7" s="5" t="s">
        <v>198</v>
      </c>
      <c r="F7" s="5"/>
      <c r="G7" s="5"/>
      <c r="H7" s="5"/>
      <c r="I7" s="5"/>
      <c r="J7" s="5"/>
      <c r="K7" s="5"/>
      <c r="L7" s="5"/>
      <c r="M7" s="5"/>
    </row>
    <row r="8" spans="1:28" x14ac:dyDescent="0.25">
      <c r="A8" s="5" t="s">
        <v>49</v>
      </c>
      <c r="B8">
        <f>(1/SUM(D14:D15))*(1/B5)*(COUNTIF((C27:L28),"&gt;0")+COUNTIF((C40:L41),"&gt;0"))</f>
        <v>0.75</v>
      </c>
      <c r="C8" s="5"/>
      <c r="D8" s="5"/>
      <c r="E8" s="5" t="s">
        <v>199</v>
      </c>
      <c r="F8" s="5"/>
      <c r="G8" s="5"/>
      <c r="H8" s="5"/>
      <c r="I8" s="5"/>
      <c r="J8" s="5"/>
      <c r="K8" s="5"/>
      <c r="L8" s="5"/>
      <c r="M8" s="5"/>
    </row>
    <row r="9" spans="1:28" x14ac:dyDescent="0.25">
      <c r="A9" s="5" t="s">
        <v>86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28" x14ac:dyDescent="0.25">
      <c r="A10" s="5" t="s">
        <v>87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28" x14ac:dyDescent="0.25">
      <c r="A11" s="5" t="s">
        <v>88</v>
      </c>
      <c r="B11" s="5"/>
      <c r="C11" s="5"/>
      <c r="D11" s="5"/>
      <c r="E11" s="5"/>
      <c r="F11" s="5"/>
      <c r="G11" s="5"/>
      <c r="H11" s="5"/>
      <c r="J11" s="5"/>
      <c r="K11" s="5"/>
      <c r="L11" s="5"/>
      <c r="M11" s="5"/>
    </row>
    <row r="12" spans="1:28" ht="33.75" customHeight="1" thickBot="1" x14ac:dyDescent="0.3">
      <c r="A12" s="9"/>
      <c r="B12" s="9"/>
      <c r="C12" s="9"/>
      <c r="D12" s="9"/>
      <c r="E12" s="9"/>
      <c r="F12" s="9"/>
      <c r="G12" s="9"/>
      <c r="H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49" t="s">
        <v>196</v>
      </c>
      <c r="V12" s="49"/>
      <c r="W12" s="49" t="s">
        <v>197</v>
      </c>
      <c r="X12" s="49"/>
      <c r="Y12" s="9"/>
      <c r="Z12" s="9"/>
      <c r="AA12" s="50" t="s">
        <v>52</v>
      </c>
      <c r="AB12" s="50"/>
    </row>
    <row r="13" spans="1:28" ht="15.75" thickTop="1" x14ac:dyDescent="0.25">
      <c r="A13" s="3" t="s">
        <v>33</v>
      </c>
      <c r="B13" s="16" t="s">
        <v>200</v>
      </c>
      <c r="C13" s="3" t="s">
        <v>35</v>
      </c>
      <c r="D13" s="16" t="s">
        <v>36</v>
      </c>
      <c r="E13" s="16" t="s">
        <v>37</v>
      </c>
      <c r="F13" s="16" t="s">
        <v>38</v>
      </c>
      <c r="G13" s="16" t="s">
        <v>39</v>
      </c>
      <c r="H13" s="3" t="s">
        <v>40</v>
      </c>
      <c r="I13" s="3" t="s">
        <v>41</v>
      </c>
      <c r="J13" s="3" t="s">
        <v>42</v>
      </c>
      <c r="K13" s="3" t="s">
        <v>43</v>
      </c>
      <c r="L13" s="3" t="s">
        <v>44</v>
      </c>
      <c r="M13" s="3" t="s">
        <v>45</v>
      </c>
      <c r="N13" s="3" t="s">
        <v>46</v>
      </c>
      <c r="O13" s="3" t="s">
        <v>47</v>
      </c>
      <c r="P13" s="3" t="s">
        <v>48</v>
      </c>
      <c r="Q13" s="18" t="s">
        <v>49</v>
      </c>
      <c r="R13" s="3" t="s">
        <v>50</v>
      </c>
      <c r="S13" s="3" t="s">
        <v>51</v>
      </c>
      <c r="T13" s="18" t="s">
        <v>52</v>
      </c>
      <c r="U13" s="12" t="s">
        <v>176</v>
      </c>
      <c r="V13" s="12" t="s">
        <v>177</v>
      </c>
      <c r="W13" s="12" t="s">
        <v>176</v>
      </c>
      <c r="X13" s="12" t="s">
        <v>177</v>
      </c>
      <c r="Y13" s="12" t="s">
        <v>194</v>
      </c>
      <c r="Z13" s="12" t="s">
        <v>195</v>
      </c>
      <c r="AA13" s="12" t="s">
        <v>176</v>
      </c>
      <c r="AB13" s="12" t="s">
        <v>177</v>
      </c>
    </row>
    <row r="14" spans="1:28" x14ac:dyDescent="0.25">
      <c r="A14" t="s">
        <v>64</v>
      </c>
      <c r="B14" s="6">
        <v>0.51111111111111096</v>
      </c>
      <c r="C14" t="s">
        <v>54</v>
      </c>
      <c r="D14" s="2">
        <v>10</v>
      </c>
      <c r="E14" s="2">
        <v>2</v>
      </c>
      <c r="F14" s="2">
        <v>3</v>
      </c>
      <c r="G14" s="2">
        <v>3</v>
      </c>
      <c r="H14">
        <v>1.2857099999999999</v>
      </c>
      <c r="I14">
        <v>0.51111099999999998</v>
      </c>
      <c r="J14">
        <v>9</v>
      </c>
      <c r="K14">
        <v>0</v>
      </c>
      <c r="L14">
        <v>9.1</v>
      </c>
      <c r="M14">
        <v>12.777799999999999</v>
      </c>
      <c r="N14">
        <v>57</v>
      </c>
      <c r="O14">
        <v>34.4375</v>
      </c>
      <c r="P14">
        <v>0.37362600000000001</v>
      </c>
      <c r="Q14" s="8">
        <v>0.75</v>
      </c>
      <c r="R14">
        <v>6.4666699999999997</v>
      </c>
      <c r="S14">
        <v>16</v>
      </c>
      <c r="T14" s="8">
        <v>0.5</v>
      </c>
      <c r="U14">
        <v>19</v>
      </c>
      <c r="V14">
        <v>20</v>
      </c>
      <c r="W14">
        <v>9</v>
      </c>
      <c r="X14">
        <v>8</v>
      </c>
      <c r="Y14">
        <v>16</v>
      </c>
      <c r="Z14">
        <v>16</v>
      </c>
      <c r="AA14">
        <f>(Y14-W14)/(U14-W14)</f>
        <v>0.7</v>
      </c>
      <c r="AB14">
        <f>(Z14-X14)/(V14-X14)</f>
        <v>0.66666666666666663</v>
      </c>
    </row>
    <row r="15" spans="1:28" ht="15.75" thickBot="1" x14ac:dyDescent="0.3">
      <c r="A15" s="9" t="s">
        <v>65</v>
      </c>
      <c r="B15" s="11">
        <v>0.51111111111111096</v>
      </c>
      <c r="C15" s="9" t="s">
        <v>54</v>
      </c>
      <c r="D15" s="11">
        <v>10</v>
      </c>
      <c r="E15" s="11">
        <v>2</v>
      </c>
      <c r="F15" s="11">
        <v>3</v>
      </c>
      <c r="G15" s="11">
        <v>3</v>
      </c>
      <c r="H15" s="9">
        <v>1.7142900000000001</v>
      </c>
      <c r="I15" s="9">
        <v>0.51111099999999998</v>
      </c>
      <c r="J15" s="9">
        <v>12</v>
      </c>
      <c r="K15" s="9">
        <v>0</v>
      </c>
      <c r="L15" s="9">
        <v>10.7</v>
      </c>
      <c r="M15" s="9">
        <v>13.916700000000001</v>
      </c>
      <c r="N15" s="9">
        <v>46</v>
      </c>
      <c r="O15" s="9">
        <v>30.333300000000001</v>
      </c>
      <c r="P15" s="9">
        <v>0.57009299999999996</v>
      </c>
      <c r="Q15" s="19">
        <v>0.75</v>
      </c>
      <c r="R15" s="9">
        <v>6.4666699999999997</v>
      </c>
      <c r="S15" s="9">
        <v>16.5</v>
      </c>
      <c r="T15" s="19">
        <v>0.7</v>
      </c>
      <c r="U15" s="9">
        <v>21</v>
      </c>
      <c r="V15" s="9">
        <v>24</v>
      </c>
      <c r="W15" s="9">
        <v>8</v>
      </c>
      <c r="X15" s="9">
        <v>10</v>
      </c>
      <c r="Y15" s="9">
        <v>12</v>
      </c>
      <c r="Z15" s="9">
        <v>21</v>
      </c>
      <c r="AA15" s="9">
        <f>(Y15-W15)/(U15-W15)</f>
        <v>0.30769230769230771</v>
      </c>
      <c r="AB15" s="9">
        <f>(Z15-X15)/(V15-X15)</f>
        <v>0.7857142857142857</v>
      </c>
    </row>
    <row r="16" spans="1:28" s="5" customFormat="1" ht="16.5" thickTop="1" thickBo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ht="15.75" thickTop="1" x14ac:dyDescent="0.25">
      <c r="A17" s="48" t="s">
        <v>64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</row>
    <row r="18" spans="1:12" x14ac:dyDescent="0.25">
      <c r="A18" s="3" t="s">
        <v>71</v>
      </c>
      <c r="B18" s="3">
        <v>0</v>
      </c>
      <c r="C18" s="3">
        <v>1</v>
      </c>
      <c r="D18" s="3">
        <v>2</v>
      </c>
      <c r="E18" s="3">
        <v>3</v>
      </c>
      <c r="F18" s="3">
        <v>4</v>
      </c>
      <c r="G18" s="3">
        <v>5</v>
      </c>
      <c r="H18" s="3">
        <v>6</v>
      </c>
      <c r="I18" s="3">
        <v>7</v>
      </c>
      <c r="J18" s="3">
        <v>8</v>
      </c>
      <c r="K18" s="3">
        <v>9</v>
      </c>
      <c r="L18" s="3">
        <v>10</v>
      </c>
    </row>
    <row r="19" spans="1:12" x14ac:dyDescent="0.25">
      <c r="A19" t="s">
        <v>72</v>
      </c>
      <c r="B19">
        <v>3</v>
      </c>
      <c r="C19">
        <v>1</v>
      </c>
      <c r="D19">
        <v>1</v>
      </c>
      <c r="E19">
        <v>2</v>
      </c>
      <c r="F19">
        <v>1</v>
      </c>
      <c r="G19">
        <v>1</v>
      </c>
      <c r="H19">
        <v>1</v>
      </c>
      <c r="I19">
        <v>2</v>
      </c>
      <c r="J19">
        <v>1</v>
      </c>
      <c r="K19">
        <v>1</v>
      </c>
      <c r="L19">
        <v>1</v>
      </c>
    </row>
    <row r="20" spans="1:12" x14ac:dyDescent="0.25">
      <c r="A20" t="s">
        <v>73</v>
      </c>
      <c r="B20">
        <v>3</v>
      </c>
      <c r="C20">
        <v>5</v>
      </c>
      <c r="D20">
        <v>8</v>
      </c>
      <c r="E20">
        <v>4</v>
      </c>
      <c r="F20">
        <v>6</v>
      </c>
      <c r="G20">
        <v>7</v>
      </c>
      <c r="H20">
        <v>10</v>
      </c>
      <c r="I20">
        <v>4</v>
      </c>
      <c r="J20">
        <v>11</v>
      </c>
      <c r="K20">
        <v>11</v>
      </c>
      <c r="L20">
        <v>11</v>
      </c>
    </row>
    <row r="21" spans="1:12" x14ac:dyDescent="0.25">
      <c r="A21" t="s">
        <v>73</v>
      </c>
      <c r="B21">
        <v>1</v>
      </c>
      <c r="E21">
        <v>8</v>
      </c>
      <c r="I21">
        <v>9</v>
      </c>
    </row>
    <row r="22" spans="1:12" x14ac:dyDescent="0.25">
      <c r="A22" t="s">
        <v>73</v>
      </c>
      <c r="B22">
        <v>2</v>
      </c>
    </row>
    <row r="23" spans="1:12" x14ac:dyDescent="0.25">
      <c r="A23" t="s">
        <v>77</v>
      </c>
      <c r="B23" s="8" t="s">
        <v>55</v>
      </c>
      <c r="C23" s="8" t="s">
        <v>66</v>
      </c>
      <c r="D23" s="8" t="s">
        <v>67</v>
      </c>
      <c r="E23" s="8" t="s">
        <v>68</v>
      </c>
      <c r="F23" s="8" t="s">
        <v>60</v>
      </c>
      <c r="G23" s="8" t="s">
        <v>55</v>
      </c>
      <c r="H23" s="8" t="s">
        <v>69</v>
      </c>
      <c r="I23" s="8" t="s">
        <v>70</v>
      </c>
      <c r="J23" s="8" t="s">
        <v>63</v>
      </c>
      <c r="K23" s="8" t="s">
        <v>61</v>
      </c>
      <c r="L23" s="8" t="s">
        <v>67</v>
      </c>
    </row>
    <row r="24" spans="1:12" x14ac:dyDescent="0.25">
      <c r="A24" t="s">
        <v>77</v>
      </c>
      <c r="B24" s="8" t="s">
        <v>55</v>
      </c>
      <c r="C24" s="8"/>
      <c r="D24" s="8"/>
      <c r="E24" s="8" t="s">
        <v>69</v>
      </c>
      <c r="F24" s="8"/>
      <c r="G24" s="8"/>
      <c r="H24" s="8"/>
      <c r="I24" s="8" t="s">
        <v>70</v>
      </c>
      <c r="J24" s="8"/>
      <c r="K24" s="8"/>
      <c r="L24" s="8"/>
    </row>
    <row r="25" spans="1:12" x14ac:dyDescent="0.25">
      <c r="A25" t="s">
        <v>77</v>
      </c>
      <c r="B25" s="8" t="s">
        <v>55</v>
      </c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25">
      <c r="A26" t="s">
        <v>74</v>
      </c>
      <c r="B26">
        <v>0</v>
      </c>
      <c r="C26">
        <v>19</v>
      </c>
      <c r="D26">
        <v>1</v>
      </c>
      <c r="E26">
        <v>8</v>
      </c>
      <c r="F26">
        <v>20</v>
      </c>
      <c r="G26">
        <v>1</v>
      </c>
      <c r="H26">
        <v>8</v>
      </c>
      <c r="I26">
        <v>5</v>
      </c>
      <c r="J26">
        <v>16</v>
      </c>
      <c r="K26">
        <v>11</v>
      </c>
      <c r="L26">
        <v>2</v>
      </c>
    </row>
    <row r="27" spans="1:12" x14ac:dyDescent="0.25">
      <c r="A27" t="s">
        <v>75</v>
      </c>
      <c r="B27">
        <v>0</v>
      </c>
      <c r="C27">
        <v>9</v>
      </c>
      <c r="D27">
        <v>5</v>
      </c>
      <c r="E27">
        <v>5</v>
      </c>
      <c r="F27">
        <v>9</v>
      </c>
      <c r="G27">
        <v>8</v>
      </c>
      <c r="H27">
        <v>7</v>
      </c>
      <c r="I27">
        <v>0</v>
      </c>
      <c r="J27">
        <v>5</v>
      </c>
      <c r="K27">
        <v>1</v>
      </c>
      <c r="L27">
        <v>0</v>
      </c>
    </row>
    <row r="28" spans="1:12" ht="15.75" thickBot="1" x14ac:dyDescent="0.3">
      <c r="A28" s="9" t="s">
        <v>76</v>
      </c>
      <c r="B28" s="9">
        <v>0</v>
      </c>
      <c r="C28" s="9">
        <v>8</v>
      </c>
      <c r="D28" s="9">
        <v>0</v>
      </c>
      <c r="E28" s="9">
        <v>7</v>
      </c>
      <c r="F28" s="9">
        <v>0</v>
      </c>
      <c r="G28" s="9">
        <v>0</v>
      </c>
      <c r="H28" s="9">
        <v>6</v>
      </c>
      <c r="I28" s="9">
        <v>7</v>
      </c>
      <c r="J28" s="9">
        <v>8</v>
      </c>
      <c r="K28" s="9">
        <v>4</v>
      </c>
      <c r="L28" s="9">
        <v>8</v>
      </c>
    </row>
    <row r="29" spans="1:12" ht="16.5" thickTop="1" thickBot="1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t="15.75" thickTop="1" x14ac:dyDescent="0.25">
      <c r="A30" s="48" t="s">
        <v>65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</row>
    <row r="31" spans="1:12" x14ac:dyDescent="0.25">
      <c r="A31" s="15" t="s">
        <v>71</v>
      </c>
      <c r="B31" s="15">
        <v>0</v>
      </c>
      <c r="C31" s="15">
        <v>1</v>
      </c>
      <c r="D31" s="15">
        <v>2</v>
      </c>
      <c r="E31" s="15">
        <v>3</v>
      </c>
      <c r="F31" s="15">
        <v>4</v>
      </c>
      <c r="G31" s="15">
        <v>5</v>
      </c>
      <c r="H31" s="15">
        <v>6</v>
      </c>
      <c r="I31" s="15">
        <v>7</v>
      </c>
      <c r="J31" s="15">
        <v>8</v>
      </c>
      <c r="K31" s="15">
        <v>9</v>
      </c>
      <c r="L31" s="15">
        <v>10</v>
      </c>
    </row>
    <row r="32" spans="1:12" x14ac:dyDescent="0.25">
      <c r="A32" t="s">
        <v>72</v>
      </c>
      <c r="B32">
        <v>3</v>
      </c>
      <c r="C32">
        <v>3</v>
      </c>
      <c r="D32">
        <v>2</v>
      </c>
      <c r="E32">
        <v>2</v>
      </c>
      <c r="F32">
        <v>2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</row>
    <row r="33" spans="1:12" x14ac:dyDescent="0.25">
      <c r="A33" t="s">
        <v>73</v>
      </c>
      <c r="B33">
        <v>1</v>
      </c>
      <c r="C33">
        <v>10</v>
      </c>
      <c r="D33">
        <v>6</v>
      </c>
      <c r="E33">
        <v>7</v>
      </c>
      <c r="F33">
        <v>5</v>
      </c>
      <c r="G33">
        <v>9</v>
      </c>
      <c r="H33">
        <v>4</v>
      </c>
      <c r="I33">
        <v>10</v>
      </c>
      <c r="J33">
        <v>11</v>
      </c>
      <c r="K33">
        <v>11</v>
      </c>
      <c r="L33">
        <v>11</v>
      </c>
    </row>
    <row r="34" spans="1:12" x14ac:dyDescent="0.25">
      <c r="A34" t="s">
        <v>73</v>
      </c>
      <c r="B34">
        <v>3</v>
      </c>
      <c r="C34">
        <v>8</v>
      </c>
      <c r="D34">
        <v>7</v>
      </c>
      <c r="E34">
        <v>5</v>
      </c>
      <c r="F34">
        <v>8</v>
      </c>
    </row>
    <row r="35" spans="1:12" x14ac:dyDescent="0.25">
      <c r="A35" t="s">
        <v>73</v>
      </c>
      <c r="B35">
        <v>2</v>
      </c>
      <c r="C35">
        <v>9</v>
      </c>
    </row>
    <row r="36" spans="1:12" x14ac:dyDescent="0.25">
      <c r="A36" t="s">
        <v>77</v>
      </c>
      <c r="B36" s="8" t="s">
        <v>55</v>
      </c>
      <c r="C36" s="8" t="s">
        <v>90</v>
      </c>
      <c r="D36" s="8" t="s">
        <v>70</v>
      </c>
      <c r="E36" s="8" t="s">
        <v>91</v>
      </c>
      <c r="F36" s="8" t="s">
        <v>68</v>
      </c>
      <c r="G36" s="8" t="s">
        <v>92</v>
      </c>
      <c r="H36" s="8" t="s">
        <v>56</v>
      </c>
      <c r="I36" s="8" t="s">
        <v>59</v>
      </c>
      <c r="J36" s="8" t="s">
        <v>93</v>
      </c>
      <c r="K36" s="8" t="s">
        <v>94</v>
      </c>
      <c r="L36" s="8" t="s">
        <v>70</v>
      </c>
    </row>
    <row r="37" spans="1:12" x14ac:dyDescent="0.25">
      <c r="A37" t="s">
        <v>77</v>
      </c>
      <c r="B37" s="8" t="s">
        <v>55</v>
      </c>
      <c r="C37" s="8" t="s">
        <v>57</v>
      </c>
      <c r="D37" s="8" t="s">
        <v>68</v>
      </c>
      <c r="E37" s="8" t="s">
        <v>67</v>
      </c>
      <c r="F37" s="8" t="s">
        <v>58</v>
      </c>
      <c r="G37" s="8"/>
      <c r="H37" s="8"/>
      <c r="I37" s="8"/>
      <c r="J37" s="8"/>
      <c r="K37" s="8"/>
      <c r="L37" s="8"/>
    </row>
    <row r="38" spans="1:12" x14ac:dyDescent="0.25">
      <c r="A38" t="s">
        <v>77</v>
      </c>
      <c r="B38" s="8" t="s">
        <v>55</v>
      </c>
      <c r="C38" s="8" t="s">
        <v>90</v>
      </c>
      <c r="D38" s="8"/>
      <c r="E38" s="8"/>
      <c r="F38" s="8"/>
      <c r="G38" s="8"/>
      <c r="H38" s="8"/>
      <c r="I38" s="8"/>
      <c r="J38" s="8"/>
      <c r="K38" s="8"/>
      <c r="L38" s="8"/>
    </row>
    <row r="39" spans="1:12" x14ac:dyDescent="0.25">
      <c r="A39" t="s">
        <v>74</v>
      </c>
      <c r="B39">
        <v>0</v>
      </c>
      <c r="C39">
        <v>19</v>
      </c>
      <c r="D39">
        <v>12</v>
      </c>
      <c r="E39">
        <v>3</v>
      </c>
      <c r="F39">
        <v>10</v>
      </c>
      <c r="G39">
        <v>19</v>
      </c>
      <c r="H39">
        <v>7</v>
      </c>
      <c r="I39">
        <v>12</v>
      </c>
      <c r="J39">
        <v>13</v>
      </c>
      <c r="K39">
        <v>4</v>
      </c>
      <c r="L39">
        <v>8</v>
      </c>
    </row>
    <row r="40" spans="1:12" x14ac:dyDescent="0.25">
      <c r="A40" t="s">
        <v>75</v>
      </c>
      <c r="B40">
        <v>0</v>
      </c>
      <c r="C40">
        <v>0</v>
      </c>
      <c r="D40">
        <v>8</v>
      </c>
      <c r="E40">
        <v>5</v>
      </c>
      <c r="F40">
        <v>3</v>
      </c>
      <c r="G40">
        <v>0</v>
      </c>
      <c r="H40">
        <v>0</v>
      </c>
      <c r="I40">
        <v>4</v>
      </c>
      <c r="J40">
        <v>7</v>
      </c>
      <c r="K40">
        <v>7</v>
      </c>
      <c r="L40">
        <v>7</v>
      </c>
    </row>
    <row r="41" spans="1:12" ht="15.75" thickBot="1" x14ac:dyDescent="0.3">
      <c r="A41" s="9" t="s">
        <v>76</v>
      </c>
      <c r="B41" s="9">
        <v>0</v>
      </c>
      <c r="C41" s="9">
        <v>5</v>
      </c>
      <c r="D41" s="9">
        <v>7</v>
      </c>
      <c r="E41" s="9">
        <v>9</v>
      </c>
      <c r="F41" s="9">
        <v>0</v>
      </c>
      <c r="G41" s="9">
        <v>7</v>
      </c>
      <c r="H41" s="9">
        <v>10</v>
      </c>
      <c r="I41" s="9">
        <v>4</v>
      </c>
      <c r="J41" s="9">
        <v>0</v>
      </c>
      <c r="K41" s="9">
        <v>9</v>
      </c>
      <c r="L41" s="9">
        <v>5</v>
      </c>
    </row>
    <row r="42" spans="1:12" ht="15.75" thickTop="1" x14ac:dyDescent="0.25"/>
    <row r="46" spans="1:12" x14ac:dyDescent="0.25">
      <c r="A46" s="1"/>
    </row>
  </sheetData>
  <mergeCells count="5">
    <mergeCell ref="A30:L30"/>
    <mergeCell ref="A17:L17"/>
    <mergeCell ref="W12:X12"/>
    <mergeCell ref="AA12:AB12"/>
    <mergeCell ref="U12:V12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291EA-A20F-4962-962C-096DF64E6237}">
  <dimension ref="A1:AJ61"/>
  <sheetViews>
    <sheetView zoomScale="85" zoomScaleNormal="85" workbookViewId="0">
      <selection activeCell="A7" sqref="A7"/>
    </sheetView>
  </sheetViews>
  <sheetFormatPr defaultRowHeight="15" x14ac:dyDescent="0.25"/>
  <cols>
    <col min="1" max="1" width="22.85546875" bestFit="1" customWidth="1"/>
    <col min="9" max="9" width="23" bestFit="1" customWidth="1"/>
    <col min="10" max="10" width="10.28515625" customWidth="1"/>
    <col min="16" max="16" width="20.42578125" bestFit="1" customWidth="1"/>
    <col min="17" max="17" width="15.85546875" bestFit="1" customWidth="1"/>
  </cols>
  <sheetData>
    <row r="1" spans="1:36" x14ac:dyDescent="0.25">
      <c r="A1" t="s">
        <v>97</v>
      </c>
      <c r="B1">
        <v>5</v>
      </c>
    </row>
    <row r="2" spans="1:36" x14ac:dyDescent="0.25">
      <c r="A2" t="s">
        <v>8</v>
      </c>
      <c r="B2">
        <v>63</v>
      </c>
      <c r="C2">
        <v>50</v>
      </c>
      <c r="D2">
        <v>19</v>
      </c>
      <c r="E2">
        <v>48</v>
      </c>
      <c r="F2">
        <v>46</v>
      </c>
    </row>
    <row r="3" spans="1:36" x14ac:dyDescent="0.25">
      <c r="A3" t="s">
        <v>82</v>
      </c>
      <c r="B3">
        <v>54</v>
      </c>
      <c r="C3">
        <v>105</v>
      </c>
      <c r="D3">
        <v>232</v>
      </c>
      <c r="E3">
        <v>96</v>
      </c>
      <c r="F3">
        <v>139</v>
      </c>
      <c r="G3" s="5" t="s">
        <v>95</v>
      </c>
    </row>
    <row r="4" spans="1:36" x14ac:dyDescent="0.25">
      <c r="A4" t="s">
        <v>83</v>
      </c>
      <c r="B4">
        <v>21</v>
      </c>
      <c r="C4">
        <v>25</v>
      </c>
      <c r="D4">
        <v>15</v>
      </c>
      <c r="E4">
        <v>25</v>
      </c>
      <c r="F4">
        <v>25</v>
      </c>
    </row>
    <row r="5" spans="1:36" x14ac:dyDescent="0.25">
      <c r="A5" t="s">
        <v>84</v>
      </c>
      <c r="B5">
        <v>4</v>
      </c>
    </row>
    <row r="6" spans="1:36" x14ac:dyDescent="0.25">
      <c r="A6" t="s">
        <v>85</v>
      </c>
      <c r="B6" s="5">
        <v>18</v>
      </c>
      <c r="C6" s="5">
        <v>19</v>
      </c>
      <c r="D6" s="5">
        <v>15</v>
      </c>
      <c r="E6" s="5">
        <v>18</v>
      </c>
      <c r="F6" s="5"/>
      <c r="G6" s="5" t="s">
        <v>96</v>
      </c>
    </row>
    <row r="7" spans="1:36" x14ac:dyDescent="0.25">
      <c r="A7" s="5" t="s">
        <v>52</v>
      </c>
      <c r="B7" s="20">
        <f>(B6-MAX(Y17:Y21))/(SUM(U17:U21)-MAX(Y17:Y21))</f>
        <v>0.12121212121212122</v>
      </c>
      <c r="C7" s="20">
        <f t="shared" ref="C7:E7" si="0">(C6-MAX(Z17:Z21))/(SUM(V17:V21)-MAX(Z17:Z21))</f>
        <v>0.125</v>
      </c>
      <c r="D7" s="20">
        <f t="shared" si="0"/>
        <v>7.9365079365079361E-2</v>
      </c>
      <c r="E7" s="20">
        <f t="shared" si="0"/>
        <v>0.13114754098360656</v>
      </c>
      <c r="F7" s="5"/>
      <c r="G7" s="5" t="s">
        <v>198</v>
      </c>
      <c r="K7" s="5"/>
    </row>
    <row r="8" spans="1:36" x14ac:dyDescent="0.25">
      <c r="A8" s="5" t="s">
        <v>49</v>
      </c>
      <c r="B8" s="5">
        <f>(1/SUM(D17:D21))*(1/B5)*(COUNTIF((C31:G34),"&gt;0")+COUNTIF((K44:O47),"&gt;0")+COUNTIF((C44:G47),"&gt;0")+COUNTIF((C57:G60),"&gt;0")+COUNTIF((K31:O34),"&gt;0"))</f>
        <v>0.8</v>
      </c>
      <c r="C8" s="5"/>
      <c r="D8" s="5"/>
      <c r="E8" s="5"/>
      <c r="F8" s="5"/>
      <c r="G8" s="5" t="s">
        <v>199</v>
      </c>
      <c r="K8" s="5"/>
    </row>
    <row r="9" spans="1:36" x14ac:dyDescent="0.25">
      <c r="A9" t="s">
        <v>86</v>
      </c>
      <c r="B9" t="s">
        <v>118</v>
      </c>
      <c r="C9" t="s">
        <v>117</v>
      </c>
      <c r="D9" t="s">
        <v>116</v>
      </c>
      <c r="E9" s="2"/>
    </row>
    <row r="10" spans="1:36" x14ac:dyDescent="0.25">
      <c r="A10" t="s">
        <v>98</v>
      </c>
      <c r="B10">
        <v>5</v>
      </c>
      <c r="C10">
        <v>13</v>
      </c>
      <c r="D10">
        <f t="shared" ref="D10:D13" si="1">(C10-B10)/(B10*(B10-1)/2)</f>
        <v>0.8</v>
      </c>
    </row>
    <row r="11" spans="1:36" x14ac:dyDescent="0.25">
      <c r="A11" t="s">
        <v>99</v>
      </c>
      <c r="B11">
        <v>5</v>
      </c>
      <c r="C11">
        <v>12</v>
      </c>
      <c r="D11">
        <f t="shared" si="1"/>
        <v>0.7</v>
      </c>
    </row>
    <row r="12" spans="1:36" x14ac:dyDescent="0.25">
      <c r="A12" t="s">
        <v>100</v>
      </c>
      <c r="B12">
        <v>5</v>
      </c>
      <c r="C12">
        <v>10</v>
      </c>
      <c r="D12">
        <f t="shared" si="1"/>
        <v>0.5</v>
      </c>
    </row>
    <row r="13" spans="1:36" x14ac:dyDescent="0.25">
      <c r="A13" t="s">
        <v>101</v>
      </c>
      <c r="B13">
        <v>5</v>
      </c>
      <c r="C13">
        <v>10</v>
      </c>
      <c r="D13">
        <f t="shared" si="1"/>
        <v>0.5</v>
      </c>
    </row>
    <row r="14" spans="1:36" x14ac:dyDescent="0.25">
      <c r="A14" t="s">
        <v>102</v>
      </c>
      <c r="B14">
        <v>5</v>
      </c>
      <c r="C14">
        <v>9</v>
      </c>
      <c r="D14">
        <f>(C14-B14)/(B14*(B14-1)/2)</f>
        <v>0.4</v>
      </c>
    </row>
    <row r="15" spans="1:36" ht="15.75" thickBot="1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50" t="s">
        <v>196</v>
      </c>
      <c r="V15" s="50"/>
      <c r="W15" s="50"/>
      <c r="X15" s="50"/>
      <c r="Y15" s="50" t="s">
        <v>197</v>
      </c>
      <c r="Z15" s="50"/>
      <c r="AA15" s="50"/>
      <c r="AB15" s="50"/>
      <c r="AG15" s="50" t="s">
        <v>52</v>
      </c>
      <c r="AH15" s="50"/>
      <c r="AI15" s="50"/>
      <c r="AJ15" s="50"/>
    </row>
    <row r="16" spans="1:36" ht="15.75" thickTop="1" x14ac:dyDescent="0.25">
      <c r="A16" s="12" t="s">
        <v>33</v>
      </c>
      <c r="B16" s="12" t="s">
        <v>34</v>
      </c>
      <c r="C16" s="12" t="s">
        <v>35</v>
      </c>
      <c r="D16" s="13" t="s">
        <v>36</v>
      </c>
      <c r="E16" s="13" t="s">
        <v>37</v>
      </c>
      <c r="F16" s="13" t="s">
        <v>38</v>
      </c>
      <c r="G16" s="13" t="s">
        <v>39</v>
      </c>
      <c r="H16" s="12" t="s">
        <v>40</v>
      </c>
      <c r="I16" s="13" t="s">
        <v>41</v>
      </c>
      <c r="J16" s="12" t="s">
        <v>42</v>
      </c>
      <c r="K16" s="12" t="s">
        <v>43</v>
      </c>
      <c r="L16" s="12" t="s">
        <v>44</v>
      </c>
      <c r="M16" s="12" t="s">
        <v>45</v>
      </c>
      <c r="N16" s="12" t="s">
        <v>46</v>
      </c>
      <c r="O16" s="12" t="s">
        <v>47</v>
      </c>
      <c r="P16" s="12" t="s">
        <v>48</v>
      </c>
      <c r="Q16" s="21" t="s">
        <v>49</v>
      </c>
      <c r="R16" s="12" t="s">
        <v>50</v>
      </c>
      <c r="S16" s="12" t="s">
        <v>51</v>
      </c>
      <c r="T16" s="21" t="s">
        <v>52</v>
      </c>
      <c r="U16" s="3" t="s">
        <v>176</v>
      </c>
      <c r="V16" s="3" t="s">
        <v>177</v>
      </c>
      <c r="W16" s="3" t="s">
        <v>178</v>
      </c>
      <c r="X16" s="3" t="s">
        <v>179</v>
      </c>
      <c r="Y16" s="3" t="s">
        <v>176</v>
      </c>
      <c r="Z16" s="3" t="s">
        <v>177</v>
      </c>
      <c r="AA16" s="3" t="s">
        <v>178</v>
      </c>
      <c r="AB16" s="3" t="s">
        <v>179</v>
      </c>
      <c r="AC16" s="12" t="s">
        <v>194</v>
      </c>
      <c r="AD16" s="12" t="s">
        <v>195</v>
      </c>
      <c r="AE16" s="12" t="s">
        <v>201</v>
      </c>
      <c r="AF16" s="12" t="s">
        <v>202</v>
      </c>
      <c r="AG16" s="3" t="s">
        <v>176</v>
      </c>
      <c r="AH16" s="3" t="s">
        <v>177</v>
      </c>
      <c r="AI16" s="3" t="s">
        <v>178</v>
      </c>
      <c r="AJ16" s="3" t="s">
        <v>179</v>
      </c>
    </row>
    <row r="17" spans="1:36" x14ac:dyDescent="0.25">
      <c r="A17" t="s">
        <v>103</v>
      </c>
      <c r="B17" t="s">
        <v>104</v>
      </c>
      <c r="C17" t="s">
        <v>54</v>
      </c>
      <c r="D17" s="2">
        <v>5</v>
      </c>
      <c r="E17" s="2">
        <v>4</v>
      </c>
      <c r="F17" s="2">
        <v>2</v>
      </c>
      <c r="G17" s="2">
        <v>1</v>
      </c>
      <c r="H17">
        <v>1.3333299999999999</v>
      </c>
      <c r="I17" s="2">
        <v>0.8</v>
      </c>
      <c r="J17">
        <v>4</v>
      </c>
      <c r="K17">
        <v>0</v>
      </c>
      <c r="L17">
        <v>7.4</v>
      </c>
      <c r="M17">
        <v>12.25</v>
      </c>
      <c r="N17">
        <v>47</v>
      </c>
      <c r="O17">
        <v>26.777799999999999</v>
      </c>
      <c r="P17">
        <v>-0.27027000000000001</v>
      </c>
      <c r="Q17" s="8">
        <v>0.5</v>
      </c>
      <c r="R17">
        <v>7.5</v>
      </c>
      <c r="S17">
        <v>10.25</v>
      </c>
      <c r="T17" s="8">
        <v>0.7</v>
      </c>
      <c r="U17">
        <v>18</v>
      </c>
      <c r="V17">
        <v>16</v>
      </c>
      <c r="W17">
        <v>8</v>
      </c>
      <c r="X17">
        <v>10</v>
      </c>
      <c r="Y17">
        <v>9</v>
      </c>
      <c r="Z17">
        <v>9</v>
      </c>
      <c r="AA17">
        <v>8</v>
      </c>
      <c r="AB17">
        <v>10</v>
      </c>
      <c r="AC17">
        <v>9</v>
      </c>
      <c r="AD17">
        <v>14</v>
      </c>
      <c r="AE17">
        <v>8</v>
      </c>
      <c r="AF17">
        <v>10</v>
      </c>
      <c r="AG17">
        <f>(AC17-MAX(Y17))/(SUM(U17)-MAX(Y17))</f>
        <v>0</v>
      </c>
      <c r="AH17">
        <f t="shared" ref="AH17:AJ17" si="2">(AD17-MAX(Z17))/(SUM(V17)-MAX(Z17))</f>
        <v>0.7142857142857143</v>
      </c>
      <c r="AI17" t="e">
        <f t="shared" si="2"/>
        <v>#DIV/0!</v>
      </c>
      <c r="AJ17" t="e">
        <f t="shared" si="2"/>
        <v>#DIV/0!</v>
      </c>
    </row>
    <row r="18" spans="1:36" x14ac:dyDescent="0.25">
      <c r="A18" t="s">
        <v>105</v>
      </c>
      <c r="B18" t="s">
        <v>104</v>
      </c>
      <c r="C18" t="s">
        <v>54</v>
      </c>
      <c r="D18" s="2">
        <v>5</v>
      </c>
      <c r="E18" s="2">
        <v>4</v>
      </c>
      <c r="F18" s="2">
        <v>1</v>
      </c>
      <c r="G18" s="2">
        <v>2</v>
      </c>
      <c r="H18">
        <v>1</v>
      </c>
      <c r="I18" s="2">
        <v>0.7</v>
      </c>
      <c r="J18">
        <v>4</v>
      </c>
      <c r="K18">
        <v>0</v>
      </c>
      <c r="L18">
        <v>10</v>
      </c>
      <c r="M18">
        <v>17.25</v>
      </c>
      <c r="N18">
        <v>50</v>
      </c>
      <c r="O18">
        <v>28.2</v>
      </c>
      <c r="P18">
        <v>0</v>
      </c>
      <c r="Q18" s="8">
        <v>0.75</v>
      </c>
      <c r="R18">
        <v>6.4</v>
      </c>
      <c r="S18">
        <v>10.5</v>
      </c>
      <c r="T18" s="8">
        <v>0.2</v>
      </c>
      <c r="U18">
        <v>13</v>
      </c>
      <c r="V18">
        <v>10</v>
      </c>
      <c r="W18">
        <v>20</v>
      </c>
      <c r="X18">
        <v>20</v>
      </c>
      <c r="Y18">
        <v>9</v>
      </c>
      <c r="Z18">
        <v>10</v>
      </c>
      <c r="AA18">
        <v>10</v>
      </c>
      <c r="AB18">
        <v>10</v>
      </c>
      <c r="AC18">
        <v>10</v>
      </c>
      <c r="AD18">
        <v>10</v>
      </c>
      <c r="AE18">
        <v>10</v>
      </c>
      <c r="AF18">
        <v>12</v>
      </c>
      <c r="AG18">
        <f t="shared" ref="AG18:AG21" si="3">(AC18-MAX(Y18))/(SUM(U18)-MAX(Y18))</f>
        <v>0.25</v>
      </c>
      <c r="AH18" t="e">
        <f t="shared" ref="AH18:AH21" si="4">(AD18-MAX(Z18))/(SUM(V18)-MAX(Z18))</f>
        <v>#DIV/0!</v>
      </c>
      <c r="AI18">
        <f t="shared" ref="AI18:AI21" si="5">(AE18-MAX(AA18))/(SUM(W18)-MAX(AA18))</f>
        <v>0</v>
      </c>
      <c r="AJ18">
        <f t="shared" ref="AJ18:AJ21" si="6">(AF18-MAX(AB18))/(SUM(X18)-MAX(AB18))</f>
        <v>0.2</v>
      </c>
    </row>
    <row r="19" spans="1:36" x14ac:dyDescent="0.25">
      <c r="A19" t="s">
        <v>106</v>
      </c>
      <c r="B19" t="s">
        <v>104</v>
      </c>
      <c r="C19" t="s">
        <v>54</v>
      </c>
      <c r="D19" s="2">
        <v>5</v>
      </c>
      <c r="E19" s="2">
        <v>4</v>
      </c>
      <c r="F19" s="2">
        <v>2</v>
      </c>
      <c r="G19" s="2">
        <v>2</v>
      </c>
      <c r="H19">
        <v>1.3333299999999999</v>
      </c>
      <c r="I19" s="2">
        <v>0.5</v>
      </c>
      <c r="J19">
        <v>4</v>
      </c>
      <c r="K19">
        <v>0</v>
      </c>
      <c r="L19">
        <v>16.2</v>
      </c>
      <c r="M19">
        <v>19.75</v>
      </c>
      <c r="N19">
        <v>43</v>
      </c>
      <c r="O19">
        <v>50.615400000000001</v>
      </c>
      <c r="P19">
        <v>0.469136</v>
      </c>
      <c r="Q19" s="8">
        <v>1</v>
      </c>
      <c r="R19">
        <v>6.6</v>
      </c>
      <c r="S19">
        <v>12.75</v>
      </c>
      <c r="T19" s="8">
        <v>0.2</v>
      </c>
      <c r="U19">
        <v>18</v>
      </c>
      <c r="V19">
        <v>19</v>
      </c>
      <c r="W19">
        <v>20</v>
      </c>
      <c r="X19">
        <v>15</v>
      </c>
      <c r="Y19">
        <v>10</v>
      </c>
      <c r="Z19">
        <v>10</v>
      </c>
      <c r="AA19">
        <v>10</v>
      </c>
      <c r="AB19">
        <v>10</v>
      </c>
      <c r="AC19">
        <v>13</v>
      </c>
      <c r="AD19">
        <v>13</v>
      </c>
      <c r="AE19">
        <v>13</v>
      </c>
      <c r="AF19">
        <v>12</v>
      </c>
      <c r="AG19">
        <f t="shared" si="3"/>
        <v>0.375</v>
      </c>
      <c r="AH19">
        <f t="shared" si="4"/>
        <v>0.33333333333333331</v>
      </c>
      <c r="AI19">
        <f t="shared" si="5"/>
        <v>0.3</v>
      </c>
      <c r="AJ19">
        <f t="shared" si="6"/>
        <v>0.4</v>
      </c>
    </row>
    <row r="20" spans="1:36" x14ac:dyDescent="0.25">
      <c r="A20" t="s">
        <v>107</v>
      </c>
      <c r="B20" t="s">
        <v>104</v>
      </c>
      <c r="C20" t="s">
        <v>54</v>
      </c>
      <c r="D20" s="2">
        <v>5</v>
      </c>
      <c r="E20" s="2">
        <v>4</v>
      </c>
      <c r="F20" s="2">
        <v>2</v>
      </c>
      <c r="G20" s="2">
        <v>2</v>
      </c>
      <c r="H20">
        <v>1.3333299999999999</v>
      </c>
      <c r="I20" s="2">
        <v>0.5</v>
      </c>
      <c r="J20">
        <v>4</v>
      </c>
      <c r="K20">
        <v>0</v>
      </c>
      <c r="L20">
        <v>10.4</v>
      </c>
      <c r="M20">
        <v>11.25</v>
      </c>
      <c r="N20">
        <v>21</v>
      </c>
      <c r="O20">
        <v>22.1</v>
      </c>
      <c r="P20">
        <v>0.59615399999999996</v>
      </c>
      <c r="Q20" s="8">
        <v>0.75</v>
      </c>
      <c r="R20">
        <v>6.2666700000000004</v>
      </c>
      <c r="S20">
        <v>11.25</v>
      </c>
      <c r="T20" s="8">
        <v>0.2</v>
      </c>
      <c r="U20">
        <v>12</v>
      </c>
      <c r="V20">
        <v>17</v>
      </c>
      <c r="W20">
        <v>12</v>
      </c>
      <c r="X20">
        <v>12</v>
      </c>
      <c r="Y20">
        <v>10</v>
      </c>
      <c r="Z20">
        <v>10</v>
      </c>
      <c r="AA20">
        <v>8</v>
      </c>
      <c r="AB20">
        <v>7</v>
      </c>
      <c r="AC20">
        <v>12</v>
      </c>
      <c r="AD20">
        <v>13</v>
      </c>
      <c r="AE20">
        <v>10</v>
      </c>
      <c r="AF20">
        <v>10</v>
      </c>
      <c r="AG20">
        <f t="shared" si="3"/>
        <v>1</v>
      </c>
      <c r="AH20">
        <f t="shared" si="4"/>
        <v>0.42857142857142855</v>
      </c>
      <c r="AI20">
        <f t="shared" si="5"/>
        <v>0.5</v>
      </c>
      <c r="AJ20">
        <f t="shared" si="6"/>
        <v>0.6</v>
      </c>
    </row>
    <row r="21" spans="1:36" ht="15.75" thickBot="1" x14ac:dyDescent="0.3">
      <c r="A21" s="9" t="s">
        <v>108</v>
      </c>
      <c r="B21" s="9" t="s">
        <v>104</v>
      </c>
      <c r="C21" s="9" t="s">
        <v>54</v>
      </c>
      <c r="D21" s="11">
        <v>5</v>
      </c>
      <c r="E21" s="11">
        <v>4</v>
      </c>
      <c r="F21" s="11">
        <v>2</v>
      </c>
      <c r="G21" s="11">
        <v>2</v>
      </c>
      <c r="H21" s="9">
        <v>1</v>
      </c>
      <c r="I21" s="11">
        <v>0.4</v>
      </c>
      <c r="J21" s="9">
        <v>3</v>
      </c>
      <c r="K21" s="9">
        <v>0</v>
      </c>
      <c r="L21" s="9">
        <v>10.8</v>
      </c>
      <c r="M21" s="9">
        <v>18.666699999999999</v>
      </c>
      <c r="N21" s="9">
        <v>37</v>
      </c>
      <c r="O21" s="9">
        <v>30</v>
      </c>
      <c r="P21" s="9">
        <v>0.31481500000000001</v>
      </c>
      <c r="Q21" s="19">
        <v>1</v>
      </c>
      <c r="R21" s="9">
        <v>6.2</v>
      </c>
      <c r="S21" s="9">
        <v>13.5</v>
      </c>
      <c r="T21" s="19">
        <v>0.5</v>
      </c>
      <c r="U21" s="9">
        <v>15</v>
      </c>
      <c r="V21" s="9">
        <v>20</v>
      </c>
      <c r="W21" s="9">
        <v>13</v>
      </c>
      <c r="X21" s="9">
        <v>14</v>
      </c>
      <c r="Y21" s="9">
        <v>9</v>
      </c>
      <c r="Z21" s="9">
        <v>10</v>
      </c>
      <c r="AA21" s="9">
        <v>7</v>
      </c>
      <c r="AB21" s="9">
        <v>10</v>
      </c>
      <c r="AC21" s="9">
        <v>14</v>
      </c>
      <c r="AD21" s="9">
        <v>14</v>
      </c>
      <c r="AE21" s="9">
        <v>11</v>
      </c>
      <c r="AF21" s="9">
        <v>15</v>
      </c>
      <c r="AG21" s="9">
        <f t="shared" si="3"/>
        <v>0.83333333333333337</v>
      </c>
      <c r="AH21" s="9">
        <f t="shared" si="4"/>
        <v>0.4</v>
      </c>
      <c r="AI21" s="9">
        <f t="shared" si="5"/>
        <v>0.66666666666666663</v>
      </c>
      <c r="AJ21" s="9">
        <f t="shared" si="6"/>
        <v>1.25</v>
      </c>
    </row>
    <row r="22" spans="1:36" ht="16.5" thickTop="1" thickBot="1" x14ac:dyDescent="0.3">
      <c r="A22" s="14"/>
      <c r="B22" s="14"/>
      <c r="C22" s="14"/>
      <c r="D22" s="14"/>
      <c r="E22" s="14"/>
      <c r="F22" s="14"/>
      <c r="G22" s="14"/>
      <c r="I22" s="14"/>
      <c r="J22" s="14"/>
      <c r="K22" s="14"/>
      <c r="L22" s="14"/>
      <c r="M22" s="14"/>
      <c r="N22" s="14"/>
      <c r="O22" s="14"/>
    </row>
    <row r="23" spans="1:36" ht="15.75" thickTop="1" x14ac:dyDescent="0.25">
      <c r="A23" s="48" t="s">
        <v>103</v>
      </c>
      <c r="B23" s="48"/>
      <c r="C23" s="48"/>
      <c r="D23" s="48"/>
      <c r="E23" s="48"/>
      <c r="F23" s="48"/>
      <c r="G23" s="48"/>
      <c r="I23" s="48" t="s">
        <v>105</v>
      </c>
      <c r="J23" s="48"/>
      <c r="K23" s="48"/>
      <c r="L23" s="48"/>
      <c r="M23" s="48"/>
      <c r="N23" s="48"/>
      <c r="O23" s="48"/>
      <c r="T23" s="7"/>
    </row>
    <row r="24" spans="1:36" x14ac:dyDescent="0.25">
      <c r="A24" s="3" t="s">
        <v>71</v>
      </c>
      <c r="B24" s="3">
        <v>0</v>
      </c>
      <c r="C24" s="3">
        <v>1</v>
      </c>
      <c r="D24" s="3">
        <v>2</v>
      </c>
      <c r="E24" s="3">
        <v>3</v>
      </c>
      <c r="F24" s="3">
        <v>4</v>
      </c>
      <c r="G24" s="3">
        <v>5</v>
      </c>
      <c r="I24" s="15" t="s">
        <v>71</v>
      </c>
      <c r="J24" s="15">
        <v>0</v>
      </c>
      <c r="K24" s="15">
        <v>1</v>
      </c>
      <c r="L24" s="15">
        <v>2</v>
      </c>
      <c r="M24" s="15">
        <v>3</v>
      </c>
      <c r="N24" s="15">
        <v>4</v>
      </c>
      <c r="O24" s="15">
        <v>5</v>
      </c>
    </row>
    <row r="25" spans="1:36" x14ac:dyDescent="0.25">
      <c r="A25" t="s">
        <v>113</v>
      </c>
      <c r="B25">
        <v>2</v>
      </c>
      <c r="C25">
        <v>1</v>
      </c>
      <c r="D25">
        <v>1</v>
      </c>
      <c r="E25">
        <v>1</v>
      </c>
      <c r="F25">
        <v>1</v>
      </c>
      <c r="G25">
        <v>1</v>
      </c>
      <c r="I25" t="s">
        <v>113</v>
      </c>
      <c r="J25">
        <v>1</v>
      </c>
      <c r="K25">
        <v>2</v>
      </c>
      <c r="L25">
        <v>1</v>
      </c>
      <c r="M25">
        <v>1</v>
      </c>
      <c r="N25">
        <v>1</v>
      </c>
      <c r="O25">
        <v>1</v>
      </c>
    </row>
    <row r="26" spans="1:36" x14ac:dyDescent="0.25">
      <c r="A26" t="s">
        <v>73</v>
      </c>
      <c r="B26">
        <v>2</v>
      </c>
      <c r="C26">
        <v>4</v>
      </c>
      <c r="D26">
        <v>3</v>
      </c>
      <c r="E26">
        <v>4</v>
      </c>
      <c r="F26">
        <v>5</v>
      </c>
      <c r="G26">
        <v>6</v>
      </c>
      <c r="I26" t="s">
        <v>73</v>
      </c>
      <c r="J26">
        <v>1</v>
      </c>
      <c r="K26">
        <v>2</v>
      </c>
      <c r="L26">
        <v>3</v>
      </c>
      <c r="M26">
        <v>4</v>
      </c>
      <c r="N26">
        <v>6</v>
      </c>
      <c r="O26">
        <v>6</v>
      </c>
    </row>
    <row r="27" spans="1:36" x14ac:dyDescent="0.25">
      <c r="A27" t="s">
        <v>73</v>
      </c>
      <c r="B27">
        <v>1</v>
      </c>
      <c r="I27" t="s">
        <v>73</v>
      </c>
      <c r="K27">
        <v>5</v>
      </c>
    </row>
    <row r="28" spans="1:36" x14ac:dyDescent="0.25">
      <c r="A28" s="8" t="s">
        <v>77</v>
      </c>
      <c r="B28" s="8" t="s">
        <v>55</v>
      </c>
      <c r="C28" s="8" t="s">
        <v>67</v>
      </c>
      <c r="D28" s="8" t="s">
        <v>109</v>
      </c>
      <c r="E28" s="8" t="s">
        <v>110</v>
      </c>
      <c r="F28" s="8" t="s">
        <v>63</v>
      </c>
      <c r="G28" s="8" t="s">
        <v>62</v>
      </c>
      <c r="I28" s="8" t="s">
        <v>77</v>
      </c>
      <c r="J28" s="8" t="s">
        <v>55</v>
      </c>
      <c r="K28" s="8" t="s">
        <v>70</v>
      </c>
      <c r="L28" s="8" t="s">
        <v>57</v>
      </c>
      <c r="M28" s="8" t="s">
        <v>61</v>
      </c>
      <c r="N28" s="8" t="s">
        <v>60</v>
      </c>
      <c r="O28" s="8" t="s">
        <v>61</v>
      </c>
    </row>
    <row r="29" spans="1:36" x14ac:dyDescent="0.25">
      <c r="A29" s="8" t="s">
        <v>77</v>
      </c>
      <c r="B29" s="8" t="s">
        <v>55</v>
      </c>
      <c r="C29" s="8"/>
      <c r="D29" s="8"/>
      <c r="E29" s="8"/>
      <c r="F29" s="8"/>
      <c r="G29" s="8"/>
      <c r="I29" s="8" t="s">
        <v>77</v>
      </c>
      <c r="J29" s="8"/>
      <c r="K29" s="8" t="s">
        <v>70</v>
      </c>
      <c r="L29" s="8"/>
      <c r="M29" s="8"/>
      <c r="N29" s="8"/>
      <c r="O29" s="8"/>
    </row>
    <row r="30" spans="1:36" x14ac:dyDescent="0.25">
      <c r="A30" t="s">
        <v>74</v>
      </c>
      <c r="B30">
        <v>0</v>
      </c>
      <c r="C30">
        <v>1</v>
      </c>
      <c r="D30">
        <v>1</v>
      </c>
      <c r="E30">
        <v>16</v>
      </c>
      <c r="F30">
        <v>12</v>
      </c>
      <c r="G30">
        <v>7</v>
      </c>
      <c r="I30" t="s">
        <v>74</v>
      </c>
      <c r="J30">
        <v>0</v>
      </c>
      <c r="K30">
        <v>6</v>
      </c>
      <c r="L30">
        <v>9</v>
      </c>
      <c r="M30">
        <v>7</v>
      </c>
      <c r="N30">
        <v>17</v>
      </c>
      <c r="O30">
        <v>11</v>
      </c>
    </row>
    <row r="31" spans="1:36" x14ac:dyDescent="0.25">
      <c r="A31" t="s">
        <v>75</v>
      </c>
      <c r="B31">
        <v>0</v>
      </c>
      <c r="C31">
        <v>9</v>
      </c>
      <c r="D31">
        <v>0</v>
      </c>
      <c r="E31">
        <v>9</v>
      </c>
      <c r="F31">
        <v>5</v>
      </c>
      <c r="G31">
        <v>4</v>
      </c>
      <c r="I31" t="s">
        <v>75</v>
      </c>
      <c r="J31">
        <v>0</v>
      </c>
      <c r="K31">
        <v>8</v>
      </c>
      <c r="L31">
        <v>9</v>
      </c>
      <c r="M31">
        <v>0</v>
      </c>
      <c r="N31">
        <v>2</v>
      </c>
      <c r="O31">
        <v>4</v>
      </c>
    </row>
    <row r="32" spans="1:36" x14ac:dyDescent="0.25">
      <c r="A32" t="s">
        <v>76</v>
      </c>
      <c r="B32">
        <v>0</v>
      </c>
      <c r="C32">
        <v>9</v>
      </c>
      <c r="D32">
        <v>7</v>
      </c>
      <c r="E32">
        <v>0</v>
      </c>
      <c r="F32">
        <v>0</v>
      </c>
      <c r="G32">
        <v>0</v>
      </c>
      <c r="I32" t="s">
        <v>76</v>
      </c>
      <c r="J32">
        <v>0</v>
      </c>
      <c r="K32">
        <v>10</v>
      </c>
      <c r="L32">
        <v>0</v>
      </c>
      <c r="M32">
        <v>1</v>
      </c>
      <c r="N32">
        <v>3</v>
      </c>
      <c r="O32">
        <v>3</v>
      </c>
    </row>
    <row r="33" spans="1:15" x14ac:dyDescent="0.25">
      <c r="A33" t="s">
        <v>111</v>
      </c>
      <c r="B33">
        <v>0</v>
      </c>
      <c r="C33">
        <v>0</v>
      </c>
      <c r="D33">
        <v>8</v>
      </c>
      <c r="E33">
        <v>0</v>
      </c>
      <c r="F33">
        <v>7</v>
      </c>
      <c r="G33">
        <v>0</v>
      </c>
      <c r="I33" t="s">
        <v>111</v>
      </c>
      <c r="J33">
        <v>0</v>
      </c>
      <c r="K33">
        <v>0</v>
      </c>
      <c r="L33">
        <v>0</v>
      </c>
      <c r="M33">
        <v>10</v>
      </c>
      <c r="N33">
        <v>6</v>
      </c>
      <c r="O33">
        <v>10</v>
      </c>
    </row>
    <row r="34" spans="1:15" ht="15.75" thickBot="1" x14ac:dyDescent="0.3">
      <c r="A34" s="9" t="s">
        <v>112</v>
      </c>
      <c r="B34" s="9">
        <v>0</v>
      </c>
      <c r="C34" s="9">
        <v>7</v>
      </c>
      <c r="D34" s="9">
        <v>0</v>
      </c>
      <c r="E34" s="9">
        <v>0</v>
      </c>
      <c r="F34" s="9">
        <v>0</v>
      </c>
      <c r="G34" s="9">
        <v>10</v>
      </c>
      <c r="I34" s="9" t="s">
        <v>112</v>
      </c>
      <c r="J34" s="9">
        <v>0</v>
      </c>
      <c r="K34" s="9">
        <v>0</v>
      </c>
      <c r="L34" s="9">
        <v>10</v>
      </c>
      <c r="M34" s="9">
        <v>5</v>
      </c>
      <c r="N34" s="9">
        <v>5</v>
      </c>
      <c r="O34" s="9">
        <v>10</v>
      </c>
    </row>
    <row r="35" spans="1:15" ht="16.5" thickTop="1" thickBot="1" x14ac:dyDescent="0.3">
      <c r="A35" s="14"/>
      <c r="B35" s="14"/>
      <c r="C35" s="14"/>
      <c r="D35" s="14"/>
      <c r="E35" s="14"/>
      <c r="F35" s="14"/>
      <c r="G35" s="14"/>
      <c r="I35" s="14"/>
      <c r="J35" s="14"/>
      <c r="K35" s="14"/>
      <c r="L35" s="14"/>
      <c r="M35" s="14"/>
      <c r="N35" s="14"/>
      <c r="O35" s="14"/>
    </row>
    <row r="36" spans="1:15" ht="15.75" thickTop="1" x14ac:dyDescent="0.25">
      <c r="A36" s="48" t="s">
        <v>106</v>
      </c>
      <c r="B36" s="48"/>
      <c r="C36" s="48"/>
      <c r="D36" s="48"/>
      <c r="E36" s="48"/>
      <c r="F36" s="48"/>
      <c r="G36" s="48"/>
      <c r="I36" s="48" t="s">
        <v>107</v>
      </c>
      <c r="J36" s="48"/>
      <c r="K36" s="48"/>
      <c r="L36" s="48"/>
      <c r="M36" s="48"/>
      <c r="N36" s="48"/>
      <c r="O36" s="48"/>
    </row>
    <row r="37" spans="1:15" x14ac:dyDescent="0.25">
      <c r="A37" s="15" t="s">
        <v>71</v>
      </c>
      <c r="B37" s="15">
        <v>0</v>
      </c>
      <c r="C37" s="15">
        <v>1</v>
      </c>
      <c r="D37" s="15">
        <v>2</v>
      </c>
      <c r="E37" s="15">
        <v>3</v>
      </c>
      <c r="F37" s="15">
        <v>4</v>
      </c>
      <c r="G37" s="15">
        <v>5</v>
      </c>
      <c r="I37" s="3" t="s">
        <v>71</v>
      </c>
      <c r="J37" s="3">
        <v>0</v>
      </c>
      <c r="K37" s="3">
        <v>1</v>
      </c>
      <c r="L37" s="3">
        <v>2</v>
      </c>
      <c r="M37" s="3">
        <v>3</v>
      </c>
      <c r="N37" s="3">
        <v>4</v>
      </c>
      <c r="O37" s="3">
        <v>5</v>
      </c>
    </row>
    <row r="38" spans="1:15" x14ac:dyDescent="0.25">
      <c r="A38" t="s">
        <v>113</v>
      </c>
      <c r="B38">
        <v>2</v>
      </c>
      <c r="C38">
        <v>1</v>
      </c>
      <c r="D38">
        <v>2</v>
      </c>
      <c r="E38">
        <v>1</v>
      </c>
      <c r="F38">
        <v>1</v>
      </c>
      <c r="G38">
        <v>1</v>
      </c>
      <c r="I38" t="s">
        <v>113</v>
      </c>
      <c r="J38">
        <v>2</v>
      </c>
      <c r="K38">
        <v>1</v>
      </c>
      <c r="L38">
        <v>2</v>
      </c>
      <c r="M38">
        <v>1</v>
      </c>
      <c r="N38">
        <v>1</v>
      </c>
      <c r="O38">
        <v>1</v>
      </c>
    </row>
    <row r="39" spans="1:15" x14ac:dyDescent="0.25">
      <c r="A39" t="s">
        <v>73</v>
      </c>
      <c r="B39">
        <v>2</v>
      </c>
      <c r="C39">
        <v>5</v>
      </c>
      <c r="D39">
        <v>3</v>
      </c>
      <c r="E39">
        <v>4</v>
      </c>
      <c r="F39">
        <v>6</v>
      </c>
      <c r="G39">
        <v>6</v>
      </c>
      <c r="I39" t="s">
        <v>73</v>
      </c>
      <c r="J39">
        <v>1</v>
      </c>
      <c r="K39">
        <v>4</v>
      </c>
      <c r="L39">
        <v>3</v>
      </c>
      <c r="M39">
        <v>5</v>
      </c>
      <c r="N39">
        <v>6</v>
      </c>
      <c r="O39">
        <v>6</v>
      </c>
    </row>
    <row r="40" spans="1:15" x14ac:dyDescent="0.25">
      <c r="A40" t="s">
        <v>73</v>
      </c>
      <c r="B40">
        <v>1</v>
      </c>
      <c r="D40">
        <v>5</v>
      </c>
      <c r="I40" t="s">
        <v>73</v>
      </c>
      <c r="J40">
        <v>2</v>
      </c>
      <c r="L40">
        <v>4</v>
      </c>
    </row>
    <row r="41" spans="1:15" x14ac:dyDescent="0.25">
      <c r="A41" s="8" t="s">
        <v>77</v>
      </c>
      <c r="B41" s="8" t="s">
        <v>55</v>
      </c>
      <c r="C41" s="8" t="s">
        <v>114</v>
      </c>
      <c r="D41" s="8" t="s">
        <v>62</v>
      </c>
      <c r="E41" s="8" t="s">
        <v>58</v>
      </c>
      <c r="F41" s="8" t="s">
        <v>58</v>
      </c>
      <c r="G41" s="8" t="s">
        <v>115</v>
      </c>
      <c r="I41" s="8" t="s">
        <v>77</v>
      </c>
      <c r="J41" s="8" t="s">
        <v>55</v>
      </c>
      <c r="K41" s="8" t="s">
        <v>59</v>
      </c>
      <c r="L41" s="8" t="s">
        <v>68</v>
      </c>
      <c r="M41" s="8" t="s">
        <v>109</v>
      </c>
      <c r="N41" s="8" t="s">
        <v>93</v>
      </c>
      <c r="O41" s="8" t="s">
        <v>70</v>
      </c>
    </row>
    <row r="42" spans="1:15" x14ac:dyDescent="0.25">
      <c r="A42" s="8" t="s">
        <v>77</v>
      </c>
      <c r="B42" s="8" t="s">
        <v>55</v>
      </c>
      <c r="C42" s="8"/>
      <c r="D42" s="8" t="s">
        <v>68</v>
      </c>
      <c r="E42" s="8"/>
      <c r="F42" s="8"/>
      <c r="G42" s="8"/>
      <c r="I42" s="8" t="s">
        <v>77</v>
      </c>
      <c r="J42" s="8" t="s">
        <v>55</v>
      </c>
      <c r="K42" s="8"/>
      <c r="L42" s="8" t="s">
        <v>70</v>
      </c>
      <c r="M42" s="8"/>
      <c r="N42" s="8"/>
      <c r="O42" s="8"/>
    </row>
    <row r="43" spans="1:15" x14ac:dyDescent="0.25">
      <c r="A43" t="s">
        <v>74</v>
      </c>
      <c r="B43">
        <v>0</v>
      </c>
      <c r="C43">
        <v>19</v>
      </c>
      <c r="D43">
        <v>14</v>
      </c>
      <c r="E43">
        <v>19</v>
      </c>
      <c r="F43">
        <v>10</v>
      </c>
      <c r="G43">
        <v>19</v>
      </c>
      <c r="I43" t="s">
        <v>74</v>
      </c>
      <c r="J43">
        <v>0</v>
      </c>
      <c r="K43">
        <v>13</v>
      </c>
      <c r="L43">
        <v>17</v>
      </c>
      <c r="M43">
        <v>1</v>
      </c>
      <c r="N43">
        <v>13</v>
      </c>
      <c r="O43">
        <v>8</v>
      </c>
    </row>
    <row r="44" spans="1:15" x14ac:dyDescent="0.25">
      <c r="A44" t="s">
        <v>75</v>
      </c>
      <c r="B44">
        <v>0</v>
      </c>
      <c r="C44">
        <v>8</v>
      </c>
      <c r="D44">
        <v>10</v>
      </c>
      <c r="E44">
        <v>9</v>
      </c>
      <c r="F44">
        <v>10</v>
      </c>
      <c r="G44">
        <v>5</v>
      </c>
      <c r="I44" t="s">
        <v>75</v>
      </c>
      <c r="J44">
        <v>0</v>
      </c>
      <c r="K44">
        <v>2</v>
      </c>
      <c r="L44">
        <v>6</v>
      </c>
      <c r="M44">
        <v>10</v>
      </c>
      <c r="N44">
        <v>0</v>
      </c>
      <c r="O44">
        <v>9</v>
      </c>
    </row>
    <row r="45" spans="1:15" x14ac:dyDescent="0.25">
      <c r="A45" t="s">
        <v>76</v>
      </c>
      <c r="B45">
        <v>0</v>
      </c>
      <c r="C45">
        <v>2</v>
      </c>
      <c r="D45">
        <v>5</v>
      </c>
      <c r="E45">
        <v>4</v>
      </c>
      <c r="F45">
        <v>10</v>
      </c>
      <c r="G45">
        <v>9</v>
      </c>
      <c r="I45" t="s">
        <v>76</v>
      </c>
      <c r="J45">
        <v>0</v>
      </c>
      <c r="K45">
        <v>0</v>
      </c>
      <c r="L45">
        <v>7</v>
      </c>
      <c r="M45">
        <v>7</v>
      </c>
      <c r="N45">
        <v>10</v>
      </c>
      <c r="O45">
        <v>0</v>
      </c>
    </row>
    <row r="46" spans="1:15" x14ac:dyDescent="0.25">
      <c r="A46" t="s">
        <v>111</v>
      </c>
      <c r="B46">
        <v>0</v>
      </c>
      <c r="C46">
        <v>10</v>
      </c>
      <c r="D46">
        <v>10</v>
      </c>
      <c r="E46">
        <v>5</v>
      </c>
      <c r="F46">
        <v>2</v>
      </c>
      <c r="G46">
        <v>6</v>
      </c>
      <c r="I46" t="s">
        <v>111</v>
      </c>
      <c r="J46">
        <v>0</v>
      </c>
      <c r="K46">
        <v>0</v>
      </c>
      <c r="L46">
        <v>5</v>
      </c>
      <c r="M46">
        <v>5</v>
      </c>
      <c r="N46">
        <v>4</v>
      </c>
      <c r="O46">
        <v>8</v>
      </c>
    </row>
    <row r="47" spans="1:15" ht="15.75" thickBot="1" x14ac:dyDescent="0.3">
      <c r="A47" s="9" t="s">
        <v>112</v>
      </c>
      <c r="B47" s="9">
        <v>0</v>
      </c>
      <c r="C47" s="9">
        <v>6</v>
      </c>
      <c r="D47" s="9">
        <v>2</v>
      </c>
      <c r="E47" s="9">
        <v>5</v>
      </c>
      <c r="F47" s="9">
        <v>4</v>
      </c>
      <c r="G47" s="9">
        <v>10</v>
      </c>
      <c r="I47" s="9" t="s">
        <v>112</v>
      </c>
      <c r="J47" s="9">
        <v>0</v>
      </c>
      <c r="K47" s="9">
        <v>7</v>
      </c>
      <c r="L47" s="9">
        <v>2</v>
      </c>
      <c r="M47" s="9">
        <v>5</v>
      </c>
      <c r="N47" s="9">
        <v>7</v>
      </c>
      <c r="O47" s="9">
        <v>0</v>
      </c>
    </row>
    <row r="48" spans="1:15" ht="16.5" thickTop="1" thickBot="1" x14ac:dyDescent="0.3">
      <c r="A48" s="9"/>
      <c r="B48" s="9"/>
      <c r="C48" s="9"/>
      <c r="D48" s="9"/>
      <c r="E48" s="9"/>
      <c r="F48" s="9"/>
      <c r="G48" s="9"/>
    </row>
    <row r="49" spans="1:7" ht="15.75" thickTop="1" x14ac:dyDescent="0.25">
      <c r="A49" s="48" t="s">
        <v>108</v>
      </c>
      <c r="B49" s="48"/>
      <c r="C49" s="48"/>
      <c r="D49" s="48"/>
      <c r="E49" s="48"/>
      <c r="F49" s="48"/>
      <c r="G49" s="48"/>
    </row>
    <row r="50" spans="1:7" x14ac:dyDescent="0.25">
      <c r="A50" s="3" t="s">
        <v>71</v>
      </c>
      <c r="B50" s="3">
        <v>0</v>
      </c>
      <c r="C50" s="3">
        <v>1</v>
      </c>
      <c r="D50" s="3">
        <v>2</v>
      </c>
      <c r="E50" s="3">
        <v>3</v>
      </c>
      <c r="F50" s="3">
        <v>4</v>
      </c>
      <c r="G50" s="3">
        <v>5</v>
      </c>
    </row>
    <row r="51" spans="1:7" x14ac:dyDescent="0.25">
      <c r="A51" t="s">
        <v>113</v>
      </c>
      <c r="B51">
        <v>2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25">
      <c r="A52" t="s">
        <v>73</v>
      </c>
      <c r="B52">
        <v>2</v>
      </c>
      <c r="C52">
        <v>3</v>
      </c>
      <c r="D52">
        <v>4</v>
      </c>
      <c r="E52">
        <v>5</v>
      </c>
      <c r="F52">
        <v>6</v>
      </c>
      <c r="G52">
        <v>6</v>
      </c>
    </row>
    <row r="53" spans="1:7" x14ac:dyDescent="0.25">
      <c r="A53" t="s">
        <v>73</v>
      </c>
      <c r="B53">
        <v>1</v>
      </c>
    </row>
    <row r="54" spans="1:7" x14ac:dyDescent="0.25">
      <c r="A54" s="8" t="s">
        <v>77</v>
      </c>
      <c r="B54" s="8" t="s">
        <v>55</v>
      </c>
      <c r="C54" s="8" t="s">
        <v>70</v>
      </c>
      <c r="D54" s="8" t="s">
        <v>60</v>
      </c>
      <c r="E54" s="8" t="s">
        <v>67</v>
      </c>
      <c r="F54" s="8" t="s">
        <v>92</v>
      </c>
      <c r="G54" s="8" t="s">
        <v>68</v>
      </c>
    </row>
    <row r="55" spans="1:7" x14ac:dyDescent="0.25">
      <c r="A55" s="8" t="s">
        <v>77</v>
      </c>
      <c r="B55" s="8" t="s">
        <v>55</v>
      </c>
      <c r="C55" s="8"/>
      <c r="D55" s="8"/>
      <c r="E55" s="8"/>
      <c r="F55" s="8"/>
      <c r="G55" s="8"/>
    </row>
    <row r="56" spans="1:7" x14ac:dyDescent="0.25">
      <c r="A56" t="s">
        <v>74</v>
      </c>
      <c r="B56">
        <v>0</v>
      </c>
      <c r="C56">
        <v>7</v>
      </c>
      <c r="D56">
        <v>14</v>
      </c>
      <c r="E56">
        <v>4</v>
      </c>
      <c r="F56">
        <v>20</v>
      </c>
      <c r="G56">
        <v>9</v>
      </c>
    </row>
    <row r="57" spans="1:7" x14ac:dyDescent="0.25">
      <c r="A57" t="s">
        <v>75</v>
      </c>
      <c r="B57">
        <v>0</v>
      </c>
      <c r="C57">
        <v>7</v>
      </c>
      <c r="D57">
        <v>1</v>
      </c>
      <c r="E57">
        <v>9</v>
      </c>
      <c r="F57">
        <v>6</v>
      </c>
      <c r="G57">
        <v>8</v>
      </c>
    </row>
    <row r="58" spans="1:7" x14ac:dyDescent="0.25">
      <c r="A58" t="s">
        <v>76</v>
      </c>
      <c r="B58">
        <v>0</v>
      </c>
      <c r="C58">
        <v>10</v>
      </c>
      <c r="D58">
        <v>5</v>
      </c>
      <c r="E58">
        <v>2</v>
      </c>
      <c r="F58">
        <v>10</v>
      </c>
      <c r="G58">
        <v>8</v>
      </c>
    </row>
    <row r="59" spans="1:7" x14ac:dyDescent="0.25">
      <c r="A59" t="s">
        <v>111</v>
      </c>
      <c r="B59">
        <v>0</v>
      </c>
      <c r="C59">
        <v>6</v>
      </c>
      <c r="D59">
        <v>6</v>
      </c>
      <c r="E59">
        <v>1</v>
      </c>
      <c r="F59">
        <v>6</v>
      </c>
      <c r="G59">
        <v>7</v>
      </c>
    </row>
    <row r="60" spans="1:7" ht="15.75" thickBot="1" x14ac:dyDescent="0.3">
      <c r="A60" s="9" t="s">
        <v>112</v>
      </c>
      <c r="B60" s="9">
        <v>0</v>
      </c>
      <c r="C60" s="9">
        <v>9</v>
      </c>
      <c r="D60" s="9">
        <v>4</v>
      </c>
      <c r="E60" s="9">
        <v>10</v>
      </c>
      <c r="F60" s="9">
        <v>3</v>
      </c>
      <c r="G60" s="9">
        <v>6</v>
      </c>
    </row>
    <row r="61" spans="1:7" ht="15.75" thickTop="1" x14ac:dyDescent="0.25"/>
  </sheetData>
  <mergeCells count="8">
    <mergeCell ref="AG15:AJ15"/>
    <mergeCell ref="U15:X15"/>
    <mergeCell ref="Y15:AB15"/>
    <mergeCell ref="A23:G23"/>
    <mergeCell ref="A49:G49"/>
    <mergeCell ref="A36:G36"/>
    <mergeCell ref="I36:O36"/>
    <mergeCell ref="I23:O23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D57C1-0B5D-4040-953A-FEB99F11F708}">
  <dimension ref="A1:AB83"/>
  <sheetViews>
    <sheetView workbookViewId="0">
      <selection activeCell="B7" sqref="B7:C7"/>
    </sheetView>
  </sheetViews>
  <sheetFormatPr defaultRowHeight="15" x14ac:dyDescent="0.25"/>
  <cols>
    <col min="1" max="1" width="22.85546875" bestFit="1" customWidth="1"/>
  </cols>
  <sheetData>
    <row r="1" spans="1:28" x14ac:dyDescent="0.25">
      <c r="A1" t="s">
        <v>97</v>
      </c>
      <c r="B1">
        <v>5</v>
      </c>
    </row>
    <row r="2" spans="1:28" x14ac:dyDescent="0.25">
      <c r="A2" t="s">
        <v>8</v>
      </c>
      <c r="B2" s="5">
        <v>99</v>
      </c>
      <c r="C2" s="5">
        <v>83</v>
      </c>
      <c r="D2" s="5">
        <v>85</v>
      </c>
      <c r="E2" s="5">
        <v>98</v>
      </c>
      <c r="F2" s="5">
        <v>92</v>
      </c>
      <c r="G2" s="5"/>
      <c r="H2" s="5"/>
      <c r="I2" s="5"/>
      <c r="J2" s="5"/>
      <c r="K2" s="5"/>
      <c r="L2" s="5"/>
      <c r="M2" s="5"/>
    </row>
    <row r="3" spans="1:28" x14ac:dyDescent="0.25">
      <c r="A3" t="s">
        <v>82</v>
      </c>
      <c r="B3" s="5">
        <v>131</v>
      </c>
      <c r="C3" s="5">
        <v>138</v>
      </c>
      <c r="D3" s="5">
        <v>166</v>
      </c>
      <c r="E3" s="5">
        <v>135</v>
      </c>
      <c r="F3">
        <v>180</v>
      </c>
      <c r="G3" s="5" t="s">
        <v>95</v>
      </c>
      <c r="H3" s="5"/>
      <c r="I3" s="5"/>
      <c r="J3" s="5"/>
      <c r="K3" s="5"/>
      <c r="L3" s="5"/>
      <c r="M3" s="5"/>
    </row>
    <row r="4" spans="1:28" x14ac:dyDescent="0.25">
      <c r="A4" s="5" t="s">
        <v>83</v>
      </c>
      <c r="B4" s="5">
        <v>10</v>
      </c>
      <c r="C4" s="5">
        <v>8</v>
      </c>
      <c r="D4" s="5">
        <v>9</v>
      </c>
      <c r="E4" s="5">
        <v>10</v>
      </c>
      <c r="F4">
        <v>9</v>
      </c>
      <c r="G4" s="5"/>
      <c r="H4" s="5"/>
      <c r="I4" s="5"/>
      <c r="J4" s="5"/>
      <c r="K4" s="5"/>
      <c r="L4" s="5"/>
      <c r="M4" s="5"/>
      <c r="N4" s="5"/>
    </row>
    <row r="5" spans="1:28" x14ac:dyDescent="0.25">
      <c r="A5" s="5" t="s">
        <v>84</v>
      </c>
      <c r="B5" s="5">
        <v>2</v>
      </c>
      <c r="C5" s="5"/>
      <c r="D5" s="5"/>
      <c r="E5" s="5"/>
      <c r="G5" s="5"/>
      <c r="H5" s="5"/>
      <c r="I5" s="5"/>
      <c r="J5" s="5"/>
      <c r="K5" s="5"/>
      <c r="L5" s="5"/>
      <c r="M5" s="5"/>
      <c r="N5" s="5"/>
    </row>
    <row r="6" spans="1:28" x14ac:dyDescent="0.25">
      <c r="A6" s="5" t="s">
        <v>85</v>
      </c>
      <c r="B6" s="5">
        <v>19</v>
      </c>
      <c r="C6" s="5">
        <v>20</v>
      </c>
      <c r="D6" s="5" t="s">
        <v>96</v>
      </c>
      <c r="E6" s="5"/>
      <c r="H6" s="5"/>
      <c r="I6" s="5"/>
      <c r="J6" s="5"/>
      <c r="K6" s="5"/>
      <c r="L6" s="5"/>
      <c r="M6" s="5"/>
    </row>
    <row r="7" spans="1:28" x14ac:dyDescent="0.25">
      <c r="A7" s="5" t="s">
        <v>52</v>
      </c>
      <c r="B7" s="20">
        <f>(B6-MAX(W17:W21))/(SUM(U17:U21)-MAX(W17:W21))</f>
        <v>0.10843373493975904</v>
      </c>
      <c r="C7" s="20">
        <f t="shared" ref="C7" si="0">(C6-MAX(X17:X21))/(SUM(V17:V21)-MAX(X17:X21))</f>
        <v>0.12658227848101267</v>
      </c>
      <c r="D7" s="5" t="s">
        <v>198</v>
      </c>
      <c r="E7" s="20"/>
      <c r="F7" s="5"/>
      <c r="H7" s="5"/>
      <c r="I7" s="5"/>
      <c r="J7" s="5"/>
      <c r="K7" s="5"/>
      <c r="L7" s="5"/>
      <c r="M7" s="5"/>
      <c r="R7">
        <f>(B2-B4)/B3</f>
        <v>0.67938931297709926</v>
      </c>
      <c r="S7">
        <f t="shared" ref="S7:V7" si="1">(C2-C4)/C3</f>
        <v>0.54347826086956519</v>
      </c>
      <c r="T7">
        <f t="shared" si="1"/>
        <v>0.45783132530120479</v>
      </c>
      <c r="U7">
        <f t="shared" si="1"/>
        <v>0.6518518518518519</v>
      </c>
      <c r="V7">
        <f t="shared" si="1"/>
        <v>0.46111111111111114</v>
      </c>
    </row>
    <row r="8" spans="1:28" x14ac:dyDescent="0.25">
      <c r="A8" s="5" t="s">
        <v>49</v>
      </c>
      <c r="B8" s="5">
        <f>(1/SUM(D17:D21))*(1/B5)*(COUNTIF((C33:L34),"&gt;0")+COUNTIF((C70:L71),"&gt;0")+COUNTIF((C59:L60),"&gt;0")+COUNTIF((C81:L82),"&gt;0")+COUNTIF((C46:L47),"&gt;0"))</f>
        <v>0.70000000000000007</v>
      </c>
      <c r="C8" s="5"/>
      <c r="D8" s="5" t="s">
        <v>199</v>
      </c>
      <c r="E8" s="5"/>
      <c r="F8" s="5"/>
      <c r="H8" s="5"/>
      <c r="I8" s="5"/>
      <c r="J8" s="5"/>
      <c r="K8" s="5"/>
      <c r="L8" s="5"/>
      <c r="M8" s="5"/>
    </row>
    <row r="9" spans="1:28" x14ac:dyDescent="0.25">
      <c r="A9" s="5" t="s">
        <v>86</v>
      </c>
      <c r="B9" s="5"/>
      <c r="C9" s="3"/>
      <c r="D9" s="5"/>
      <c r="E9" s="5"/>
      <c r="G9" s="5"/>
      <c r="H9" s="5"/>
      <c r="I9" s="5"/>
      <c r="J9" s="5"/>
      <c r="K9" s="5"/>
      <c r="L9" s="5"/>
      <c r="M9" s="5"/>
      <c r="N9" s="5"/>
    </row>
    <row r="10" spans="1:28" x14ac:dyDescent="0.25">
      <c r="A10" s="5" t="s">
        <v>125</v>
      </c>
      <c r="B10" s="5"/>
      <c r="D10" s="5"/>
      <c r="E10" s="5"/>
      <c r="G10" s="5"/>
      <c r="H10" s="5"/>
      <c r="I10" s="5"/>
      <c r="J10" s="5"/>
      <c r="K10" s="5"/>
      <c r="L10" s="5"/>
      <c r="M10" s="5"/>
      <c r="N10" s="5"/>
    </row>
    <row r="11" spans="1:28" x14ac:dyDescent="0.25">
      <c r="A11" s="5" t="s">
        <v>126</v>
      </c>
      <c r="B11" s="5"/>
      <c r="D11" s="5"/>
      <c r="E11" s="5"/>
      <c r="G11" s="5"/>
      <c r="H11" s="5"/>
      <c r="I11" s="5"/>
      <c r="J11" s="5"/>
      <c r="K11" s="5"/>
      <c r="L11" s="5"/>
      <c r="M11" s="5"/>
      <c r="N11" s="5"/>
    </row>
    <row r="12" spans="1:28" x14ac:dyDescent="0.25">
      <c r="A12" s="5" t="s">
        <v>127</v>
      </c>
      <c r="B12" s="5"/>
      <c r="D12" s="5"/>
      <c r="E12" s="5"/>
      <c r="G12" s="5"/>
      <c r="H12" s="5"/>
      <c r="I12" s="5"/>
      <c r="J12" s="5"/>
      <c r="K12" s="5"/>
      <c r="L12" s="5"/>
      <c r="M12" s="5"/>
      <c r="N12" s="5"/>
    </row>
    <row r="13" spans="1:28" x14ac:dyDescent="0.25">
      <c r="A13" s="5" t="s">
        <v>128</v>
      </c>
      <c r="B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28" ht="15.75" thickBot="1" x14ac:dyDescent="0.3">
      <c r="A14" s="5" t="s">
        <v>129</v>
      </c>
      <c r="B14" s="5"/>
      <c r="C14" s="9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28" ht="34.5" customHeight="1" thickTop="1" thickBot="1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49" t="s">
        <v>196</v>
      </c>
      <c r="V15" s="49"/>
      <c r="W15" s="49" t="s">
        <v>197</v>
      </c>
      <c r="X15" s="49"/>
      <c r="AA15" s="50" t="s">
        <v>52</v>
      </c>
      <c r="AB15" s="50"/>
    </row>
    <row r="16" spans="1:28" ht="15.75" thickTop="1" x14ac:dyDescent="0.25">
      <c r="A16" s="3" t="s">
        <v>33</v>
      </c>
      <c r="B16" s="3" t="s">
        <v>34</v>
      </c>
      <c r="C16" s="3" t="s">
        <v>203</v>
      </c>
      <c r="D16" s="16" t="s">
        <v>36</v>
      </c>
      <c r="E16" s="16" t="s">
        <v>37</v>
      </c>
      <c r="F16" s="16" t="s">
        <v>38</v>
      </c>
      <c r="G16" s="16" t="s">
        <v>39</v>
      </c>
      <c r="H16" s="3" t="s">
        <v>40</v>
      </c>
      <c r="I16" s="16" t="s">
        <v>41</v>
      </c>
      <c r="J16" s="3" t="s">
        <v>42</v>
      </c>
      <c r="K16" s="3" t="s">
        <v>43</v>
      </c>
      <c r="L16" s="3" t="s">
        <v>44</v>
      </c>
      <c r="M16" s="3" t="s">
        <v>45</v>
      </c>
      <c r="N16" s="3" t="s">
        <v>46</v>
      </c>
      <c r="O16" s="3" t="s">
        <v>47</v>
      </c>
      <c r="P16" s="3" t="s">
        <v>48</v>
      </c>
      <c r="Q16" s="16" t="s">
        <v>49</v>
      </c>
      <c r="R16" s="3" t="s">
        <v>50</v>
      </c>
      <c r="S16" s="3" t="s">
        <v>51</v>
      </c>
      <c r="T16" s="16" t="s">
        <v>52</v>
      </c>
      <c r="U16" s="3" t="s">
        <v>176</v>
      </c>
      <c r="V16" s="3" t="s">
        <v>177</v>
      </c>
      <c r="W16" s="3" t="s">
        <v>176</v>
      </c>
      <c r="X16" s="3" t="s">
        <v>177</v>
      </c>
      <c r="Y16" s="12" t="s">
        <v>194</v>
      </c>
      <c r="Z16" s="12" t="s">
        <v>195</v>
      </c>
      <c r="AA16" s="3" t="s">
        <v>176</v>
      </c>
      <c r="AB16" s="3" t="s">
        <v>177</v>
      </c>
    </row>
    <row r="17" spans="1:28" x14ac:dyDescent="0.25">
      <c r="A17" t="s">
        <v>130</v>
      </c>
      <c r="B17" t="s">
        <v>53</v>
      </c>
      <c r="C17">
        <v>26</v>
      </c>
      <c r="D17" s="2">
        <v>10</v>
      </c>
      <c r="E17" s="2">
        <v>2</v>
      </c>
      <c r="F17" s="2">
        <v>3</v>
      </c>
      <c r="G17" s="2">
        <v>3</v>
      </c>
      <c r="H17">
        <v>1.14286</v>
      </c>
      <c r="I17" s="2">
        <v>0.35555599999999998</v>
      </c>
      <c r="J17">
        <v>8</v>
      </c>
      <c r="K17">
        <v>0</v>
      </c>
      <c r="L17">
        <v>9.9</v>
      </c>
      <c r="M17">
        <v>14.375</v>
      </c>
      <c r="N17">
        <v>58</v>
      </c>
      <c r="O17">
        <v>32.666699999999999</v>
      </c>
      <c r="P17">
        <v>0.41414099999999998</v>
      </c>
      <c r="Q17" s="2">
        <v>0.5</v>
      </c>
      <c r="R17">
        <v>5.4</v>
      </c>
      <c r="S17">
        <v>12</v>
      </c>
      <c r="T17" s="2">
        <v>0.7</v>
      </c>
      <c r="U17">
        <v>17</v>
      </c>
      <c r="V17">
        <v>17</v>
      </c>
      <c r="W17">
        <v>9</v>
      </c>
      <c r="X17">
        <v>10</v>
      </c>
      <c r="Y17">
        <v>9</v>
      </c>
      <c r="Z17">
        <v>15</v>
      </c>
      <c r="AA17">
        <f>(Y17-MAX(W17))/(SUM(U17)-MAX(W17))</f>
        <v>0</v>
      </c>
      <c r="AB17">
        <f>(Z17-MAX(X17))/(SUM(V17)-MAX(X17))</f>
        <v>0.7142857142857143</v>
      </c>
    </row>
    <row r="18" spans="1:28" x14ac:dyDescent="0.25">
      <c r="A18" t="s">
        <v>131</v>
      </c>
      <c r="B18" t="s">
        <v>53</v>
      </c>
      <c r="C18">
        <v>26</v>
      </c>
      <c r="D18" s="2">
        <v>10</v>
      </c>
      <c r="E18" s="2">
        <v>2</v>
      </c>
      <c r="F18" s="2">
        <v>3</v>
      </c>
      <c r="G18" s="2">
        <v>3</v>
      </c>
      <c r="H18">
        <v>1.14286</v>
      </c>
      <c r="I18" s="2">
        <v>0.35555599999999998</v>
      </c>
      <c r="J18">
        <v>8</v>
      </c>
      <c r="K18">
        <v>0</v>
      </c>
      <c r="L18">
        <v>8.3000000000000007</v>
      </c>
      <c r="M18">
        <v>11.625</v>
      </c>
      <c r="N18">
        <v>47</v>
      </c>
      <c r="O18">
        <v>31.533300000000001</v>
      </c>
      <c r="P18">
        <v>0.43373499999999998</v>
      </c>
      <c r="Q18" s="2">
        <v>0.75</v>
      </c>
      <c r="R18">
        <v>5.4</v>
      </c>
      <c r="S18">
        <v>14</v>
      </c>
      <c r="T18" s="2">
        <v>0.7</v>
      </c>
      <c r="U18">
        <v>25</v>
      </c>
      <c r="V18">
        <v>16</v>
      </c>
      <c r="W18">
        <v>9</v>
      </c>
      <c r="X18">
        <v>8</v>
      </c>
      <c r="Y18">
        <v>15</v>
      </c>
      <c r="Z18">
        <v>13</v>
      </c>
      <c r="AA18">
        <f t="shared" ref="AA18:AA21" si="2">(Y18-MAX(W18))/(SUM(U18)-MAX(W18))</f>
        <v>0.375</v>
      </c>
      <c r="AB18">
        <f t="shared" ref="AB18:AB21" si="3">(Z18-MAX(X18))/(SUM(V18)-MAX(X18))</f>
        <v>0.625</v>
      </c>
    </row>
    <row r="19" spans="1:28" x14ac:dyDescent="0.25">
      <c r="A19" t="s">
        <v>132</v>
      </c>
      <c r="B19" t="s">
        <v>53</v>
      </c>
      <c r="C19">
        <v>26</v>
      </c>
      <c r="D19" s="2">
        <v>10</v>
      </c>
      <c r="E19" s="2">
        <v>2</v>
      </c>
      <c r="F19" s="2">
        <v>3</v>
      </c>
      <c r="G19" s="2">
        <v>3</v>
      </c>
      <c r="H19">
        <v>1.14286</v>
      </c>
      <c r="I19" s="2">
        <v>0.35555599999999998</v>
      </c>
      <c r="J19">
        <v>8</v>
      </c>
      <c r="K19">
        <v>0</v>
      </c>
      <c r="L19">
        <v>8.5</v>
      </c>
      <c r="M19">
        <v>11.875</v>
      </c>
      <c r="N19">
        <v>63</v>
      </c>
      <c r="O19">
        <v>35.25</v>
      </c>
      <c r="P19">
        <v>0.258824</v>
      </c>
      <c r="Q19" s="2">
        <v>1</v>
      </c>
      <c r="R19">
        <v>5.45</v>
      </c>
      <c r="S19">
        <v>14.5</v>
      </c>
      <c r="T19" s="2">
        <v>0.5</v>
      </c>
      <c r="U19">
        <v>22</v>
      </c>
      <c r="V19">
        <v>25</v>
      </c>
      <c r="W19">
        <v>8</v>
      </c>
      <c r="X19">
        <v>10</v>
      </c>
      <c r="Y19">
        <v>12</v>
      </c>
      <c r="Z19">
        <v>17</v>
      </c>
      <c r="AA19">
        <f t="shared" si="2"/>
        <v>0.2857142857142857</v>
      </c>
      <c r="AB19">
        <f t="shared" si="3"/>
        <v>0.46666666666666667</v>
      </c>
    </row>
    <row r="20" spans="1:28" x14ac:dyDescent="0.25">
      <c r="A20" t="s">
        <v>133</v>
      </c>
      <c r="B20" t="s">
        <v>53</v>
      </c>
      <c r="C20">
        <v>41</v>
      </c>
      <c r="D20" s="2">
        <v>10</v>
      </c>
      <c r="E20" s="2">
        <v>2</v>
      </c>
      <c r="F20" s="2">
        <v>2</v>
      </c>
      <c r="G20" s="2">
        <v>3</v>
      </c>
      <c r="H20">
        <v>1.25</v>
      </c>
      <c r="I20" s="2">
        <v>0.68888899999999997</v>
      </c>
      <c r="J20">
        <v>10</v>
      </c>
      <c r="K20">
        <v>0</v>
      </c>
      <c r="L20">
        <v>9.8000000000000007</v>
      </c>
      <c r="M20">
        <v>12.6</v>
      </c>
      <c r="N20">
        <v>52</v>
      </c>
      <c r="O20">
        <v>29.454499999999999</v>
      </c>
      <c r="P20">
        <v>0.46938800000000003</v>
      </c>
      <c r="Q20" s="2">
        <v>0.5</v>
      </c>
      <c r="R20">
        <v>5.5</v>
      </c>
      <c r="S20">
        <v>10.5</v>
      </c>
      <c r="T20" s="2">
        <v>0.7</v>
      </c>
      <c r="U20">
        <v>11</v>
      </c>
      <c r="V20">
        <v>18</v>
      </c>
      <c r="W20">
        <v>8</v>
      </c>
      <c r="X20">
        <v>10</v>
      </c>
      <c r="Y20">
        <v>11</v>
      </c>
      <c r="Z20">
        <v>10</v>
      </c>
      <c r="AA20">
        <f t="shared" si="2"/>
        <v>1</v>
      </c>
      <c r="AB20">
        <f t="shared" si="3"/>
        <v>0</v>
      </c>
    </row>
    <row r="21" spans="1:28" ht="15.75" thickBot="1" x14ac:dyDescent="0.3">
      <c r="A21" s="9" t="s">
        <v>134</v>
      </c>
      <c r="B21" s="9" t="s">
        <v>53</v>
      </c>
      <c r="C21" s="9">
        <v>40</v>
      </c>
      <c r="D21" s="11">
        <v>10</v>
      </c>
      <c r="E21" s="11">
        <v>2</v>
      </c>
      <c r="F21" s="11">
        <v>2</v>
      </c>
      <c r="G21" s="11">
        <v>3</v>
      </c>
      <c r="H21" s="9">
        <v>1.125</v>
      </c>
      <c r="I21" s="11">
        <v>0.66666700000000001</v>
      </c>
      <c r="J21" s="9">
        <v>9</v>
      </c>
      <c r="K21" s="9">
        <v>0</v>
      </c>
      <c r="L21" s="9">
        <v>9.1999999999999993</v>
      </c>
      <c r="M21" s="9">
        <v>13.4444</v>
      </c>
      <c r="N21" s="9">
        <v>52</v>
      </c>
      <c r="O21" s="9">
        <v>31</v>
      </c>
      <c r="P21" s="9">
        <v>0.43478299999999998</v>
      </c>
      <c r="Q21" s="11">
        <v>0.75</v>
      </c>
      <c r="R21" s="9">
        <v>5.6</v>
      </c>
      <c r="S21" s="9">
        <v>16.5</v>
      </c>
      <c r="T21" s="11">
        <v>0.5</v>
      </c>
      <c r="U21" s="9">
        <v>18</v>
      </c>
      <c r="V21" s="9">
        <v>13</v>
      </c>
      <c r="W21" s="9">
        <v>10</v>
      </c>
      <c r="X21" s="9">
        <v>10</v>
      </c>
      <c r="Y21" s="9">
        <v>18</v>
      </c>
      <c r="Z21" s="9">
        <v>15</v>
      </c>
      <c r="AA21" s="9">
        <f t="shared" si="2"/>
        <v>1</v>
      </c>
      <c r="AB21" s="9">
        <f t="shared" si="3"/>
        <v>1.6666666666666667</v>
      </c>
    </row>
    <row r="22" spans="1:28" ht="16.5" thickTop="1" thickBo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5"/>
      <c r="N22" s="5"/>
      <c r="O22" s="5"/>
      <c r="P22" s="5"/>
      <c r="Q22" s="5"/>
      <c r="R22" s="5"/>
      <c r="S22" s="5"/>
      <c r="T22" s="5"/>
    </row>
    <row r="23" spans="1:28" ht="15.75" thickTop="1" x14ac:dyDescent="0.25">
      <c r="A23" s="51" t="s">
        <v>130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</row>
    <row r="24" spans="1:28" x14ac:dyDescent="0.25">
      <c r="A24" s="3" t="s">
        <v>71</v>
      </c>
      <c r="B24" s="3">
        <v>0</v>
      </c>
      <c r="C24" s="3">
        <v>1</v>
      </c>
      <c r="D24" s="3">
        <v>2</v>
      </c>
      <c r="E24" s="3">
        <v>3</v>
      </c>
      <c r="F24" s="3">
        <v>4</v>
      </c>
      <c r="G24" s="3">
        <v>5</v>
      </c>
      <c r="H24" s="3">
        <v>6</v>
      </c>
      <c r="I24" s="3">
        <v>7</v>
      </c>
      <c r="J24" s="3">
        <v>8</v>
      </c>
      <c r="K24" s="3">
        <v>9</v>
      </c>
      <c r="L24" s="3">
        <v>10</v>
      </c>
    </row>
    <row r="25" spans="1:28" x14ac:dyDescent="0.25">
      <c r="A25" t="s">
        <v>72</v>
      </c>
      <c r="B25">
        <v>3</v>
      </c>
      <c r="C25">
        <v>1</v>
      </c>
      <c r="D25">
        <v>1</v>
      </c>
      <c r="E25">
        <v>1</v>
      </c>
      <c r="F25">
        <v>1</v>
      </c>
      <c r="G25">
        <v>1</v>
      </c>
      <c r="H25">
        <v>2</v>
      </c>
      <c r="I25">
        <v>1</v>
      </c>
      <c r="J25">
        <v>1</v>
      </c>
      <c r="K25">
        <v>1</v>
      </c>
      <c r="L25">
        <v>1</v>
      </c>
    </row>
    <row r="26" spans="1:28" x14ac:dyDescent="0.25">
      <c r="A26" t="s">
        <v>73</v>
      </c>
      <c r="B26">
        <v>3</v>
      </c>
      <c r="C26">
        <v>10</v>
      </c>
      <c r="D26">
        <v>4</v>
      </c>
      <c r="E26">
        <v>7</v>
      </c>
      <c r="F26">
        <v>5</v>
      </c>
      <c r="G26">
        <v>8</v>
      </c>
      <c r="H26">
        <v>10</v>
      </c>
      <c r="I26">
        <v>6</v>
      </c>
      <c r="J26">
        <v>11</v>
      </c>
      <c r="K26">
        <v>11</v>
      </c>
      <c r="L26">
        <v>11</v>
      </c>
    </row>
    <row r="27" spans="1:28" x14ac:dyDescent="0.25">
      <c r="A27" t="s">
        <v>73</v>
      </c>
      <c r="B27">
        <v>2</v>
      </c>
      <c r="H27">
        <v>9</v>
      </c>
    </row>
    <row r="28" spans="1:28" x14ac:dyDescent="0.25">
      <c r="A28" t="s">
        <v>73</v>
      </c>
      <c r="B28">
        <v>1</v>
      </c>
    </row>
    <row r="29" spans="1:28" x14ac:dyDescent="0.25">
      <c r="A29" s="8" t="s">
        <v>77</v>
      </c>
      <c r="B29" s="8" t="s">
        <v>55</v>
      </c>
      <c r="C29" s="8" t="s">
        <v>56</v>
      </c>
      <c r="D29" s="8" t="s">
        <v>58</v>
      </c>
      <c r="E29" s="8" t="s">
        <v>91</v>
      </c>
      <c r="F29" s="8" t="s">
        <v>110</v>
      </c>
      <c r="G29" s="8" t="s">
        <v>69</v>
      </c>
      <c r="H29" s="8" t="s">
        <v>68</v>
      </c>
      <c r="I29" s="8" t="s">
        <v>115</v>
      </c>
      <c r="J29" s="8" t="s">
        <v>93</v>
      </c>
      <c r="K29" s="8" t="s">
        <v>70</v>
      </c>
      <c r="L29" s="8" t="s">
        <v>59</v>
      </c>
    </row>
    <row r="30" spans="1:28" x14ac:dyDescent="0.25">
      <c r="A30" s="8" t="s">
        <v>77</v>
      </c>
      <c r="B30" s="8" t="s">
        <v>55</v>
      </c>
      <c r="C30" s="8"/>
      <c r="D30" s="8"/>
      <c r="E30" s="8"/>
      <c r="F30" s="8"/>
      <c r="G30" s="8"/>
      <c r="H30" s="8" t="s">
        <v>62</v>
      </c>
      <c r="I30" s="8"/>
      <c r="J30" s="8"/>
      <c r="K30" s="8"/>
      <c r="L30" s="8"/>
    </row>
    <row r="31" spans="1:28" x14ac:dyDescent="0.25">
      <c r="A31" s="8" t="s">
        <v>77</v>
      </c>
      <c r="B31" s="8" t="s">
        <v>55</v>
      </c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28" x14ac:dyDescent="0.25">
      <c r="A32" t="s">
        <v>74</v>
      </c>
      <c r="B32">
        <v>0</v>
      </c>
      <c r="C32">
        <v>7</v>
      </c>
      <c r="D32">
        <v>9</v>
      </c>
      <c r="E32">
        <v>3</v>
      </c>
      <c r="F32">
        <v>16</v>
      </c>
      <c r="G32">
        <v>12</v>
      </c>
      <c r="H32">
        <v>6</v>
      </c>
      <c r="I32">
        <v>19</v>
      </c>
      <c r="J32">
        <v>13</v>
      </c>
      <c r="K32">
        <v>8</v>
      </c>
      <c r="L32">
        <v>6</v>
      </c>
    </row>
    <row r="33" spans="1:12" x14ac:dyDescent="0.25">
      <c r="A33" t="s">
        <v>75</v>
      </c>
      <c r="B33">
        <v>0</v>
      </c>
      <c r="C33">
        <v>4</v>
      </c>
      <c r="D33">
        <v>0</v>
      </c>
      <c r="E33">
        <v>4</v>
      </c>
      <c r="F33">
        <v>9</v>
      </c>
      <c r="G33">
        <v>0</v>
      </c>
      <c r="H33">
        <v>0</v>
      </c>
      <c r="I33">
        <v>0</v>
      </c>
      <c r="J33">
        <v>8</v>
      </c>
      <c r="K33">
        <v>0</v>
      </c>
      <c r="L33">
        <v>1</v>
      </c>
    </row>
    <row r="34" spans="1:12" ht="15.75" thickBot="1" x14ac:dyDescent="0.3">
      <c r="A34" s="9" t="s">
        <v>76</v>
      </c>
      <c r="B34" s="9">
        <v>0</v>
      </c>
      <c r="C34" s="9">
        <v>0</v>
      </c>
      <c r="D34" s="9">
        <v>7</v>
      </c>
      <c r="E34" s="9">
        <v>0</v>
      </c>
      <c r="F34" s="9">
        <v>0</v>
      </c>
      <c r="G34" s="9">
        <v>2</v>
      </c>
      <c r="H34" s="9">
        <v>7</v>
      </c>
      <c r="I34" s="9">
        <v>10</v>
      </c>
      <c r="J34" s="9">
        <v>0</v>
      </c>
      <c r="K34" s="9">
        <v>2</v>
      </c>
      <c r="L34" s="9">
        <v>0</v>
      </c>
    </row>
    <row r="35" spans="1:12" ht="16.5" thickTop="1" thickBot="1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t="15.75" thickTop="1" x14ac:dyDescent="0.25">
      <c r="A36" s="51" t="s">
        <v>131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</row>
    <row r="37" spans="1:12" x14ac:dyDescent="0.25">
      <c r="A37" s="15" t="s">
        <v>71</v>
      </c>
      <c r="B37" s="15">
        <v>0</v>
      </c>
      <c r="C37" s="15">
        <v>1</v>
      </c>
      <c r="D37" s="15">
        <v>2</v>
      </c>
      <c r="E37" s="15">
        <v>3</v>
      </c>
      <c r="F37" s="15">
        <v>4</v>
      </c>
      <c r="G37" s="15">
        <v>5</v>
      </c>
      <c r="H37" s="15">
        <v>6</v>
      </c>
      <c r="I37" s="15">
        <v>7</v>
      </c>
      <c r="J37" s="15">
        <v>8</v>
      </c>
      <c r="K37" s="15">
        <v>9</v>
      </c>
      <c r="L37" s="15">
        <v>10</v>
      </c>
    </row>
    <row r="38" spans="1:12" x14ac:dyDescent="0.25">
      <c r="A38" t="s">
        <v>72</v>
      </c>
      <c r="B38">
        <v>3</v>
      </c>
      <c r="C38">
        <v>1</v>
      </c>
      <c r="D38">
        <v>2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</row>
    <row r="39" spans="1:12" x14ac:dyDescent="0.25">
      <c r="A39" t="s">
        <v>73</v>
      </c>
      <c r="B39">
        <v>3</v>
      </c>
      <c r="C39">
        <v>5</v>
      </c>
      <c r="D39">
        <v>4</v>
      </c>
      <c r="E39">
        <v>10</v>
      </c>
      <c r="F39">
        <v>6</v>
      </c>
      <c r="G39">
        <v>7</v>
      </c>
      <c r="H39">
        <v>8</v>
      </c>
      <c r="I39">
        <v>9</v>
      </c>
      <c r="J39">
        <v>11</v>
      </c>
      <c r="K39">
        <v>11</v>
      </c>
      <c r="L39">
        <v>11</v>
      </c>
    </row>
    <row r="40" spans="1:12" x14ac:dyDescent="0.25">
      <c r="A40" t="s">
        <v>73</v>
      </c>
      <c r="B40">
        <v>1</v>
      </c>
      <c r="D40">
        <v>5</v>
      </c>
    </row>
    <row r="41" spans="1:12" x14ac:dyDescent="0.25">
      <c r="A41" t="s">
        <v>73</v>
      </c>
      <c r="B41">
        <v>2</v>
      </c>
    </row>
    <row r="42" spans="1:12" x14ac:dyDescent="0.25">
      <c r="A42" s="8" t="s">
        <v>77</v>
      </c>
      <c r="B42" s="8" t="s">
        <v>55</v>
      </c>
      <c r="C42" s="8" t="s">
        <v>110</v>
      </c>
      <c r="D42" s="8" t="s">
        <v>109</v>
      </c>
      <c r="E42" s="8" t="s">
        <v>115</v>
      </c>
      <c r="F42" s="8" t="s">
        <v>58</v>
      </c>
      <c r="G42" s="8" t="s">
        <v>62</v>
      </c>
      <c r="H42" s="8" t="s">
        <v>62</v>
      </c>
      <c r="I42" s="8" t="s">
        <v>91</v>
      </c>
      <c r="J42" s="8" t="s">
        <v>91</v>
      </c>
      <c r="K42" s="8" t="s">
        <v>57</v>
      </c>
      <c r="L42" s="8" t="s">
        <v>59</v>
      </c>
    </row>
    <row r="43" spans="1:12" x14ac:dyDescent="0.25">
      <c r="A43" s="8" t="s">
        <v>77</v>
      </c>
      <c r="B43" s="8" t="s">
        <v>55</v>
      </c>
      <c r="C43" s="8"/>
      <c r="D43" s="8" t="s">
        <v>55</v>
      </c>
      <c r="E43" s="8"/>
      <c r="F43" s="8"/>
      <c r="G43" s="8"/>
      <c r="H43" s="8"/>
      <c r="I43" s="8"/>
      <c r="J43" s="8"/>
      <c r="K43" s="8"/>
      <c r="L43" s="8"/>
    </row>
    <row r="44" spans="1:12" x14ac:dyDescent="0.25">
      <c r="A44" s="8" t="s">
        <v>77</v>
      </c>
      <c r="B44" s="8" t="s">
        <v>55</v>
      </c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2" x14ac:dyDescent="0.25">
      <c r="A45" t="s">
        <v>74</v>
      </c>
      <c r="B45">
        <v>0</v>
      </c>
      <c r="C45">
        <v>16</v>
      </c>
      <c r="D45">
        <v>1</v>
      </c>
      <c r="E45">
        <v>13</v>
      </c>
      <c r="F45">
        <v>9</v>
      </c>
      <c r="G45">
        <v>9</v>
      </c>
      <c r="H45">
        <v>10</v>
      </c>
      <c r="I45">
        <v>2</v>
      </c>
      <c r="J45">
        <v>3</v>
      </c>
      <c r="K45">
        <v>14</v>
      </c>
      <c r="L45">
        <v>6</v>
      </c>
    </row>
    <row r="46" spans="1:12" x14ac:dyDescent="0.25">
      <c r="A46" t="s">
        <v>75</v>
      </c>
      <c r="B46">
        <v>0</v>
      </c>
      <c r="C46">
        <v>5</v>
      </c>
      <c r="D46">
        <v>6</v>
      </c>
      <c r="E46">
        <v>5</v>
      </c>
      <c r="F46">
        <v>8</v>
      </c>
      <c r="G46">
        <v>0</v>
      </c>
      <c r="H46">
        <v>7</v>
      </c>
      <c r="I46">
        <v>3</v>
      </c>
      <c r="J46">
        <v>0</v>
      </c>
      <c r="K46">
        <v>9</v>
      </c>
      <c r="L46">
        <v>8</v>
      </c>
    </row>
    <row r="47" spans="1:12" ht="15.75" thickBot="1" x14ac:dyDescent="0.3">
      <c r="A47" s="9" t="s">
        <v>76</v>
      </c>
      <c r="B47" s="9">
        <v>0</v>
      </c>
      <c r="C47" s="9">
        <v>2</v>
      </c>
      <c r="D47" s="9">
        <v>5</v>
      </c>
      <c r="E47" s="9">
        <v>5</v>
      </c>
      <c r="F47" s="9">
        <v>8</v>
      </c>
      <c r="G47" s="9">
        <v>3</v>
      </c>
      <c r="H47" s="9">
        <v>0</v>
      </c>
      <c r="I47" s="9">
        <v>0</v>
      </c>
      <c r="J47" s="9">
        <v>2</v>
      </c>
      <c r="K47" s="9">
        <v>0</v>
      </c>
      <c r="L47" s="9">
        <v>5</v>
      </c>
    </row>
    <row r="48" spans="1:12" ht="16.5" thickTop="1" thickBot="1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</row>
    <row r="49" spans="1:12" ht="15.75" thickTop="1" x14ac:dyDescent="0.25">
      <c r="A49" s="51" t="s">
        <v>132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</row>
    <row r="50" spans="1:12" x14ac:dyDescent="0.25">
      <c r="A50" s="15" t="s">
        <v>71</v>
      </c>
      <c r="B50" s="15">
        <v>0</v>
      </c>
      <c r="C50" s="15">
        <v>1</v>
      </c>
      <c r="D50" s="15">
        <v>2</v>
      </c>
      <c r="E50" s="15">
        <v>3</v>
      </c>
      <c r="F50" s="15">
        <v>4</v>
      </c>
      <c r="G50" s="15">
        <v>5</v>
      </c>
      <c r="H50" s="15">
        <v>6</v>
      </c>
      <c r="I50" s="15">
        <v>7</v>
      </c>
      <c r="J50" s="15">
        <v>8</v>
      </c>
      <c r="K50" s="15">
        <v>9</v>
      </c>
      <c r="L50" s="15">
        <v>10</v>
      </c>
    </row>
    <row r="51" spans="1:12" x14ac:dyDescent="0.25">
      <c r="A51" t="s">
        <v>72</v>
      </c>
      <c r="B51">
        <v>3</v>
      </c>
      <c r="C51">
        <v>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</row>
    <row r="52" spans="1:12" x14ac:dyDescent="0.25">
      <c r="A52" t="s">
        <v>73</v>
      </c>
      <c r="B52">
        <v>3</v>
      </c>
      <c r="C52">
        <v>6</v>
      </c>
      <c r="D52">
        <v>4</v>
      </c>
      <c r="E52">
        <v>7</v>
      </c>
      <c r="F52">
        <v>10</v>
      </c>
      <c r="G52">
        <v>6</v>
      </c>
      <c r="H52">
        <v>9</v>
      </c>
      <c r="I52">
        <v>5</v>
      </c>
      <c r="J52">
        <v>11</v>
      </c>
      <c r="K52">
        <v>11</v>
      </c>
      <c r="L52">
        <v>11</v>
      </c>
    </row>
    <row r="53" spans="1:12" x14ac:dyDescent="0.25">
      <c r="A53" t="s">
        <v>73</v>
      </c>
      <c r="B53">
        <v>2</v>
      </c>
      <c r="C53">
        <v>8</v>
      </c>
    </row>
    <row r="54" spans="1:12" x14ac:dyDescent="0.25">
      <c r="A54" t="s">
        <v>73</v>
      </c>
      <c r="B54">
        <v>1</v>
      </c>
    </row>
    <row r="55" spans="1:12" x14ac:dyDescent="0.25">
      <c r="A55" s="8" t="s">
        <v>77</v>
      </c>
      <c r="B55" s="8" t="s">
        <v>55</v>
      </c>
      <c r="C55" s="8" t="s">
        <v>91</v>
      </c>
      <c r="D55" s="8" t="s">
        <v>67</v>
      </c>
      <c r="E55" s="8" t="s">
        <v>135</v>
      </c>
      <c r="F55" s="8" t="s">
        <v>94</v>
      </c>
      <c r="G55" s="8" t="s">
        <v>69</v>
      </c>
      <c r="H55" s="8" t="s">
        <v>109</v>
      </c>
      <c r="I55" s="8" t="s">
        <v>61</v>
      </c>
      <c r="J55" s="8" t="s">
        <v>69</v>
      </c>
      <c r="K55" s="8" t="s">
        <v>69</v>
      </c>
      <c r="L55" s="8" t="s">
        <v>70</v>
      </c>
    </row>
    <row r="56" spans="1:12" x14ac:dyDescent="0.25">
      <c r="A56" s="8" t="s">
        <v>77</v>
      </c>
      <c r="B56" s="8" t="s">
        <v>55</v>
      </c>
      <c r="C56" s="8" t="s">
        <v>91</v>
      </c>
      <c r="D56" s="8"/>
      <c r="E56" s="8"/>
      <c r="F56" s="8"/>
      <c r="G56" s="8"/>
      <c r="H56" s="8"/>
      <c r="I56" s="8"/>
      <c r="J56" s="8"/>
      <c r="K56" s="8"/>
      <c r="L56" s="8"/>
    </row>
    <row r="57" spans="1:12" x14ac:dyDescent="0.25">
      <c r="A57" s="8" t="s">
        <v>77</v>
      </c>
      <c r="B57" s="8" t="s">
        <v>55</v>
      </c>
      <c r="C57" s="8"/>
      <c r="D57" s="8"/>
      <c r="E57" s="8"/>
      <c r="F57" s="8"/>
      <c r="G57" s="8"/>
      <c r="H57" s="8"/>
      <c r="I57" s="8"/>
      <c r="J57" s="8"/>
      <c r="K57" s="8"/>
      <c r="L57" s="8"/>
    </row>
    <row r="58" spans="1:12" x14ac:dyDescent="0.25">
      <c r="A58" t="s">
        <v>74</v>
      </c>
      <c r="B58">
        <v>0</v>
      </c>
      <c r="C58">
        <v>2</v>
      </c>
      <c r="D58">
        <v>2</v>
      </c>
      <c r="E58">
        <v>18</v>
      </c>
      <c r="F58">
        <v>3</v>
      </c>
      <c r="G58">
        <v>9</v>
      </c>
      <c r="H58">
        <v>1</v>
      </c>
      <c r="I58">
        <v>18</v>
      </c>
      <c r="J58">
        <v>12</v>
      </c>
      <c r="K58">
        <v>12</v>
      </c>
      <c r="L58">
        <v>8</v>
      </c>
    </row>
    <row r="59" spans="1:12" x14ac:dyDescent="0.25">
      <c r="A59" t="s">
        <v>75</v>
      </c>
      <c r="B59">
        <v>0</v>
      </c>
      <c r="C59">
        <v>7</v>
      </c>
      <c r="D59">
        <v>7</v>
      </c>
      <c r="E59">
        <v>1</v>
      </c>
      <c r="F59">
        <v>1</v>
      </c>
      <c r="G59">
        <v>6</v>
      </c>
      <c r="H59">
        <v>8</v>
      </c>
      <c r="I59">
        <v>8</v>
      </c>
      <c r="J59">
        <v>3</v>
      </c>
      <c r="K59">
        <v>7</v>
      </c>
      <c r="L59">
        <v>6</v>
      </c>
    </row>
    <row r="60" spans="1:12" ht="15.75" thickBot="1" x14ac:dyDescent="0.3">
      <c r="A60" s="9" t="s">
        <v>76</v>
      </c>
      <c r="B60" s="9">
        <v>0</v>
      </c>
      <c r="C60" s="9">
        <v>4</v>
      </c>
      <c r="D60" s="9">
        <v>6</v>
      </c>
      <c r="E60" s="9">
        <v>6</v>
      </c>
      <c r="F60" s="9">
        <v>7</v>
      </c>
      <c r="G60" s="9">
        <v>1</v>
      </c>
      <c r="H60" s="9">
        <v>5</v>
      </c>
      <c r="I60" s="9">
        <v>1</v>
      </c>
      <c r="J60" s="9">
        <v>8</v>
      </c>
      <c r="K60" s="9">
        <v>7</v>
      </c>
      <c r="L60" s="9">
        <v>10</v>
      </c>
    </row>
    <row r="61" spans="1:12" ht="16.5" thickTop="1" thickBot="1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</row>
    <row r="62" spans="1:12" ht="15.75" thickTop="1" x14ac:dyDescent="0.25">
      <c r="A62" s="51" t="s">
        <v>133</v>
      </c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</row>
    <row r="63" spans="1:12" x14ac:dyDescent="0.25">
      <c r="A63" s="15" t="s">
        <v>71</v>
      </c>
      <c r="B63" s="15">
        <v>0</v>
      </c>
      <c r="C63" s="15">
        <v>1</v>
      </c>
      <c r="D63" s="15">
        <v>2</v>
      </c>
      <c r="E63" s="15">
        <v>3</v>
      </c>
      <c r="F63" s="15">
        <v>4</v>
      </c>
      <c r="G63" s="15">
        <v>5</v>
      </c>
      <c r="H63" s="15">
        <v>6</v>
      </c>
      <c r="I63" s="15">
        <v>7</v>
      </c>
      <c r="J63" s="15">
        <v>8</v>
      </c>
      <c r="K63" s="15">
        <v>9</v>
      </c>
      <c r="L63" s="15">
        <v>10</v>
      </c>
    </row>
    <row r="64" spans="1:12" x14ac:dyDescent="0.25">
      <c r="A64" t="s">
        <v>72</v>
      </c>
      <c r="B64">
        <v>2</v>
      </c>
      <c r="C64">
        <v>1</v>
      </c>
      <c r="D64">
        <v>1</v>
      </c>
      <c r="E64">
        <v>1</v>
      </c>
      <c r="F64">
        <v>2</v>
      </c>
      <c r="G64">
        <v>1</v>
      </c>
      <c r="H64">
        <v>2</v>
      </c>
      <c r="I64">
        <v>2</v>
      </c>
      <c r="J64">
        <v>1</v>
      </c>
      <c r="K64">
        <v>1</v>
      </c>
      <c r="L64">
        <v>1</v>
      </c>
    </row>
    <row r="65" spans="1:12" x14ac:dyDescent="0.25">
      <c r="A65" t="s">
        <v>73</v>
      </c>
      <c r="B65">
        <v>2</v>
      </c>
      <c r="C65">
        <v>4</v>
      </c>
      <c r="D65">
        <v>3</v>
      </c>
      <c r="E65">
        <v>7</v>
      </c>
      <c r="F65">
        <v>10</v>
      </c>
      <c r="G65">
        <v>6</v>
      </c>
      <c r="H65">
        <v>9</v>
      </c>
      <c r="I65">
        <v>4</v>
      </c>
      <c r="J65">
        <v>11</v>
      </c>
      <c r="K65">
        <v>11</v>
      </c>
      <c r="L65">
        <v>11</v>
      </c>
    </row>
    <row r="66" spans="1:12" x14ac:dyDescent="0.25">
      <c r="A66" t="s">
        <v>73</v>
      </c>
      <c r="B66">
        <v>1</v>
      </c>
      <c r="F66">
        <v>9</v>
      </c>
      <c r="H66">
        <v>8</v>
      </c>
      <c r="I66">
        <v>5</v>
      </c>
    </row>
    <row r="67" spans="1:12" x14ac:dyDescent="0.25">
      <c r="A67" s="8" t="s">
        <v>77</v>
      </c>
      <c r="B67" s="8" t="s">
        <v>55</v>
      </c>
      <c r="C67" s="8" t="s">
        <v>68</v>
      </c>
      <c r="D67" s="8" t="s">
        <v>68</v>
      </c>
      <c r="E67" s="8" t="s">
        <v>94</v>
      </c>
      <c r="F67" s="8" t="s">
        <v>57</v>
      </c>
      <c r="G67" s="8" t="s">
        <v>56</v>
      </c>
      <c r="H67" s="8" t="s">
        <v>68</v>
      </c>
      <c r="I67" s="8" t="s">
        <v>62</v>
      </c>
      <c r="J67" s="8" t="s">
        <v>56</v>
      </c>
      <c r="K67" s="8" t="s">
        <v>59</v>
      </c>
      <c r="L67" s="8" t="s">
        <v>61</v>
      </c>
    </row>
    <row r="68" spans="1:12" x14ac:dyDescent="0.25">
      <c r="A68" s="8" t="s">
        <v>77</v>
      </c>
      <c r="B68" s="8" t="s">
        <v>55</v>
      </c>
      <c r="C68" s="8"/>
      <c r="D68" s="8"/>
      <c r="E68" s="8"/>
      <c r="F68" s="8" t="s">
        <v>136</v>
      </c>
      <c r="G68" s="8"/>
      <c r="H68" s="8" t="s">
        <v>62</v>
      </c>
      <c r="I68" s="8" t="s">
        <v>57</v>
      </c>
      <c r="J68" s="8"/>
      <c r="K68" s="8"/>
      <c r="L68" s="8"/>
    </row>
    <row r="69" spans="1:12" x14ac:dyDescent="0.25">
      <c r="A69" t="s">
        <v>74</v>
      </c>
      <c r="B69">
        <v>0</v>
      </c>
      <c r="C69">
        <v>9</v>
      </c>
      <c r="D69">
        <v>15</v>
      </c>
      <c r="E69">
        <v>4</v>
      </c>
      <c r="F69">
        <v>19</v>
      </c>
      <c r="G69">
        <v>7</v>
      </c>
      <c r="H69">
        <v>12</v>
      </c>
      <c r="I69">
        <v>10</v>
      </c>
      <c r="J69">
        <v>5</v>
      </c>
      <c r="K69">
        <v>6</v>
      </c>
      <c r="L69">
        <v>11</v>
      </c>
    </row>
    <row r="70" spans="1:12" x14ac:dyDescent="0.25">
      <c r="A70" t="s">
        <v>75</v>
      </c>
      <c r="B70">
        <v>0</v>
      </c>
      <c r="C70">
        <v>0</v>
      </c>
      <c r="D70">
        <v>7</v>
      </c>
      <c r="E70">
        <v>0</v>
      </c>
      <c r="F70">
        <v>8</v>
      </c>
      <c r="G70">
        <v>0</v>
      </c>
      <c r="H70">
        <v>3</v>
      </c>
      <c r="I70">
        <v>2</v>
      </c>
      <c r="J70">
        <v>0</v>
      </c>
      <c r="K70">
        <v>0</v>
      </c>
      <c r="L70">
        <v>1</v>
      </c>
    </row>
    <row r="71" spans="1:12" ht="15.75" thickBot="1" x14ac:dyDescent="0.3">
      <c r="A71" s="9" t="s">
        <v>76</v>
      </c>
      <c r="B71" s="9">
        <v>0</v>
      </c>
      <c r="C71" s="9">
        <v>10</v>
      </c>
      <c r="D71" s="9">
        <v>0</v>
      </c>
      <c r="E71" s="9">
        <v>6</v>
      </c>
      <c r="F71" s="9">
        <v>0</v>
      </c>
      <c r="G71" s="9">
        <v>8</v>
      </c>
      <c r="H71" s="9">
        <v>0</v>
      </c>
      <c r="I71" s="9">
        <v>0</v>
      </c>
      <c r="J71" s="9">
        <v>1</v>
      </c>
      <c r="K71" s="9">
        <v>9</v>
      </c>
      <c r="L71" s="9">
        <v>0</v>
      </c>
    </row>
    <row r="72" spans="1:12" ht="16.5" thickTop="1" thickBot="1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</row>
    <row r="73" spans="1:12" ht="15.75" thickTop="1" x14ac:dyDescent="0.25">
      <c r="A73" s="51" t="s">
        <v>134</v>
      </c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</row>
    <row r="74" spans="1:12" x14ac:dyDescent="0.25">
      <c r="A74" s="15" t="s">
        <v>71</v>
      </c>
      <c r="B74" s="15">
        <v>0</v>
      </c>
      <c r="C74" s="15">
        <v>1</v>
      </c>
      <c r="D74" s="15">
        <v>2</v>
      </c>
      <c r="E74" s="15">
        <v>3</v>
      </c>
      <c r="F74" s="15">
        <v>4</v>
      </c>
      <c r="G74" s="15">
        <v>5</v>
      </c>
      <c r="H74" s="15">
        <v>6</v>
      </c>
      <c r="I74" s="15">
        <v>7</v>
      </c>
      <c r="J74" s="15">
        <v>8</v>
      </c>
      <c r="K74" s="15">
        <v>9</v>
      </c>
      <c r="L74" s="15">
        <v>10</v>
      </c>
    </row>
    <row r="75" spans="1:12" x14ac:dyDescent="0.25">
      <c r="A75" t="s">
        <v>72</v>
      </c>
      <c r="B75">
        <v>2</v>
      </c>
      <c r="C75">
        <v>1</v>
      </c>
      <c r="D75">
        <v>1</v>
      </c>
      <c r="E75">
        <v>2</v>
      </c>
      <c r="F75">
        <v>1</v>
      </c>
      <c r="G75">
        <v>2</v>
      </c>
      <c r="H75">
        <v>2</v>
      </c>
      <c r="I75">
        <v>1</v>
      </c>
      <c r="J75">
        <v>1</v>
      </c>
      <c r="K75">
        <v>1</v>
      </c>
      <c r="L75">
        <v>1</v>
      </c>
    </row>
    <row r="76" spans="1:12" x14ac:dyDescent="0.25">
      <c r="A76" t="s">
        <v>73</v>
      </c>
      <c r="B76">
        <v>1</v>
      </c>
      <c r="C76">
        <v>9</v>
      </c>
      <c r="D76">
        <v>4</v>
      </c>
      <c r="E76">
        <v>10</v>
      </c>
      <c r="F76">
        <v>5</v>
      </c>
      <c r="G76">
        <v>9</v>
      </c>
      <c r="H76">
        <v>8</v>
      </c>
      <c r="I76">
        <v>3</v>
      </c>
      <c r="J76">
        <v>11</v>
      </c>
      <c r="K76">
        <v>11</v>
      </c>
      <c r="L76">
        <v>11</v>
      </c>
    </row>
    <row r="77" spans="1:12" x14ac:dyDescent="0.25">
      <c r="A77" t="s">
        <v>73</v>
      </c>
      <c r="B77">
        <v>2</v>
      </c>
      <c r="E77">
        <v>6</v>
      </c>
      <c r="G77">
        <v>7</v>
      </c>
      <c r="H77">
        <v>11</v>
      </c>
    </row>
    <row r="78" spans="1:12" x14ac:dyDescent="0.25">
      <c r="A78" s="8" t="s">
        <v>77</v>
      </c>
      <c r="B78" s="8" t="s">
        <v>55</v>
      </c>
      <c r="C78" s="8" t="s">
        <v>91</v>
      </c>
      <c r="D78" s="8" t="s">
        <v>56</v>
      </c>
      <c r="E78" s="8" t="s">
        <v>66</v>
      </c>
      <c r="F78" s="8" t="s">
        <v>56</v>
      </c>
      <c r="G78" s="8" t="s">
        <v>61</v>
      </c>
      <c r="H78" s="8" t="s">
        <v>61</v>
      </c>
      <c r="I78" s="8" t="s">
        <v>70</v>
      </c>
      <c r="J78" s="8" t="s">
        <v>67</v>
      </c>
      <c r="K78" s="8" t="s">
        <v>66</v>
      </c>
      <c r="L78" s="8" t="s">
        <v>70</v>
      </c>
    </row>
    <row r="79" spans="1:12" x14ac:dyDescent="0.25">
      <c r="A79" s="8" t="s">
        <v>77</v>
      </c>
      <c r="B79" s="8" t="s">
        <v>55</v>
      </c>
      <c r="C79" s="8"/>
      <c r="D79" s="8"/>
      <c r="E79" s="8" t="s">
        <v>58</v>
      </c>
      <c r="F79" s="8"/>
      <c r="G79" s="8" t="s">
        <v>70</v>
      </c>
      <c r="H79" s="8" t="s">
        <v>57</v>
      </c>
      <c r="I79" s="8"/>
      <c r="J79" s="8"/>
      <c r="K79" s="8"/>
      <c r="L79" s="8"/>
    </row>
    <row r="80" spans="1:12" x14ac:dyDescent="0.25">
      <c r="A80" t="s">
        <v>74</v>
      </c>
      <c r="B80">
        <v>0</v>
      </c>
      <c r="C80">
        <v>5</v>
      </c>
      <c r="D80">
        <v>7</v>
      </c>
      <c r="E80">
        <v>14</v>
      </c>
      <c r="F80">
        <v>6</v>
      </c>
      <c r="G80">
        <v>7</v>
      </c>
      <c r="H80">
        <v>14</v>
      </c>
      <c r="I80">
        <v>11</v>
      </c>
      <c r="J80">
        <v>2</v>
      </c>
      <c r="K80">
        <v>18</v>
      </c>
      <c r="L80">
        <v>8</v>
      </c>
    </row>
    <row r="81" spans="1:12" x14ac:dyDescent="0.25">
      <c r="A81" t="s">
        <v>75</v>
      </c>
      <c r="B81">
        <v>0</v>
      </c>
      <c r="C81">
        <v>1</v>
      </c>
      <c r="D81">
        <v>0</v>
      </c>
      <c r="E81">
        <v>8</v>
      </c>
      <c r="F81">
        <v>0</v>
      </c>
      <c r="G81">
        <v>9</v>
      </c>
      <c r="H81">
        <v>10</v>
      </c>
      <c r="I81">
        <v>1</v>
      </c>
      <c r="J81">
        <v>4</v>
      </c>
      <c r="K81">
        <v>7</v>
      </c>
      <c r="L81">
        <v>1</v>
      </c>
    </row>
    <row r="82" spans="1:12" ht="15.75" thickBot="1" x14ac:dyDescent="0.3">
      <c r="A82" s="9" t="s">
        <v>76</v>
      </c>
      <c r="B82" s="9">
        <v>0</v>
      </c>
      <c r="C82" s="9">
        <v>3</v>
      </c>
      <c r="D82" s="9">
        <v>9</v>
      </c>
      <c r="E82" s="9">
        <v>10</v>
      </c>
      <c r="F82" s="9">
        <v>2</v>
      </c>
      <c r="G82" s="9">
        <v>1</v>
      </c>
      <c r="H82" s="9">
        <v>10</v>
      </c>
      <c r="I82" s="9">
        <v>8</v>
      </c>
      <c r="J82" s="9">
        <v>0</v>
      </c>
      <c r="K82" s="9">
        <v>0</v>
      </c>
      <c r="L82" s="9">
        <v>0</v>
      </c>
    </row>
    <row r="83" spans="1:12" ht="15.75" thickTop="1" x14ac:dyDescent="0.25"/>
  </sheetData>
  <mergeCells count="8">
    <mergeCell ref="U15:V15"/>
    <mergeCell ref="W15:X15"/>
    <mergeCell ref="AA15:AB15"/>
    <mergeCell ref="A73:L73"/>
    <mergeCell ref="A62:L62"/>
    <mergeCell ref="A49:L49"/>
    <mergeCell ref="A36:L36"/>
    <mergeCell ref="A23:L2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overall (2)</vt:lpstr>
      <vt:lpstr>overall</vt:lpstr>
      <vt:lpstr>2P2T1R</vt:lpstr>
      <vt:lpstr>2P3T1R</vt:lpstr>
      <vt:lpstr>3P2T1R</vt:lpstr>
      <vt:lpstr>2P10T2R</vt:lpstr>
      <vt:lpstr>5P5T4R</vt:lpstr>
      <vt:lpstr>5P10T2R</vt:lpstr>
      <vt:lpstr>6P5T2R</vt:lpstr>
      <vt:lpstr>Excel2LaTeX</vt:lpstr>
      <vt:lpstr>10P10T2R</vt:lpstr>
      <vt:lpstr>2p30t4r</vt:lpstr>
      <vt:lpstr>5P30T4R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uğur satıç</dc:creator>
  <cp:lastModifiedBy>uğur</cp:lastModifiedBy>
  <dcterms:created xsi:type="dcterms:W3CDTF">2015-06-05T18:17:20Z</dcterms:created>
  <dcterms:modified xsi:type="dcterms:W3CDTF">2022-10-14T11:28:35Z</dcterms:modified>
</cp:coreProperties>
</file>