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E8B5BBD-3290-4B6D-8633-5C926BDD8A82}" xr6:coauthVersionLast="47" xr6:coauthVersionMax="47" xr10:uidLastSave="{00000000-0000-0000-0000-000000000000}"/>
  <bookViews>
    <workbookView xWindow="-120" yWindow="-120" windowWidth="20730" windowHeight="11760" firstSheet="1" activeTab="1" xr2:uid="{8E5F7EE8-96B3-436D-9045-8D054400008F}"/>
  </bookViews>
  <sheets>
    <sheet name="RAW" sheetId="1" r:id="rId1"/>
    <sheet name="Formula" sheetId="5" r:id="rId2"/>
    <sheet name="leakages" sheetId="6" r:id="rId3"/>
    <sheet name="validation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5" l="1"/>
  <c r="B7" i="5"/>
  <c r="D8" i="5"/>
  <c r="N56" i="4"/>
  <c r="L57" i="4"/>
  <c r="L56" i="4"/>
  <c r="L55" i="4"/>
  <c r="L44" i="4"/>
  <c r="L45" i="4"/>
  <c r="L46" i="4"/>
  <c r="L47" i="4"/>
  <c r="L48" i="4"/>
  <c r="L49" i="4"/>
  <c r="L50" i="4"/>
  <c r="L51" i="4"/>
  <c r="L52" i="4"/>
  <c r="L53" i="4"/>
  <c r="L43" i="4"/>
  <c r="K43" i="4" a="1"/>
  <c r="K43" i="4" s="1"/>
  <c r="C2" i="5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B8" i="5"/>
  <c r="B12" i="5" s="1"/>
  <c r="G17" i="6"/>
  <c r="G16" i="6"/>
  <c r="G15" i="6"/>
  <c r="G14" i="6"/>
  <c r="G13" i="6"/>
  <c r="G12" i="6"/>
  <c r="G11" i="6"/>
  <c r="G5" i="6"/>
  <c r="G4" i="6"/>
  <c r="G10" i="6"/>
  <c r="G9" i="6"/>
  <c r="G8" i="6"/>
  <c r="G7" i="6"/>
  <c r="G6" i="6"/>
  <c r="F11" i="6"/>
  <c r="B9" i="5"/>
  <c r="E2" i="5" l="1"/>
  <c r="B13" i="5"/>
  <c r="B14" i="5" l="1"/>
  <c r="B16" i="5" s="1"/>
  <c r="K53" i="4"/>
  <c r="K52" i="4"/>
  <c r="K51" i="4"/>
  <c r="K50" i="4"/>
  <c r="K49" i="4"/>
  <c r="K48" i="4"/>
  <c r="K47" i="4"/>
  <c r="K46" i="4"/>
  <c r="K45" i="4"/>
  <c r="K44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<sst xmlns="http://schemas.openxmlformats.org/spreadsheetml/2006/main" count="343" uniqueCount="92">
  <si>
    <t>normal (3.5)</t>
  </si>
  <si>
    <t>normal(2.5)</t>
  </si>
  <si>
    <t>normal(1.5)</t>
  </si>
  <si>
    <t>normal(3)</t>
  </si>
  <si>
    <t>normal(2m)</t>
  </si>
  <si>
    <t>normal 1m</t>
  </si>
  <si>
    <t xml:space="preserve">                        </t>
  </si>
  <si>
    <t xml:space="preserve">Base Demand     </t>
  </si>
  <si>
    <t xml:space="preserve">Demand          </t>
  </si>
  <si>
    <t xml:space="preserve">Head            </t>
  </si>
  <si>
    <t xml:space="preserve">Pressure        </t>
  </si>
  <si>
    <t xml:space="preserve"> Node ID                </t>
  </si>
  <si>
    <t xml:space="preserve">LPS             </t>
  </si>
  <si>
    <t xml:space="preserve">m               </t>
  </si>
  <si>
    <t xml:space="preserve">Junc ACA                </t>
  </si>
  <si>
    <t xml:space="preserve">Junc AUD                </t>
  </si>
  <si>
    <t xml:space="preserve">Junc BQ                 </t>
  </si>
  <si>
    <t xml:space="preserve">Junc CHE                </t>
  </si>
  <si>
    <t xml:space="preserve">Junc CIV                </t>
  </si>
  <si>
    <t xml:space="preserve">Junc ECE                </t>
  </si>
  <si>
    <t xml:space="preserve">Junc GH                 </t>
  </si>
  <si>
    <t xml:space="preserve">Junc GNH                </t>
  </si>
  <si>
    <t xml:space="preserve">Junc GYM                </t>
  </si>
  <si>
    <t xml:space="preserve">Junc HAB                </t>
  </si>
  <si>
    <t xml:space="preserve">Junc HCD                </t>
  </si>
  <si>
    <t xml:space="preserve">Junc HE                 </t>
  </si>
  <si>
    <t xml:space="preserve">Junc HF                 </t>
  </si>
  <si>
    <t xml:space="preserve">Junc IP1                </t>
  </si>
  <si>
    <t xml:space="preserve">Junc IP2                </t>
  </si>
  <si>
    <t xml:space="preserve">Junc IP3                </t>
  </si>
  <si>
    <t xml:space="preserve">Junc IT                 </t>
  </si>
  <si>
    <t xml:space="preserve">Junc JM                 </t>
  </si>
  <si>
    <t xml:space="preserve">Junc KT                 </t>
  </si>
  <si>
    <t xml:space="preserve">Junc L$                 </t>
  </si>
  <si>
    <t xml:space="preserve">Junc L%                 </t>
  </si>
  <si>
    <t xml:space="preserve">Junc L@                 </t>
  </si>
  <si>
    <t xml:space="preserve">Junc L^                 </t>
  </si>
  <si>
    <t xml:space="preserve">Junc L1                 </t>
  </si>
  <si>
    <t xml:space="preserve">Junc L10                </t>
  </si>
  <si>
    <t xml:space="preserve">Junc L100               </t>
  </si>
  <si>
    <t xml:space="preserve">Junc L101               </t>
  </si>
  <si>
    <t xml:space="preserve">Junc L102               </t>
  </si>
  <si>
    <t xml:space="preserve">Junc L103               </t>
  </si>
  <si>
    <t xml:space="preserve">Junc L104               </t>
  </si>
  <si>
    <t xml:space="preserve">Junc L105               </t>
  </si>
  <si>
    <t xml:space="preserve">Junc L106               </t>
  </si>
  <si>
    <t xml:space="preserve">Junc L107               </t>
  </si>
  <si>
    <t xml:space="preserve">Junc L108               </t>
  </si>
  <si>
    <t xml:space="preserve">Junc L109               </t>
  </si>
  <si>
    <t xml:space="preserve">Junc L11                </t>
  </si>
  <si>
    <t xml:space="preserve">Junc L110               </t>
  </si>
  <si>
    <t xml:space="preserve">Junc L111               </t>
  </si>
  <si>
    <t xml:space="preserve">Junc L112               </t>
  </si>
  <si>
    <t>Pressure</t>
  </si>
  <si>
    <t>output</t>
  </si>
  <si>
    <t>tank</t>
  </si>
  <si>
    <t>IP3 S</t>
  </si>
  <si>
    <t>IP3 R</t>
  </si>
  <si>
    <t>out put</t>
  </si>
  <si>
    <t>IP3</t>
  </si>
  <si>
    <t>L</t>
  </si>
  <si>
    <t>Qm3/s</t>
  </si>
  <si>
    <t>Q LPS</t>
  </si>
  <si>
    <t>dia</t>
  </si>
  <si>
    <t>hf</t>
  </si>
  <si>
    <t>available potential head</t>
  </si>
  <si>
    <t xml:space="preserve">actual </t>
  </si>
  <si>
    <t>id</t>
  </si>
  <si>
    <t>elevetion</t>
  </si>
  <si>
    <t>distance</t>
  </si>
  <si>
    <t>CIV</t>
  </si>
  <si>
    <t>L1</t>
  </si>
  <si>
    <t>L2</t>
  </si>
  <si>
    <t>Q1</t>
  </si>
  <si>
    <t>Q2</t>
  </si>
  <si>
    <t>D2</t>
  </si>
  <si>
    <t>D1</t>
  </si>
  <si>
    <t>hf1</t>
  </si>
  <si>
    <t>Hf</t>
  </si>
  <si>
    <t>hf2</t>
  </si>
  <si>
    <t>pressure head</t>
  </si>
  <si>
    <t>Actual</t>
  </si>
  <si>
    <t>Case I</t>
  </si>
  <si>
    <t>Case II</t>
  </si>
  <si>
    <t>IP3 value (tank:3.5m)</t>
  </si>
  <si>
    <t>software</t>
  </si>
  <si>
    <t>formula</t>
  </si>
  <si>
    <t>*</t>
  </si>
  <si>
    <t>P1</t>
  </si>
  <si>
    <t>P2</t>
  </si>
  <si>
    <t>IP 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</si>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</sst>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2" borderId="4" xfId="0" applyFill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</a:p>
          <a:p>
            <a:pPr>
              <a:defRPr/>
            </a:pPr>
            <a:r>
              <a:rPr lang="en-US"/>
              <a:t>REal-time Vs Software</a:t>
            </a:r>
          </a:p>
        </c:rich>
      </c:tx>
      <c:layout>
        <c:manualLayout>
          <c:xMode val="edge"/>
          <c:yMode val="edge"/>
          <c:x val="0.1983401137357830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software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'validation '!$A$2:$A$5</c:f>
              <c:numCache>
                <c:formatCode>0.0000</c:formatCode>
                <c:ptCount val="4"/>
                <c:pt idx="0">
                  <c:v>2.5</c:v>
                </c:pt>
                <c:pt idx="1">
                  <c:v>1.5</c:v>
                </c:pt>
                <c:pt idx="2">
                  <c:v>1</c:v>
                </c:pt>
                <c:pt idx="3">
                  <c:v>0.7</c:v>
                </c:pt>
              </c:numCache>
            </c:numRef>
          </c:cat>
          <c:val>
            <c:numRef>
              <c:f>'validation '!$B$2:$B$5</c:f>
              <c:numCache>
                <c:formatCode>0.000</c:formatCode>
                <c:ptCount val="4"/>
                <c:pt idx="0">
                  <c:v>32.43</c:v>
                </c:pt>
                <c:pt idx="1">
                  <c:v>31.43</c:v>
                </c:pt>
                <c:pt idx="2">
                  <c:v>10.78</c:v>
                </c:pt>
                <c:pt idx="3">
                  <c:v>30.4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C3-440E-B4EB-9F11A06C0472}"/>
            </c:ext>
          </c:extLst>
        </c:ser>
        <c:ser>
          <c:idx val="1"/>
          <c:order val="1"/>
          <c:tx>
            <c:v>real-time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'validation '!$A$2:$A$5</c:f>
              <c:numCache>
                <c:formatCode>0.0000</c:formatCode>
                <c:ptCount val="4"/>
                <c:pt idx="0">
                  <c:v>2.5</c:v>
                </c:pt>
                <c:pt idx="1">
                  <c:v>1.5</c:v>
                </c:pt>
                <c:pt idx="2">
                  <c:v>1</c:v>
                </c:pt>
                <c:pt idx="3">
                  <c:v>0.7</c:v>
                </c:pt>
              </c:numCache>
            </c:numRef>
          </c:cat>
          <c:val>
            <c:numRef>
              <c:f>'validation '!$C$2:$C$5</c:f>
              <c:numCache>
                <c:formatCode>0.000</c:formatCode>
                <c:ptCount val="4"/>
                <c:pt idx="0">
                  <c:v>27.8</c:v>
                </c:pt>
                <c:pt idx="1">
                  <c:v>26.7</c:v>
                </c:pt>
                <c:pt idx="2">
                  <c:v>9.14</c:v>
                </c:pt>
                <c:pt idx="3">
                  <c:v>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C3-440E-B4EB-9F11A06C0472}"/>
            </c:ext>
          </c:extLst>
        </c:ser>
        <c:ser>
          <c:idx val="2"/>
          <c:order val="2"/>
          <c:tx>
            <c:v>formulated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'validation '!$E$2:$E$5</c:f>
              <c:numCache>
                <c:formatCode>0.000</c:formatCode>
                <c:ptCount val="4"/>
                <c:pt idx="0">
                  <c:v>32.429203983924126</c:v>
                </c:pt>
                <c:pt idx="1">
                  <c:v>31.429203983924122</c:v>
                </c:pt>
                <c:pt idx="2">
                  <c:v>9.9097386009292201</c:v>
                </c:pt>
                <c:pt idx="3">
                  <c:v>30.629203983924121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6D-4A88-9FD8-25A294616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413247"/>
        <c:axId val="509403647"/>
      </c:lineChart>
      <c:catAx>
        <c:axId val="509413247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Tank level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403647"/>
        <c:crosses val="autoZero"/>
        <c:auto val="1"/>
        <c:lblAlgn val="ctr"/>
        <c:lblOffset val="100"/>
        <c:noMultiLvlLbl val="0"/>
      </c:catAx>
      <c:valAx>
        <c:axId val="50940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at IP3(m)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413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40433369964506"/>
          <c:y val="0.24346801427135298"/>
          <c:w val="0.15439340316750069"/>
          <c:h val="0.231314455939255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Software</a:t>
            </a:r>
            <a:r>
              <a:rPr lang="en-US" baseline="0"/>
              <a:t> Vs Formulated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software data</c:v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'validation '!$C$25:$C$35</c:f>
              <c:numCache>
                <c:formatCode>General</c:formatCode>
                <c:ptCount val="11"/>
                <c:pt idx="0">
                  <c:v>0</c:v>
                </c:pt>
                <c:pt idx="1">
                  <c:v>531</c:v>
                </c:pt>
                <c:pt idx="2">
                  <c:v>532</c:v>
                </c:pt>
                <c:pt idx="3">
                  <c:v>533</c:v>
                </c:pt>
                <c:pt idx="4">
                  <c:v>534</c:v>
                </c:pt>
                <c:pt idx="5">
                  <c:v>535</c:v>
                </c:pt>
                <c:pt idx="6">
                  <c:v>536</c:v>
                </c:pt>
                <c:pt idx="7">
                  <c:v>537</c:v>
                </c:pt>
                <c:pt idx="8">
                  <c:v>538</c:v>
                </c:pt>
                <c:pt idx="9">
                  <c:v>539</c:v>
                </c:pt>
                <c:pt idx="10">
                  <c:v>540</c:v>
                </c:pt>
              </c:numCache>
            </c:numRef>
          </c:cat>
          <c:val>
            <c:numRef>
              <c:f>'validation '!$A$25:$A$35</c:f>
              <c:numCache>
                <c:formatCode>0.000</c:formatCode>
                <c:ptCount val="11"/>
                <c:pt idx="0">
                  <c:v>33.43</c:v>
                </c:pt>
                <c:pt idx="1">
                  <c:v>31.83</c:v>
                </c:pt>
                <c:pt idx="2">
                  <c:v>30.53</c:v>
                </c:pt>
                <c:pt idx="3">
                  <c:v>29.52</c:v>
                </c:pt>
                <c:pt idx="4">
                  <c:v>28.67</c:v>
                </c:pt>
                <c:pt idx="5">
                  <c:v>27.93</c:v>
                </c:pt>
                <c:pt idx="6">
                  <c:v>27.27</c:v>
                </c:pt>
                <c:pt idx="7">
                  <c:v>26.68</c:v>
                </c:pt>
                <c:pt idx="8">
                  <c:v>26.15</c:v>
                </c:pt>
                <c:pt idx="9">
                  <c:v>25.68</c:v>
                </c:pt>
                <c:pt idx="10">
                  <c:v>24.75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F8-4642-84FC-709803AF87A6}"/>
            </c:ext>
          </c:extLst>
        </c:ser>
        <c:ser>
          <c:idx val="1"/>
          <c:order val="1"/>
          <c:tx>
            <c:v>Formula data</c:v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'validation '!$C$25:$C$35</c:f>
              <c:numCache>
                <c:formatCode>General</c:formatCode>
                <c:ptCount val="11"/>
                <c:pt idx="0">
                  <c:v>0</c:v>
                </c:pt>
                <c:pt idx="1">
                  <c:v>531</c:v>
                </c:pt>
                <c:pt idx="2">
                  <c:v>532</c:v>
                </c:pt>
                <c:pt idx="3">
                  <c:v>533</c:v>
                </c:pt>
                <c:pt idx="4">
                  <c:v>534</c:v>
                </c:pt>
                <c:pt idx="5">
                  <c:v>535</c:v>
                </c:pt>
                <c:pt idx="6">
                  <c:v>536</c:v>
                </c:pt>
                <c:pt idx="7">
                  <c:v>537</c:v>
                </c:pt>
                <c:pt idx="8">
                  <c:v>538</c:v>
                </c:pt>
                <c:pt idx="9">
                  <c:v>539</c:v>
                </c:pt>
                <c:pt idx="10">
                  <c:v>540</c:v>
                </c:pt>
              </c:numCache>
            </c:numRef>
          </c:cat>
          <c:val>
            <c:numRef>
              <c:f>'validation '!$B$25:$B$35</c:f>
              <c:numCache>
                <c:formatCode>0.000</c:formatCode>
                <c:ptCount val="11"/>
                <c:pt idx="0" formatCode="General">
                  <c:v>33.429000000000002</c:v>
                </c:pt>
                <c:pt idx="1">
                  <c:v>31.797247262263006</c:v>
                </c:pt>
                <c:pt idx="2">
                  <c:v>30.469086228031145</c:v>
                </c:pt>
                <c:pt idx="3">
                  <c:v>29.438018747873848</c:v>
                </c:pt>
                <c:pt idx="4">
                  <c:v>28.600856636851606</c:v>
                </c:pt>
                <c:pt idx="5">
                  <c:v>27.826663802848486</c:v>
                </c:pt>
                <c:pt idx="6">
                  <c:v>27.174708776595534</c:v>
                </c:pt>
                <c:pt idx="7">
                  <c:v>26.584858398002989</c:v>
                </c:pt>
                <c:pt idx="8">
                  <c:v>26.027073673430664</c:v>
                </c:pt>
                <c:pt idx="9">
                  <c:v>25.558729779787488</c:v>
                </c:pt>
                <c:pt idx="10">
                  <c:v>24.595949881628201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F8-4642-84FC-709803AF8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4567152"/>
        <c:axId val="1364589712"/>
      </c:lineChart>
      <c:catAx>
        <c:axId val="136456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Leakages ID</a:t>
                </a:r>
              </a:p>
            </c:rich>
          </c:tx>
          <c:layout>
            <c:manualLayout>
              <c:xMode val="edge"/>
              <c:yMode val="edge"/>
              <c:x val="0.33600485710394085"/>
              <c:y val="0.884177992429148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589712"/>
        <c:crosses val="autoZero"/>
        <c:auto val="1"/>
        <c:lblAlgn val="ctr"/>
        <c:lblOffset val="100"/>
        <c:noMultiLvlLbl val="0"/>
      </c:catAx>
      <c:valAx>
        <c:axId val="136458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56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571278</xdr:colOff>
      <xdr:row>7</xdr:row>
      <xdr:rowOff>111569</xdr:rowOff>
    </xdr:from>
    <xdr:to>
      <xdr:col>12</xdr:col>
      <xdr:colOff>516480</xdr:colOff>
      <xdr:row>22</xdr:row>
      <xdr:rowOff>4721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58282B-2C9B-0332-46AA-FA1FCC518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87682</xdr:colOff>
      <xdr:row>23</xdr:row>
      <xdr:rowOff>38441</xdr:rowOff>
    </xdr:from>
    <xdr:to>
      <xdr:col>13</xdr:col>
      <xdr:colOff>14431</xdr:colOff>
      <xdr:row>39</xdr:row>
      <xdr:rowOff>180398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4E2EBF2-2761-4B17-DB59-98F4CEEAF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4610-EA18-473C-B775-1567F04746DD}">
  <dimension ref="A1:AI42"/>
  <sheetViews>
    <sheetView topLeftCell="A4" workbookViewId="0">
      <selection sqref="A1:AI42"/>
    </sheetView>
  </sheetViews>
  <sheetFormatPr defaultRowHeight="15" x14ac:dyDescent="0.25"/>
  <sheetData>
    <row r="1" spans="1:35" x14ac:dyDescent="0.25">
      <c r="A1" s="15" t="s">
        <v>0</v>
      </c>
      <c r="B1" s="16"/>
      <c r="C1" s="16"/>
      <c r="D1" s="16"/>
      <c r="E1" s="17"/>
      <c r="G1" s="1" t="s">
        <v>1</v>
      </c>
      <c r="H1" s="2"/>
      <c r="I1" s="2"/>
      <c r="J1" s="2"/>
      <c r="K1" s="3"/>
      <c r="M1" s="1" t="s">
        <v>2</v>
      </c>
      <c r="N1" s="2"/>
      <c r="O1" s="2"/>
      <c r="P1" s="2"/>
      <c r="Q1" s="3"/>
      <c r="S1" s="4" t="s">
        <v>3</v>
      </c>
      <c r="T1" s="4"/>
      <c r="U1" s="4"/>
      <c r="V1" s="4"/>
      <c r="W1" s="4"/>
      <c r="Y1" s="1" t="s">
        <v>4</v>
      </c>
      <c r="Z1" s="2"/>
      <c r="AA1" s="2"/>
      <c r="AB1" s="2"/>
      <c r="AC1" s="3"/>
      <c r="AE1" s="1" t="s">
        <v>5</v>
      </c>
      <c r="AF1" s="2"/>
      <c r="AG1" s="2"/>
      <c r="AH1" s="2"/>
      <c r="AI1" s="3"/>
    </row>
    <row r="2" spans="1:35" x14ac:dyDescent="0.2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M2" s="5" t="s">
        <v>6</v>
      </c>
      <c r="N2" s="5" t="s">
        <v>7</v>
      </c>
      <c r="O2" s="5" t="s">
        <v>8</v>
      </c>
      <c r="P2" s="5" t="s">
        <v>9</v>
      </c>
      <c r="Q2" s="5" t="s">
        <v>10</v>
      </c>
      <c r="S2" s="5" t="s">
        <v>6</v>
      </c>
      <c r="T2" s="5" t="s">
        <v>7</v>
      </c>
      <c r="U2" s="5" t="s">
        <v>8</v>
      </c>
      <c r="V2" s="5" t="s">
        <v>9</v>
      </c>
      <c r="W2" s="5" t="s">
        <v>10</v>
      </c>
      <c r="Y2" s="5" t="s">
        <v>6</v>
      </c>
      <c r="Z2" s="5" t="s">
        <v>7</v>
      </c>
      <c r="AA2" s="5" t="s">
        <v>8</v>
      </c>
      <c r="AB2" s="5" t="s">
        <v>9</v>
      </c>
      <c r="AC2" s="5" t="s">
        <v>10</v>
      </c>
      <c r="AE2" s="5" t="s">
        <v>6</v>
      </c>
      <c r="AF2" s="5" t="s">
        <v>7</v>
      </c>
      <c r="AG2" s="5" t="s">
        <v>8</v>
      </c>
      <c r="AH2" s="5" t="s">
        <v>9</v>
      </c>
      <c r="AI2" s="5" t="s">
        <v>10</v>
      </c>
    </row>
    <row r="3" spans="1:35" x14ac:dyDescent="0.25">
      <c r="A3" s="5" t="s">
        <v>11</v>
      </c>
      <c r="B3" s="5" t="s">
        <v>12</v>
      </c>
      <c r="C3" s="5" t="s">
        <v>12</v>
      </c>
      <c r="D3" s="5" t="s">
        <v>13</v>
      </c>
      <c r="E3" s="5" t="s">
        <v>13</v>
      </c>
      <c r="G3" s="5" t="s">
        <v>11</v>
      </c>
      <c r="H3" s="5" t="s">
        <v>12</v>
      </c>
      <c r="I3" s="5" t="s">
        <v>12</v>
      </c>
      <c r="J3" s="5" t="s">
        <v>13</v>
      </c>
      <c r="K3" s="5" t="s">
        <v>13</v>
      </c>
      <c r="M3" s="5" t="s">
        <v>11</v>
      </c>
      <c r="N3" s="5" t="s">
        <v>12</v>
      </c>
      <c r="O3" s="5" t="s">
        <v>12</v>
      </c>
      <c r="P3" s="5" t="s">
        <v>13</v>
      </c>
      <c r="Q3" s="5" t="s">
        <v>13</v>
      </c>
      <c r="S3" s="5" t="s">
        <v>11</v>
      </c>
      <c r="T3" s="5" t="s">
        <v>12</v>
      </c>
      <c r="U3" s="5" t="s">
        <v>12</v>
      </c>
      <c r="V3" s="5" t="s">
        <v>13</v>
      </c>
      <c r="W3" s="5" t="s">
        <v>13</v>
      </c>
      <c r="Y3" s="5" t="s">
        <v>11</v>
      </c>
      <c r="Z3" s="5" t="s">
        <v>12</v>
      </c>
      <c r="AA3" s="5" t="s">
        <v>12</v>
      </c>
      <c r="AB3" s="5" t="s">
        <v>13</v>
      </c>
      <c r="AC3" s="5" t="s">
        <v>13</v>
      </c>
      <c r="AE3" s="5" t="s">
        <v>11</v>
      </c>
      <c r="AF3" s="5" t="s">
        <v>12</v>
      </c>
      <c r="AG3" s="5" t="s">
        <v>12</v>
      </c>
      <c r="AH3" s="5" t="s">
        <v>13</v>
      </c>
      <c r="AI3" s="5" t="s">
        <v>13</v>
      </c>
    </row>
    <row r="4" spans="1:35" x14ac:dyDescent="0.25">
      <c r="A4" s="5" t="s">
        <v>14</v>
      </c>
      <c r="B4" s="5">
        <v>2.63E-2</v>
      </c>
      <c r="C4" s="5">
        <v>0.03</v>
      </c>
      <c r="D4" s="5">
        <v>457.35</v>
      </c>
      <c r="E4" s="5">
        <v>34.35</v>
      </c>
      <c r="G4" s="5" t="s">
        <v>14</v>
      </c>
      <c r="H4" s="5">
        <v>2.63E-2</v>
      </c>
      <c r="I4" s="5">
        <v>0.03</v>
      </c>
      <c r="J4" s="5">
        <v>456.35</v>
      </c>
      <c r="K4" s="5">
        <v>33.35</v>
      </c>
      <c r="M4" s="5" t="s">
        <v>14</v>
      </c>
      <c r="N4" s="5">
        <v>2.63E-2</v>
      </c>
      <c r="O4" s="5">
        <v>0.03</v>
      </c>
      <c r="P4" s="5">
        <v>455.35</v>
      </c>
      <c r="Q4" s="5">
        <v>32.35</v>
      </c>
      <c r="S4" s="5" t="s">
        <v>14</v>
      </c>
      <c r="T4" s="5">
        <v>2.63E-2</v>
      </c>
      <c r="U4" s="5">
        <v>0.03</v>
      </c>
      <c r="V4" s="5">
        <v>456.85</v>
      </c>
      <c r="W4" s="5">
        <v>33.85</v>
      </c>
      <c r="Y4" s="5" t="s">
        <v>14</v>
      </c>
      <c r="Z4" s="5">
        <v>2.63E-2</v>
      </c>
      <c r="AA4" s="5">
        <v>0.03</v>
      </c>
      <c r="AB4" s="5">
        <v>455.85</v>
      </c>
      <c r="AC4" s="5">
        <v>32.85</v>
      </c>
      <c r="AE4" s="5" t="s">
        <v>14</v>
      </c>
      <c r="AF4" s="5">
        <v>2.63E-2</v>
      </c>
      <c r="AG4" s="5">
        <v>0.03</v>
      </c>
      <c r="AH4" s="5">
        <v>454.85</v>
      </c>
      <c r="AI4" s="5">
        <v>31.85</v>
      </c>
    </row>
    <row r="5" spans="1:35" x14ac:dyDescent="0.25">
      <c r="A5" s="5" t="s">
        <v>15</v>
      </c>
      <c r="B5" s="5">
        <v>0.05</v>
      </c>
      <c r="C5" s="5">
        <v>0.05</v>
      </c>
      <c r="D5" s="5">
        <v>457.19</v>
      </c>
      <c r="E5" s="5">
        <v>42.19</v>
      </c>
      <c r="G5" s="5" t="s">
        <v>15</v>
      </c>
      <c r="H5" s="5">
        <v>0.05</v>
      </c>
      <c r="I5" s="5">
        <v>0.05</v>
      </c>
      <c r="J5" s="5">
        <v>456.19</v>
      </c>
      <c r="K5" s="5">
        <v>41.19</v>
      </c>
      <c r="M5" s="5" t="s">
        <v>15</v>
      </c>
      <c r="N5" s="5">
        <v>0.05</v>
      </c>
      <c r="O5" s="5">
        <v>0.05</v>
      </c>
      <c r="P5" s="5">
        <v>455.19</v>
      </c>
      <c r="Q5" s="5">
        <v>40.19</v>
      </c>
      <c r="S5" s="5" t="s">
        <v>15</v>
      </c>
      <c r="T5" s="5">
        <v>0.05</v>
      </c>
      <c r="U5" s="5">
        <v>0.05</v>
      </c>
      <c r="V5" s="5">
        <v>456.69</v>
      </c>
      <c r="W5" s="5">
        <v>41.69</v>
      </c>
      <c r="Y5" s="5" t="s">
        <v>15</v>
      </c>
      <c r="Z5" s="5">
        <v>0.05</v>
      </c>
      <c r="AA5" s="5">
        <v>0.05</v>
      </c>
      <c r="AB5" s="5">
        <v>455.69</v>
      </c>
      <c r="AC5" s="5">
        <v>40.69</v>
      </c>
      <c r="AE5" s="5" t="s">
        <v>15</v>
      </c>
      <c r="AF5" s="5">
        <v>0.05</v>
      </c>
      <c r="AG5" s="5">
        <v>0.05</v>
      </c>
      <c r="AH5" s="5">
        <v>454.69</v>
      </c>
      <c r="AI5" s="5">
        <v>39.69</v>
      </c>
    </row>
    <row r="6" spans="1:35" x14ac:dyDescent="0.25">
      <c r="A6" s="5" t="s">
        <v>16</v>
      </c>
      <c r="B6" s="5">
        <v>3.8199999999999998E-2</v>
      </c>
      <c r="C6" s="5">
        <v>0.04</v>
      </c>
      <c r="D6" s="5">
        <v>458.24</v>
      </c>
      <c r="E6" s="5">
        <v>26.24</v>
      </c>
      <c r="G6" s="5" t="s">
        <v>16</v>
      </c>
      <c r="H6" s="5">
        <v>3.8199999999999998E-2</v>
      </c>
      <c r="I6" s="5">
        <v>0.04</v>
      </c>
      <c r="J6" s="5">
        <v>457.24</v>
      </c>
      <c r="K6" s="5">
        <v>25.24</v>
      </c>
      <c r="M6" s="5" t="s">
        <v>16</v>
      </c>
      <c r="N6" s="5">
        <v>3.8199999999999998E-2</v>
      </c>
      <c r="O6" s="5">
        <v>0.04</v>
      </c>
      <c r="P6" s="5">
        <v>456.24</v>
      </c>
      <c r="Q6" s="5">
        <v>24.24</v>
      </c>
      <c r="S6" s="5" t="s">
        <v>16</v>
      </c>
      <c r="T6" s="5">
        <v>3.8199999999999998E-2</v>
      </c>
      <c r="U6" s="5">
        <v>0.04</v>
      </c>
      <c r="V6" s="5">
        <v>457.74</v>
      </c>
      <c r="W6" s="5">
        <v>25.74</v>
      </c>
      <c r="Y6" s="5" t="s">
        <v>16</v>
      </c>
      <c r="Z6" s="5">
        <v>3.8199999999999998E-2</v>
      </c>
      <c r="AA6" s="5">
        <v>0.04</v>
      </c>
      <c r="AB6" s="5">
        <v>456.74</v>
      </c>
      <c r="AC6" s="5">
        <v>24.74</v>
      </c>
      <c r="AE6" s="5" t="s">
        <v>16</v>
      </c>
      <c r="AF6" s="5">
        <v>3.8199999999999998E-2</v>
      </c>
      <c r="AG6" s="5">
        <v>0.04</v>
      </c>
      <c r="AH6" s="5">
        <v>455.74</v>
      </c>
      <c r="AI6" s="5">
        <v>23.74</v>
      </c>
    </row>
    <row r="7" spans="1:35" x14ac:dyDescent="0.25">
      <c r="A7" s="5" t="s">
        <v>17</v>
      </c>
      <c r="B7" s="5">
        <v>1.3899999999999999E-2</v>
      </c>
      <c r="C7" s="5">
        <v>0.01</v>
      </c>
      <c r="D7" s="5">
        <v>457.22</v>
      </c>
      <c r="E7" s="5">
        <v>31.22</v>
      </c>
      <c r="G7" s="5" t="s">
        <v>17</v>
      </c>
      <c r="H7" s="5">
        <v>1.3899999999999999E-2</v>
      </c>
      <c r="I7" s="5">
        <v>0.01</v>
      </c>
      <c r="J7" s="5">
        <v>456.22</v>
      </c>
      <c r="K7" s="5">
        <v>30.22</v>
      </c>
      <c r="M7" s="5" t="s">
        <v>17</v>
      </c>
      <c r="N7" s="5">
        <v>1.3899999999999999E-2</v>
      </c>
      <c r="O7" s="5">
        <v>0.01</v>
      </c>
      <c r="P7" s="5">
        <v>455.22</v>
      </c>
      <c r="Q7" s="5">
        <v>29.22</v>
      </c>
      <c r="S7" s="5" t="s">
        <v>17</v>
      </c>
      <c r="T7" s="5">
        <v>1.3899999999999999E-2</v>
      </c>
      <c r="U7" s="5">
        <v>0.01</v>
      </c>
      <c r="V7" s="5">
        <v>456.72</v>
      </c>
      <c r="W7" s="5">
        <v>30.72</v>
      </c>
      <c r="Y7" s="5" t="s">
        <v>17</v>
      </c>
      <c r="Z7" s="5">
        <v>1.3899999999999999E-2</v>
      </c>
      <c r="AA7" s="5">
        <v>0.01</v>
      </c>
      <c r="AB7" s="5">
        <v>455.72</v>
      </c>
      <c r="AC7" s="5">
        <v>29.72</v>
      </c>
      <c r="AE7" s="5" t="s">
        <v>17</v>
      </c>
      <c r="AF7" s="5">
        <v>1.3899999999999999E-2</v>
      </c>
      <c r="AG7" s="5">
        <v>0.01</v>
      </c>
      <c r="AH7" s="5">
        <v>454.72</v>
      </c>
      <c r="AI7" s="5">
        <v>28.72</v>
      </c>
    </row>
    <row r="8" spans="1:35" x14ac:dyDescent="0.25">
      <c r="A8" s="5" t="s">
        <v>18</v>
      </c>
      <c r="B8" s="5">
        <v>4.8599999999999997E-2</v>
      </c>
      <c r="C8" s="5">
        <v>0.05</v>
      </c>
      <c r="D8" s="5">
        <v>458.23</v>
      </c>
      <c r="E8" s="5">
        <v>46.23</v>
      </c>
      <c r="G8" s="5" t="s">
        <v>18</v>
      </c>
      <c r="H8" s="5">
        <v>4.8599999999999997E-2</v>
      </c>
      <c r="I8" s="5">
        <v>0.05</v>
      </c>
      <c r="J8" s="5">
        <v>457.23</v>
      </c>
      <c r="K8" s="5">
        <v>45.23</v>
      </c>
      <c r="M8" s="5" t="s">
        <v>18</v>
      </c>
      <c r="N8" s="5">
        <v>4.8599999999999997E-2</v>
      </c>
      <c r="O8" s="5">
        <v>0.05</v>
      </c>
      <c r="P8" s="5">
        <v>456.23</v>
      </c>
      <c r="Q8" s="5">
        <v>44.23</v>
      </c>
      <c r="S8" s="5" t="s">
        <v>18</v>
      </c>
      <c r="T8" s="5">
        <v>4.8599999999999997E-2</v>
      </c>
      <c r="U8" s="5">
        <v>0.05</v>
      </c>
      <c r="V8" s="5">
        <v>457.73</v>
      </c>
      <c r="W8" s="5">
        <v>45.73</v>
      </c>
      <c r="Y8" s="5" t="s">
        <v>18</v>
      </c>
      <c r="Z8" s="5">
        <v>4.8599999999999997E-2</v>
      </c>
      <c r="AA8" s="5">
        <v>0.05</v>
      </c>
      <c r="AB8" s="5">
        <v>456.73</v>
      </c>
      <c r="AC8" s="5">
        <v>44.73</v>
      </c>
      <c r="AE8" s="5" t="s">
        <v>18</v>
      </c>
      <c r="AF8" s="5">
        <v>4.8599999999999997E-2</v>
      </c>
      <c r="AG8" s="5">
        <v>0.05</v>
      </c>
      <c r="AH8" s="5">
        <v>455.73</v>
      </c>
      <c r="AI8" s="5">
        <v>43.73</v>
      </c>
    </row>
    <row r="9" spans="1:35" x14ac:dyDescent="0.25">
      <c r="A9" s="5" t="s">
        <v>19</v>
      </c>
      <c r="B9" s="5">
        <v>1.04E-2</v>
      </c>
      <c r="C9" s="5">
        <v>0.01</v>
      </c>
      <c r="D9" s="5">
        <v>458.22</v>
      </c>
      <c r="E9" s="5">
        <v>32.22</v>
      </c>
      <c r="G9" s="5" t="s">
        <v>19</v>
      </c>
      <c r="H9" s="5">
        <v>1.04E-2</v>
      </c>
      <c r="I9" s="5">
        <v>0.01</v>
      </c>
      <c r="J9" s="5">
        <v>457.22</v>
      </c>
      <c r="K9" s="5">
        <v>31.22</v>
      </c>
      <c r="M9" s="5" t="s">
        <v>19</v>
      </c>
      <c r="N9" s="5">
        <v>1.04E-2</v>
      </c>
      <c r="O9" s="5">
        <v>0.01</v>
      </c>
      <c r="P9" s="5">
        <v>456.22</v>
      </c>
      <c r="Q9" s="5">
        <v>30.22</v>
      </c>
      <c r="S9" s="5" t="s">
        <v>19</v>
      </c>
      <c r="T9" s="5">
        <v>1.04E-2</v>
      </c>
      <c r="U9" s="5">
        <v>0.01</v>
      </c>
      <c r="V9" s="5">
        <v>457.72</v>
      </c>
      <c r="W9" s="5">
        <v>31.72</v>
      </c>
      <c r="Y9" s="5" t="s">
        <v>19</v>
      </c>
      <c r="Z9" s="5">
        <v>1.04E-2</v>
      </c>
      <c r="AA9" s="5">
        <v>0.01</v>
      </c>
      <c r="AB9" s="5">
        <v>456.72</v>
      </c>
      <c r="AC9" s="5">
        <v>30.72</v>
      </c>
      <c r="AE9" s="5" t="s">
        <v>19</v>
      </c>
      <c r="AF9" s="5">
        <v>1.04E-2</v>
      </c>
      <c r="AG9" s="5">
        <v>0.01</v>
      </c>
      <c r="AH9" s="5">
        <v>455.72</v>
      </c>
      <c r="AI9" s="5">
        <v>29.72</v>
      </c>
    </row>
    <row r="10" spans="1:35" x14ac:dyDescent="0.25">
      <c r="A10" s="5" t="s">
        <v>20</v>
      </c>
      <c r="B10" s="5">
        <v>6.08E-2</v>
      </c>
      <c r="C10" s="5">
        <v>0.06</v>
      </c>
      <c r="D10" s="5">
        <v>458.43</v>
      </c>
      <c r="E10" s="5">
        <v>19.43</v>
      </c>
      <c r="G10" s="5" t="s">
        <v>20</v>
      </c>
      <c r="H10" s="5">
        <v>6.08E-2</v>
      </c>
      <c r="I10" s="5">
        <v>0.06</v>
      </c>
      <c r="J10" s="5">
        <v>457.43</v>
      </c>
      <c r="K10" s="5">
        <v>18.43</v>
      </c>
      <c r="M10" s="5" t="s">
        <v>20</v>
      </c>
      <c r="N10" s="5">
        <v>6.08E-2</v>
      </c>
      <c r="O10" s="5">
        <v>0.06</v>
      </c>
      <c r="P10" s="5">
        <v>456.43</v>
      </c>
      <c r="Q10" s="5">
        <v>17.43</v>
      </c>
      <c r="S10" s="5" t="s">
        <v>20</v>
      </c>
      <c r="T10" s="5">
        <v>6.08E-2</v>
      </c>
      <c r="U10" s="5">
        <v>0.06</v>
      </c>
      <c r="V10" s="5">
        <v>457.93</v>
      </c>
      <c r="W10" s="5">
        <v>18.93</v>
      </c>
      <c r="Y10" s="5" t="s">
        <v>20</v>
      </c>
      <c r="Z10" s="5">
        <v>6.08E-2</v>
      </c>
      <c r="AA10" s="5">
        <v>0.06</v>
      </c>
      <c r="AB10" s="5">
        <v>456.93</v>
      </c>
      <c r="AC10" s="5">
        <v>17.93</v>
      </c>
      <c r="AE10" s="5" t="s">
        <v>20</v>
      </c>
      <c r="AF10" s="5">
        <v>6.08E-2</v>
      </c>
      <c r="AG10" s="5">
        <v>0.06</v>
      </c>
      <c r="AH10" s="5">
        <v>455.93</v>
      </c>
      <c r="AI10" s="5">
        <v>16.93</v>
      </c>
    </row>
    <row r="11" spans="1:35" x14ac:dyDescent="0.25">
      <c r="A11" s="5" t="s">
        <v>21</v>
      </c>
      <c r="B11" s="5">
        <v>3.7100000000000001E-2</v>
      </c>
      <c r="C11" s="5">
        <v>0.04</v>
      </c>
      <c r="D11" s="5">
        <v>457.34</v>
      </c>
      <c r="E11" s="5">
        <v>36.340000000000003</v>
      </c>
      <c r="G11" s="5" t="s">
        <v>21</v>
      </c>
      <c r="H11" s="5">
        <v>3.7100000000000001E-2</v>
      </c>
      <c r="I11" s="5">
        <v>0.04</v>
      </c>
      <c r="J11" s="5">
        <v>456.34</v>
      </c>
      <c r="K11" s="5">
        <v>35.340000000000003</v>
      </c>
      <c r="M11" s="5" t="s">
        <v>21</v>
      </c>
      <c r="N11" s="5">
        <v>3.7100000000000001E-2</v>
      </c>
      <c r="O11" s="5">
        <v>0.04</v>
      </c>
      <c r="P11" s="5">
        <v>455.34</v>
      </c>
      <c r="Q11" s="5">
        <v>34.340000000000003</v>
      </c>
      <c r="S11" s="5" t="s">
        <v>21</v>
      </c>
      <c r="T11" s="5">
        <v>3.7100000000000001E-2</v>
      </c>
      <c r="U11" s="5">
        <v>0.04</v>
      </c>
      <c r="V11" s="5">
        <v>456.84</v>
      </c>
      <c r="W11" s="5">
        <v>35.840000000000003</v>
      </c>
      <c r="Y11" s="5" t="s">
        <v>21</v>
      </c>
      <c r="Z11" s="5">
        <v>3.7100000000000001E-2</v>
      </c>
      <c r="AA11" s="5">
        <v>0.04</v>
      </c>
      <c r="AB11" s="5">
        <v>455.84</v>
      </c>
      <c r="AC11" s="5">
        <v>34.840000000000003</v>
      </c>
      <c r="AE11" s="5" t="s">
        <v>21</v>
      </c>
      <c r="AF11" s="5">
        <v>3.7100000000000001E-2</v>
      </c>
      <c r="AG11" s="5">
        <v>0.04</v>
      </c>
      <c r="AH11" s="5">
        <v>454.84</v>
      </c>
      <c r="AI11" s="5">
        <v>33.840000000000003</v>
      </c>
    </row>
    <row r="12" spans="1:35" x14ac:dyDescent="0.25">
      <c r="A12" s="5" t="s">
        <v>22</v>
      </c>
      <c r="B12" s="5">
        <v>0.02</v>
      </c>
      <c r="C12" s="5">
        <v>0.02</v>
      </c>
      <c r="D12" s="5">
        <v>458.2</v>
      </c>
      <c r="E12" s="5">
        <v>37.200000000000003</v>
      </c>
      <c r="G12" s="5" t="s">
        <v>22</v>
      </c>
      <c r="H12" s="5">
        <v>0.02</v>
      </c>
      <c r="I12" s="5">
        <v>0.02</v>
      </c>
      <c r="J12" s="5">
        <v>457.2</v>
      </c>
      <c r="K12" s="5">
        <v>36.200000000000003</v>
      </c>
      <c r="M12" s="5" t="s">
        <v>22</v>
      </c>
      <c r="N12" s="5">
        <v>0.02</v>
      </c>
      <c r="O12" s="5">
        <v>0.02</v>
      </c>
      <c r="P12" s="5">
        <v>456.2</v>
      </c>
      <c r="Q12" s="5">
        <v>35.200000000000003</v>
      </c>
      <c r="S12" s="5" t="s">
        <v>22</v>
      </c>
      <c r="T12" s="5">
        <v>0.02</v>
      </c>
      <c r="U12" s="5">
        <v>0.02</v>
      </c>
      <c r="V12" s="5">
        <v>457.7</v>
      </c>
      <c r="W12" s="5">
        <v>36.700000000000003</v>
      </c>
      <c r="Y12" s="5" t="s">
        <v>22</v>
      </c>
      <c r="Z12" s="5">
        <v>0.02</v>
      </c>
      <c r="AA12" s="5">
        <v>0.02</v>
      </c>
      <c r="AB12" s="5">
        <v>456.7</v>
      </c>
      <c r="AC12" s="5">
        <v>35.700000000000003</v>
      </c>
      <c r="AE12" s="5" t="s">
        <v>22</v>
      </c>
      <c r="AF12" s="5">
        <v>0.02</v>
      </c>
      <c r="AG12" s="5">
        <v>0.02</v>
      </c>
      <c r="AH12" s="5">
        <v>455.7</v>
      </c>
      <c r="AI12" s="5">
        <v>34.700000000000003</v>
      </c>
    </row>
    <row r="13" spans="1:35" x14ac:dyDescent="0.25">
      <c r="A13" s="5" t="s">
        <v>23</v>
      </c>
      <c r="B13" s="5">
        <v>0.24679999999999999</v>
      </c>
      <c r="C13" s="5">
        <v>0.25</v>
      </c>
      <c r="D13" s="5">
        <v>456.82</v>
      </c>
      <c r="E13" s="5">
        <v>22.82</v>
      </c>
      <c r="G13" s="5" t="s">
        <v>23</v>
      </c>
      <c r="H13" s="5">
        <v>0.24679999999999999</v>
      </c>
      <c r="I13" s="5">
        <v>0.25</v>
      </c>
      <c r="J13" s="5">
        <v>455.82</v>
      </c>
      <c r="K13" s="5">
        <v>21.82</v>
      </c>
      <c r="M13" s="5" t="s">
        <v>23</v>
      </c>
      <c r="N13" s="5">
        <v>0.24679999999999999</v>
      </c>
      <c r="O13" s="5">
        <v>0.25</v>
      </c>
      <c r="P13" s="5">
        <v>454.82</v>
      </c>
      <c r="Q13" s="5">
        <v>20.82</v>
      </c>
      <c r="S13" s="5" t="s">
        <v>23</v>
      </c>
      <c r="T13" s="5">
        <v>0.24679999999999999</v>
      </c>
      <c r="U13" s="5">
        <v>0.25</v>
      </c>
      <c r="V13" s="5">
        <v>456.32</v>
      </c>
      <c r="W13" s="5">
        <v>22.32</v>
      </c>
      <c r="Y13" s="5" t="s">
        <v>23</v>
      </c>
      <c r="Z13" s="5">
        <v>0.24679999999999999</v>
      </c>
      <c r="AA13" s="5">
        <v>0.25</v>
      </c>
      <c r="AB13" s="5">
        <v>455.32</v>
      </c>
      <c r="AC13" s="5">
        <v>21.32</v>
      </c>
      <c r="AE13" s="5" t="s">
        <v>23</v>
      </c>
      <c r="AF13" s="5">
        <v>0.24679999999999999</v>
      </c>
      <c r="AG13" s="5">
        <v>0.25</v>
      </c>
      <c r="AH13" s="5">
        <v>454.32</v>
      </c>
      <c r="AI13" s="5">
        <v>20.32</v>
      </c>
    </row>
    <row r="14" spans="1:35" x14ac:dyDescent="0.25">
      <c r="A14" s="5" t="s">
        <v>24</v>
      </c>
      <c r="B14" s="5">
        <v>0.24679999999999999</v>
      </c>
      <c r="C14" s="5">
        <v>0.25</v>
      </c>
      <c r="D14" s="5">
        <v>456.84</v>
      </c>
      <c r="E14" s="5">
        <v>22.84</v>
      </c>
      <c r="G14" s="5" t="s">
        <v>24</v>
      </c>
      <c r="H14" s="5">
        <v>0.24679999999999999</v>
      </c>
      <c r="I14" s="5">
        <v>0.25</v>
      </c>
      <c r="J14" s="5">
        <v>455.84</v>
      </c>
      <c r="K14" s="5">
        <v>21.84</v>
      </c>
      <c r="M14" s="5" t="s">
        <v>24</v>
      </c>
      <c r="N14" s="5">
        <v>0.24679999999999999</v>
      </c>
      <c r="O14" s="5">
        <v>0.25</v>
      </c>
      <c r="P14" s="5">
        <v>454.84</v>
      </c>
      <c r="Q14" s="5">
        <v>20.84</v>
      </c>
      <c r="S14" s="5" t="s">
        <v>24</v>
      </c>
      <c r="T14" s="5">
        <v>0.24679999999999999</v>
      </c>
      <c r="U14" s="5">
        <v>0.25</v>
      </c>
      <c r="V14" s="5">
        <v>456.34</v>
      </c>
      <c r="W14" s="5">
        <v>22.34</v>
      </c>
      <c r="Y14" s="5" t="s">
        <v>24</v>
      </c>
      <c r="Z14" s="5">
        <v>0.24679999999999999</v>
      </c>
      <c r="AA14" s="5">
        <v>0.25</v>
      </c>
      <c r="AB14" s="5">
        <v>455.34</v>
      </c>
      <c r="AC14" s="5">
        <v>21.34</v>
      </c>
      <c r="AE14" s="5" t="s">
        <v>24</v>
      </c>
      <c r="AF14" s="5">
        <v>0.24679999999999999</v>
      </c>
      <c r="AG14" s="5">
        <v>0.25</v>
      </c>
      <c r="AH14" s="5">
        <v>454.34</v>
      </c>
      <c r="AI14" s="5">
        <v>20.34</v>
      </c>
    </row>
    <row r="15" spans="1:35" x14ac:dyDescent="0.25">
      <c r="A15" s="5" t="s">
        <v>25</v>
      </c>
      <c r="B15" s="5">
        <v>0.16250000000000001</v>
      </c>
      <c r="C15" s="5">
        <v>0.16</v>
      </c>
      <c r="D15" s="5">
        <v>457.22</v>
      </c>
      <c r="E15" s="5">
        <v>19.22</v>
      </c>
      <c r="G15" s="5" t="s">
        <v>25</v>
      </c>
      <c r="H15" s="5">
        <v>0.16250000000000001</v>
      </c>
      <c r="I15" s="5">
        <v>0.16</v>
      </c>
      <c r="J15" s="5">
        <v>456.22</v>
      </c>
      <c r="K15" s="5">
        <v>18.22</v>
      </c>
      <c r="M15" s="5" t="s">
        <v>25</v>
      </c>
      <c r="N15" s="5">
        <v>0.16250000000000001</v>
      </c>
      <c r="O15" s="5">
        <v>0.16</v>
      </c>
      <c r="P15" s="5">
        <v>455.22</v>
      </c>
      <c r="Q15" s="5">
        <v>17.22</v>
      </c>
      <c r="S15" s="5" t="s">
        <v>25</v>
      </c>
      <c r="T15" s="5">
        <v>0.16250000000000001</v>
      </c>
      <c r="U15" s="5">
        <v>0.16</v>
      </c>
      <c r="V15" s="5">
        <v>456.72</v>
      </c>
      <c r="W15" s="5">
        <v>18.72</v>
      </c>
      <c r="Y15" s="5" t="s">
        <v>25</v>
      </c>
      <c r="Z15" s="5">
        <v>0.16250000000000001</v>
      </c>
      <c r="AA15" s="5">
        <v>0.16</v>
      </c>
      <c r="AB15" s="5">
        <v>455.72</v>
      </c>
      <c r="AC15" s="5">
        <v>17.72</v>
      </c>
      <c r="AE15" s="5" t="s">
        <v>25</v>
      </c>
      <c r="AF15" s="5">
        <v>0.16250000000000001</v>
      </c>
      <c r="AG15" s="5">
        <v>0.16</v>
      </c>
      <c r="AH15" s="5">
        <v>454.72</v>
      </c>
      <c r="AI15" s="5">
        <v>16.72</v>
      </c>
    </row>
    <row r="16" spans="1:35" x14ac:dyDescent="0.25">
      <c r="A16" s="5" t="s">
        <v>26</v>
      </c>
      <c r="B16" s="5">
        <v>0.20760000000000001</v>
      </c>
      <c r="C16" s="5">
        <v>0.21</v>
      </c>
      <c r="D16" s="5">
        <v>458.38</v>
      </c>
      <c r="E16" s="5">
        <v>20.38</v>
      </c>
      <c r="G16" s="5" t="s">
        <v>26</v>
      </c>
      <c r="H16" s="5">
        <v>0.20760000000000001</v>
      </c>
      <c r="I16" s="5">
        <v>0.21</v>
      </c>
      <c r="J16" s="5">
        <v>457.38</v>
      </c>
      <c r="K16" s="5">
        <v>19.38</v>
      </c>
      <c r="M16" s="5" t="s">
        <v>26</v>
      </c>
      <c r="N16" s="5">
        <v>0.20760000000000001</v>
      </c>
      <c r="O16" s="5">
        <v>0.21</v>
      </c>
      <c r="P16" s="5">
        <v>456.38</v>
      </c>
      <c r="Q16" s="5">
        <v>18.38</v>
      </c>
      <c r="S16" s="5" t="s">
        <v>26</v>
      </c>
      <c r="T16" s="5">
        <v>0.20760000000000001</v>
      </c>
      <c r="U16" s="5">
        <v>0.21</v>
      </c>
      <c r="V16" s="5">
        <v>457.88</v>
      </c>
      <c r="W16" s="5">
        <v>19.88</v>
      </c>
      <c r="Y16" s="5" t="s">
        <v>26</v>
      </c>
      <c r="Z16" s="5">
        <v>0.20760000000000001</v>
      </c>
      <c r="AA16" s="5">
        <v>0.21</v>
      </c>
      <c r="AB16" s="5">
        <v>456.88</v>
      </c>
      <c r="AC16" s="5">
        <v>18.88</v>
      </c>
      <c r="AE16" s="5" t="s">
        <v>26</v>
      </c>
      <c r="AF16" s="5">
        <v>0.20760000000000001</v>
      </c>
      <c r="AG16" s="5">
        <v>0.21</v>
      </c>
      <c r="AH16" s="5">
        <v>455.88</v>
      </c>
      <c r="AI16" s="5">
        <v>17.88</v>
      </c>
    </row>
    <row r="17" spans="1:35" x14ac:dyDescent="0.25">
      <c r="A17" s="5" t="s">
        <v>27</v>
      </c>
      <c r="B17" s="5">
        <v>0</v>
      </c>
      <c r="C17" s="5">
        <v>0</v>
      </c>
      <c r="D17" s="5">
        <v>458.45</v>
      </c>
      <c r="E17" s="5">
        <v>21.45</v>
      </c>
      <c r="G17" s="5" t="s">
        <v>27</v>
      </c>
      <c r="H17" s="5">
        <v>0</v>
      </c>
      <c r="I17" s="5">
        <v>0</v>
      </c>
      <c r="J17" s="5">
        <v>457.45</v>
      </c>
      <c r="K17" s="5">
        <v>20.45</v>
      </c>
      <c r="M17" s="5" t="s">
        <v>27</v>
      </c>
      <c r="N17" s="5">
        <v>0</v>
      </c>
      <c r="O17" s="5">
        <v>0</v>
      </c>
      <c r="P17" s="5">
        <v>456.45</v>
      </c>
      <c r="Q17" s="5">
        <v>19.45</v>
      </c>
      <c r="S17" s="5" t="s">
        <v>27</v>
      </c>
      <c r="T17" s="5">
        <v>0</v>
      </c>
      <c r="U17" s="5">
        <v>0</v>
      </c>
      <c r="V17" s="5">
        <v>457.95</v>
      </c>
      <c r="W17" s="5">
        <v>20.95</v>
      </c>
      <c r="Y17" s="5" t="s">
        <v>27</v>
      </c>
      <c r="Z17" s="5">
        <v>0</v>
      </c>
      <c r="AA17" s="5">
        <v>0</v>
      </c>
      <c r="AB17" s="5">
        <v>456.95</v>
      </c>
      <c r="AC17" s="5">
        <v>19.95</v>
      </c>
      <c r="AE17" s="5" t="s">
        <v>27</v>
      </c>
      <c r="AF17" s="5">
        <v>0</v>
      </c>
      <c r="AG17" s="5">
        <v>0</v>
      </c>
      <c r="AH17" s="5">
        <v>455.95</v>
      </c>
      <c r="AI17" s="5">
        <v>18.95</v>
      </c>
    </row>
    <row r="18" spans="1:35" x14ac:dyDescent="0.25">
      <c r="A18" s="5" t="s">
        <v>28</v>
      </c>
      <c r="B18" s="5">
        <v>0</v>
      </c>
      <c r="C18" s="5">
        <v>0</v>
      </c>
      <c r="D18" s="5">
        <v>458.5</v>
      </c>
      <c r="E18" s="5">
        <v>21.5</v>
      </c>
      <c r="G18" s="5" t="s">
        <v>28</v>
      </c>
      <c r="H18" s="5">
        <v>0</v>
      </c>
      <c r="I18" s="5">
        <v>0</v>
      </c>
      <c r="J18" s="5">
        <v>457.5</v>
      </c>
      <c r="K18" s="5">
        <v>20.5</v>
      </c>
      <c r="M18" s="5" t="s">
        <v>28</v>
      </c>
      <c r="N18" s="5">
        <v>0</v>
      </c>
      <c r="O18" s="5">
        <v>0</v>
      </c>
      <c r="P18" s="5">
        <v>456.5</v>
      </c>
      <c r="Q18" s="5">
        <v>19.5</v>
      </c>
      <c r="S18" s="5" t="s">
        <v>28</v>
      </c>
      <c r="T18" s="5">
        <v>0</v>
      </c>
      <c r="U18" s="5">
        <v>0</v>
      </c>
      <c r="V18" s="5">
        <v>458</v>
      </c>
      <c r="W18" s="5">
        <v>21</v>
      </c>
      <c r="Y18" s="5" t="s">
        <v>28</v>
      </c>
      <c r="Z18" s="5">
        <v>0</v>
      </c>
      <c r="AA18" s="5">
        <v>0</v>
      </c>
      <c r="AB18" s="5">
        <v>457</v>
      </c>
      <c r="AC18" s="5">
        <v>20</v>
      </c>
      <c r="AE18" s="5" t="s">
        <v>28</v>
      </c>
      <c r="AF18" s="5">
        <v>0</v>
      </c>
      <c r="AG18" s="5">
        <v>0</v>
      </c>
      <c r="AH18" s="5">
        <v>456</v>
      </c>
      <c r="AI18" s="5">
        <v>19</v>
      </c>
    </row>
    <row r="19" spans="1:35" x14ac:dyDescent="0.25">
      <c r="A19" s="5" t="s">
        <v>29</v>
      </c>
      <c r="B19" s="5">
        <v>0</v>
      </c>
      <c r="C19" s="5">
        <v>0</v>
      </c>
      <c r="D19" s="5">
        <v>458.43</v>
      </c>
      <c r="E19" s="6">
        <v>33.43</v>
      </c>
      <c r="G19" s="5" t="s">
        <v>29</v>
      </c>
      <c r="H19" s="5">
        <v>0</v>
      </c>
      <c r="I19" s="5">
        <v>0</v>
      </c>
      <c r="J19" s="5">
        <v>457.43</v>
      </c>
      <c r="K19" s="6">
        <v>32.43</v>
      </c>
      <c r="M19" s="5" t="s">
        <v>29</v>
      </c>
      <c r="N19" s="5">
        <v>0</v>
      </c>
      <c r="O19" s="5">
        <v>0</v>
      </c>
      <c r="P19" s="5">
        <v>456.43</v>
      </c>
      <c r="Q19" s="6">
        <v>31.43</v>
      </c>
      <c r="S19" s="5" t="s">
        <v>29</v>
      </c>
      <c r="T19" s="5">
        <v>0</v>
      </c>
      <c r="U19" s="5">
        <v>0</v>
      </c>
      <c r="V19" s="5">
        <v>457.93</v>
      </c>
      <c r="W19" s="6">
        <v>32.93</v>
      </c>
      <c r="Y19" s="5" t="s">
        <v>29</v>
      </c>
      <c r="Z19" s="5">
        <v>0</v>
      </c>
      <c r="AA19" s="5">
        <v>0</v>
      </c>
      <c r="AB19" s="5">
        <v>456.93</v>
      </c>
      <c r="AC19" s="5">
        <v>31.93</v>
      </c>
      <c r="AE19" s="5" t="s">
        <v>29</v>
      </c>
      <c r="AF19" s="5">
        <v>0</v>
      </c>
      <c r="AG19" s="5">
        <v>0</v>
      </c>
      <c r="AH19" s="5">
        <v>455.93</v>
      </c>
      <c r="AI19" s="6">
        <v>30.93</v>
      </c>
    </row>
    <row r="20" spans="1:35" x14ac:dyDescent="0.25">
      <c r="A20" s="5" t="s">
        <v>30</v>
      </c>
      <c r="B20" s="5">
        <v>1.1599999999999999E-2</v>
      </c>
      <c r="C20" s="5">
        <v>0.01</v>
      </c>
      <c r="D20" s="5">
        <v>457.19</v>
      </c>
      <c r="E20" s="5">
        <v>36.19</v>
      </c>
      <c r="G20" s="5" t="s">
        <v>30</v>
      </c>
      <c r="H20" s="5">
        <v>1.1599999999999999E-2</v>
      </c>
      <c r="I20" s="5">
        <v>0.01</v>
      </c>
      <c r="J20" s="5">
        <v>456.19</v>
      </c>
      <c r="K20" s="5">
        <v>35.19</v>
      </c>
      <c r="M20" s="5" t="s">
        <v>30</v>
      </c>
      <c r="N20" s="5">
        <v>1.1599999999999999E-2</v>
      </c>
      <c r="O20" s="5">
        <v>0.01</v>
      </c>
      <c r="P20" s="5">
        <v>455.19</v>
      </c>
      <c r="Q20" s="5">
        <v>34.19</v>
      </c>
      <c r="S20" s="5" t="s">
        <v>30</v>
      </c>
      <c r="T20" s="5">
        <v>1.1599999999999999E-2</v>
      </c>
      <c r="U20" s="5">
        <v>0.01</v>
      </c>
      <c r="V20" s="5">
        <v>456.69</v>
      </c>
      <c r="W20" s="5">
        <v>35.69</v>
      </c>
      <c r="Y20" s="5" t="s">
        <v>30</v>
      </c>
      <c r="Z20" s="5">
        <v>1.1599999999999999E-2</v>
      </c>
      <c r="AA20" s="5">
        <v>0.01</v>
      </c>
      <c r="AB20" s="5">
        <v>455.69</v>
      </c>
      <c r="AC20" s="5">
        <v>34.69</v>
      </c>
      <c r="AE20" s="5" t="s">
        <v>30</v>
      </c>
      <c r="AF20" s="5">
        <v>1.1599999999999999E-2</v>
      </c>
      <c r="AG20" s="5">
        <v>0.01</v>
      </c>
      <c r="AH20" s="5">
        <v>454.69</v>
      </c>
      <c r="AI20" s="5">
        <v>33.69</v>
      </c>
    </row>
    <row r="21" spans="1:35" x14ac:dyDescent="0.25">
      <c r="A21" s="5" t="s">
        <v>31</v>
      </c>
      <c r="B21" s="5">
        <v>3.7100000000000001E-2</v>
      </c>
      <c r="C21" s="5">
        <v>0.04</v>
      </c>
      <c r="D21" s="5">
        <v>458.21</v>
      </c>
      <c r="E21" s="5">
        <v>30.21</v>
      </c>
      <c r="G21" s="5" t="s">
        <v>31</v>
      </c>
      <c r="H21" s="5">
        <v>3.7100000000000001E-2</v>
      </c>
      <c r="I21" s="5">
        <v>0.04</v>
      </c>
      <c r="J21" s="5">
        <v>457.21</v>
      </c>
      <c r="K21" s="5">
        <v>29.21</v>
      </c>
      <c r="M21" s="5" t="s">
        <v>31</v>
      </c>
      <c r="N21" s="5">
        <v>3.7100000000000001E-2</v>
      </c>
      <c r="O21" s="5">
        <v>0.04</v>
      </c>
      <c r="P21" s="5">
        <v>456.21</v>
      </c>
      <c r="Q21" s="5">
        <v>28.21</v>
      </c>
      <c r="S21" s="5" t="s">
        <v>31</v>
      </c>
      <c r="T21" s="5">
        <v>3.7100000000000001E-2</v>
      </c>
      <c r="U21" s="5">
        <v>0.04</v>
      </c>
      <c r="V21" s="5">
        <v>457.71</v>
      </c>
      <c r="W21" s="5">
        <v>29.71</v>
      </c>
      <c r="Y21" s="5" t="s">
        <v>31</v>
      </c>
      <c r="Z21" s="5">
        <v>3.7100000000000001E-2</v>
      </c>
      <c r="AA21" s="5">
        <v>0.04</v>
      </c>
      <c r="AB21" s="5">
        <v>456.71</v>
      </c>
      <c r="AC21" s="5">
        <v>28.71</v>
      </c>
      <c r="AE21" s="5" t="s">
        <v>31</v>
      </c>
      <c r="AF21" s="5">
        <v>3.7100000000000001E-2</v>
      </c>
      <c r="AG21" s="5">
        <v>0.04</v>
      </c>
      <c r="AH21" s="5">
        <v>455.71</v>
      </c>
      <c r="AI21" s="5">
        <v>27.71</v>
      </c>
    </row>
    <row r="22" spans="1:35" x14ac:dyDescent="0.25">
      <c r="A22" s="5" t="s">
        <v>32</v>
      </c>
      <c r="B22" s="5">
        <v>0.61250000000000004</v>
      </c>
      <c r="C22" s="5">
        <v>0.61</v>
      </c>
      <c r="D22" s="5">
        <v>455.72</v>
      </c>
      <c r="E22" s="5">
        <v>19.72</v>
      </c>
      <c r="G22" s="5" t="s">
        <v>32</v>
      </c>
      <c r="H22" s="5">
        <v>0.61250000000000004</v>
      </c>
      <c r="I22" s="5">
        <v>0.61</v>
      </c>
      <c r="J22" s="5">
        <v>454.72</v>
      </c>
      <c r="K22" s="5">
        <v>18.72</v>
      </c>
      <c r="M22" s="5" t="s">
        <v>32</v>
      </c>
      <c r="N22" s="5">
        <v>0.61250000000000004</v>
      </c>
      <c r="O22" s="5">
        <v>0.61</v>
      </c>
      <c r="P22" s="5">
        <v>453.72</v>
      </c>
      <c r="Q22" s="5">
        <v>17.72</v>
      </c>
      <c r="S22" s="5" t="s">
        <v>32</v>
      </c>
      <c r="T22" s="5">
        <v>0.61250000000000004</v>
      </c>
      <c r="U22" s="5">
        <v>0.61</v>
      </c>
      <c r="V22" s="5">
        <v>455.22</v>
      </c>
      <c r="W22" s="5">
        <v>19.22</v>
      </c>
      <c r="Y22" s="5" t="s">
        <v>32</v>
      </c>
      <c r="Z22" s="5">
        <v>0.61250000000000004</v>
      </c>
      <c r="AA22" s="5">
        <v>0.61</v>
      </c>
      <c r="AB22" s="5">
        <v>454.22</v>
      </c>
      <c r="AC22" s="5">
        <v>18.22</v>
      </c>
      <c r="AE22" s="5" t="s">
        <v>32</v>
      </c>
      <c r="AF22" s="5">
        <v>0.61250000000000004</v>
      </c>
      <c r="AG22" s="5">
        <v>0.61</v>
      </c>
      <c r="AH22" s="5">
        <v>453.22</v>
      </c>
      <c r="AI22" s="5">
        <v>17.22</v>
      </c>
    </row>
    <row r="23" spans="1:35" x14ac:dyDescent="0.25">
      <c r="A23" s="5" t="s">
        <v>33</v>
      </c>
      <c r="B23" s="5">
        <v>0</v>
      </c>
      <c r="C23" s="5">
        <v>0</v>
      </c>
      <c r="D23" s="5">
        <v>458.23</v>
      </c>
      <c r="E23" s="5">
        <v>31.23</v>
      </c>
      <c r="G23" s="5" t="s">
        <v>33</v>
      </c>
      <c r="H23" s="5">
        <v>0</v>
      </c>
      <c r="I23" s="5">
        <v>0</v>
      </c>
      <c r="J23" s="5">
        <v>457.23</v>
      </c>
      <c r="K23" s="5">
        <v>30.23</v>
      </c>
      <c r="M23" s="5" t="s">
        <v>33</v>
      </c>
      <c r="N23" s="5">
        <v>0</v>
      </c>
      <c r="O23" s="5">
        <v>0</v>
      </c>
      <c r="P23" s="5">
        <v>456.23</v>
      </c>
      <c r="Q23" s="5">
        <v>29.23</v>
      </c>
      <c r="S23" s="5" t="s">
        <v>33</v>
      </c>
      <c r="T23" s="5">
        <v>0</v>
      </c>
      <c r="U23" s="5">
        <v>0</v>
      </c>
      <c r="V23" s="5">
        <v>457.73</v>
      </c>
      <c r="W23" s="5">
        <v>30.73</v>
      </c>
      <c r="Y23" s="5" t="s">
        <v>33</v>
      </c>
      <c r="Z23" s="5">
        <v>0</v>
      </c>
      <c r="AA23" s="5">
        <v>0</v>
      </c>
      <c r="AB23" s="5">
        <v>456.73</v>
      </c>
      <c r="AC23" s="5">
        <v>29.73</v>
      </c>
      <c r="AE23" s="5" t="s">
        <v>33</v>
      </c>
      <c r="AF23" s="5">
        <v>0</v>
      </c>
      <c r="AG23" s="5">
        <v>0</v>
      </c>
      <c r="AH23" s="5">
        <v>455.73</v>
      </c>
      <c r="AI23" s="5">
        <v>28.73</v>
      </c>
    </row>
    <row r="24" spans="1:35" x14ac:dyDescent="0.25">
      <c r="A24" s="5" t="s">
        <v>34</v>
      </c>
      <c r="B24" s="5">
        <v>0</v>
      </c>
      <c r="C24" s="5">
        <v>0</v>
      </c>
      <c r="D24" s="5">
        <v>458.23</v>
      </c>
      <c r="E24" s="5">
        <v>32.229999999999997</v>
      </c>
      <c r="G24" s="5" t="s">
        <v>34</v>
      </c>
      <c r="H24" s="5">
        <v>0</v>
      </c>
      <c r="I24" s="5">
        <v>0</v>
      </c>
      <c r="J24" s="5">
        <v>457.23</v>
      </c>
      <c r="K24" s="5">
        <v>31.23</v>
      </c>
      <c r="M24" s="5" t="s">
        <v>34</v>
      </c>
      <c r="N24" s="5">
        <v>0</v>
      </c>
      <c r="O24" s="5">
        <v>0</v>
      </c>
      <c r="P24" s="5">
        <v>456.23</v>
      </c>
      <c r="Q24" s="5">
        <v>30.23</v>
      </c>
      <c r="S24" s="5" t="s">
        <v>34</v>
      </c>
      <c r="T24" s="5">
        <v>0</v>
      </c>
      <c r="U24" s="5">
        <v>0</v>
      </c>
      <c r="V24" s="5">
        <v>457.73</v>
      </c>
      <c r="W24" s="5">
        <v>31.73</v>
      </c>
      <c r="Y24" s="5" t="s">
        <v>34</v>
      </c>
      <c r="Z24" s="5">
        <v>0</v>
      </c>
      <c r="AA24" s="5">
        <v>0</v>
      </c>
      <c r="AB24" s="5">
        <v>456.73</v>
      </c>
      <c r="AC24" s="5">
        <v>30.73</v>
      </c>
      <c r="AE24" s="5" t="s">
        <v>34</v>
      </c>
      <c r="AF24" s="5">
        <v>0</v>
      </c>
      <c r="AG24" s="5">
        <v>0</v>
      </c>
      <c r="AH24" s="5">
        <v>455.73</v>
      </c>
      <c r="AI24" s="5">
        <v>29.73</v>
      </c>
    </row>
    <row r="25" spans="1:35" x14ac:dyDescent="0.25">
      <c r="A25" s="5" t="s">
        <v>35</v>
      </c>
      <c r="B25" s="5">
        <v>0</v>
      </c>
      <c r="C25" s="5">
        <v>0</v>
      </c>
      <c r="D25" s="5">
        <v>458.23</v>
      </c>
      <c r="E25" s="5">
        <v>30.23</v>
      </c>
      <c r="G25" s="5" t="s">
        <v>35</v>
      </c>
      <c r="H25" s="5">
        <v>0</v>
      </c>
      <c r="I25" s="5">
        <v>0</v>
      </c>
      <c r="J25" s="5">
        <v>457.23</v>
      </c>
      <c r="K25" s="5">
        <v>29.23</v>
      </c>
      <c r="M25" s="5" t="s">
        <v>35</v>
      </c>
      <c r="N25" s="5">
        <v>0</v>
      </c>
      <c r="O25" s="5">
        <v>0</v>
      </c>
      <c r="P25" s="5">
        <v>456.23</v>
      </c>
      <c r="Q25" s="5">
        <v>28.23</v>
      </c>
      <c r="S25" s="5" t="s">
        <v>35</v>
      </c>
      <c r="T25" s="5">
        <v>0</v>
      </c>
      <c r="U25" s="5">
        <v>0</v>
      </c>
      <c r="V25" s="5">
        <v>457.73</v>
      </c>
      <c r="W25" s="5">
        <v>29.73</v>
      </c>
      <c r="Y25" s="5" t="s">
        <v>35</v>
      </c>
      <c r="Z25" s="5">
        <v>0</v>
      </c>
      <c r="AA25" s="5">
        <v>0</v>
      </c>
      <c r="AB25" s="5">
        <v>456.73</v>
      </c>
      <c r="AC25" s="5">
        <v>28.73</v>
      </c>
      <c r="AE25" s="5" t="s">
        <v>35</v>
      </c>
      <c r="AF25" s="5">
        <v>0</v>
      </c>
      <c r="AG25" s="5">
        <v>0</v>
      </c>
      <c r="AH25" s="5">
        <v>455.73</v>
      </c>
      <c r="AI25" s="5">
        <v>27.73</v>
      </c>
    </row>
    <row r="26" spans="1:35" x14ac:dyDescent="0.25">
      <c r="A26" s="5" t="s">
        <v>36</v>
      </c>
      <c r="B26" s="5">
        <v>0</v>
      </c>
      <c r="C26" s="5">
        <v>0</v>
      </c>
      <c r="D26" s="5">
        <v>457.4</v>
      </c>
      <c r="E26" s="5">
        <v>23.4</v>
      </c>
      <c r="G26" s="5" t="s">
        <v>36</v>
      </c>
      <c r="H26" s="5">
        <v>0</v>
      </c>
      <c r="I26" s="5">
        <v>0</v>
      </c>
      <c r="J26" s="5">
        <v>456.4</v>
      </c>
      <c r="K26" s="5">
        <v>22.4</v>
      </c>
      <c r="M26" s="5" t="s">
        <v>36</v>
      </c>
      <c r="N26" s="5">
        <v>0</v>
      </c>
      <c r="O26" s="5">
        <v>0</v>
      </c>
      <c r="P26" s="5">
        <v>455.4</v>
      </c>
      <c r="Q26" s="5">
        <v>21.4</v>
      </c>
      <c r="S26" s="5" t="s">
        <v>36</v>
      </c>
      <c r="T26" s="5">
        <v>0</v>
      </c>
      <c r="U26" s="5">
        <v>0</v>
      </c>
      <c r="V26" s="5">
        <v>456.9</v>
      </c>
      <c r="W26" s="5">
        <v>22.9</v>
      </c>
      <c r="Y26" s="5" t="s">
        <v>36</v>
      </c>
      <c r="Z26" s="5">
        <v>0</v>
      </c>
      <c r="AA26" s="5">
        <v>0</v>
      </c>
      <c r="AB26" s="5">
        <v>455.9</v>
      </c>
      <c r="AC26" s="5">
        <v>21.9</v>
      </c>
      <c r="AE26" s="5" t="s">
        <v>36</v>
      </c>
      <c r="AF26" s="5">
        <v>0</v>
      </c>
      <c r="AG26" s="5">
        <v>0</v>
      </c>
      <c r="AH26" s="5">
        <v>454.9</v>
      </c>
      <c r="AI26" s="5">
        <v>20.9</v>
      </c>
    </row>
    <row r="27" spans="1:35" x14ac:dyDescent="0.25">
      <c r="A27" s="5" t="s">
        <v>37</v>
      </c>
      <c r="B27" s="5">
        <v>0</v>
      </c>
      <c r="C27" s="5">
        <v>0</v>
      </c>
      <c r="D27" s="5">
        <v>457.34</v>
      </c>
      <c r="E27" s="5">
        <v>37.340000000000003</v>
      </c>
      <c r="G27" s="5" t="s">
        <v>37</v>
      </c>
      <c r="H27" s="5">
        <v>0</v>
      </c>
      <c r="I27" s="5">
        <v>0</v>
      </c>
      <c r="J27" s="5">
        <v>456.34</v>
      </c>
      <c r="K27" s="5">
        <v>36.340000000000003</v>
      </c>
      <c r="M27" s="5" t="s">
        <v>37</v>
      </c>
      <c r="N27" s="5">
        <v>0</v>
      </c>
      <c r="O27" s="5">
        <v>0</v>
      </c>
      <c r="P27" s="5">
        <v>455.34</v>
      </c>
      <c r="Q27" s="5">
        <v>35.340000000000003</v>
      </c>
      <c r="S27" s="5" t="s">
        <v>37</v>
      </c>
      <c r="T27" s="5">
        <v>0</v>
      </c>
      <c r="U27" s="5">
        <v>0</v>
      </c>
      <c r="V27" s="5">
        <v>456.84</v>
      </c>
      <c r="W27" s="5">
        <v>36.840000000000003</v>
      </c>
      <c r="Y27" s="5" t="s">
        <v>37</v>
      </c>
      <c r="Z27" s="5">
        <v>0</v>
      </c>
      <c r="AA27" s="5">
        <v>0</v>
      </c>
      <c r="AB27" s="5">
        <v>455.84</v>
      </c>
      <c r="AC27" s="5">
        <v>35.840000000000003</v>
      </c>
      <c r="AE27" s="5" t="s">
        <v>37</v>
      </c>
      <c r="AF27" s="5">
        <v>0</v>
      </c>
      <c r="AG27" s="5">
        <v>0</v>
      </c>
      <c r="AH27" s="5">
        <v>454.84</v>
      </c>
      <c r="AI27" s="5">
        <v>34.840000000000003</v>
      </c>
    </row>
    <row r="28" spans="1:35" x14ac:dyDescent="0.25">
      <c r="A28" s="5" t="s">
        <v>38</v>
      </c>
      <c r="B28" s="5">
        <v>0</v>
      </c>
      <c r="C28" s="5">
        <v>0</v>
      </c>
      <c r="D28" s="5">
        <v>457.34</v>
      </c>
      <c r="E28" s="5">
        <v>36.340000000000003</v>
      </c>
      <c r="G28" s="5" t="s">
        <v>38</v>
      </c>
      <c r="H28" s="5">
        <v>0</v>
      </c>
      <c r="I28" s="5">
        <v>0</v>
      </c>
      <c r="J28" s="5">
        <v>456.34</v>
      </c>
      <c r="K28" s="5">
        <v>35.340000000000003</v>
      </c>
      <c r="M28" s="5" t="s">
        <v>38</v>
      </c>
      <c r="N28" s="5">
        <v>0</v>
      </c>
      <c r="O28" s="5">
        <v>0</v>
      </c>
      <c r="P28" s="5">
        <v>455.34</v>
      </c>
      <c r="Q28" s="5">
        <v>34.340000000000003</v>
      </c>
      <c r="S28" s="5" t="s">
        <v>38</v>
      </c>
      <c r="T28" s="5">
        <v>0</v>
      </c>
      <c r="U28" s="5">
        <v>0</v>
      </c>
      <c r="V28" s="5">
        <v>456.84</v>
      </c>
      <c r="W28" s="5">
        <v>35.840000000000003</v>
      </c>
      <c r="Y28" s="5" t="s">
        <v>38</v>
      </c>
      <c r="Z28" s="5">
        <v>0</v>
      </c>
      <c r="AA28" s="5">
        <v>0</v>
      </c>
      <c r="AB28" s="5">
        <v>455.84</v>
      </c>
      <c r="AC28" s="5">
        <v>34.840000000000003</v>
      </c>
      <c r="AE28" s="5" t="s">
        <v>38</v>
      </c>
      <c r="AF28" s="5">
        <v>0</v>
      </c>
      <c r="AG28" s="5">
        <v>0</v>
      </c>
      <c r="AH28" s="5">
        <v>454.84</v>
      </c>
      <c r="AI28" s="5">
        <v>33.840000000000003</v>
      </c>
    </row>
    <row r="29" spans="1:35" x14ac:dyDescent="0.25">
      <c r="A29" s="5" t="s">
        <v>39</v>
      </c>
      <c r="B29" s="5">
        <v>0</v>
      </c>
      <c r="C29" s="5">
        <v>0</v>
      </c>
      <c r="D29" s="5">
        <v>457.35</v>
      </c>
      <c r="E29" s="5">
        <v>33.35</v>
      </c>
      <c r="G29" s="5" t="s">
        <v>39</v>
      </c>
      <c r="H29" s="5">
        <v>0</v>
      </c>
      <c r="I29" s="5">
        <v>0</v>
      </c>
      <c r="J29" s="5">
        <v>456.35</v>
      </c>
      <c r="K29" s="5">
        <v>32.35</v>
      </c>
      <c r="M29" s="5" t="s">
        <v>39</v>
      </c>
      <c r="N29" s="5">
        <v>0</v>
      </c>
      <c r="O29" s="5">
        <v>0</v>
      </c>
      <c r="P29" s="5">
        <v>455.35</v>
      </c>
      <c r="Q29" s="5">
        <v>31.35</v>
      </c>
      <c r="S29" s="5" t="s">
        <v>39</v>
      </c>
      <c r="T29" s="5">
        <v>0</v>
      </c>
      <c r="U29" s="5">
        <v>0</v>
      </c>
      <c r="V29" s="5">
        <v>456.85</v>
      </c>
      <c r="W29" s="5">
        <v>32.85</v>
      </c>
      <c r="Y29" s="5" t="s">
        <v>39</v>
      </c>
      <c r="Z29" s="5">
        <v>0</v>
      </c>
      <c r="AA29" s="5">
        <v>0</v>
      </c>
      <c r="AB29" s="5">
        <v>455.85</v>
      </c>
      <c r="AC29" s="5">
        <v>31.85</v>
      </c>
      <c r="AE29" s="5" t="s">
        <v>39</v>
      </c>
      <c r="AF29" s="5">
        <v>0</v>
      </c>
      <c r="AG29" s="5">
        <v>0</v>
      </c>
      <c r="AH29" s="5">
        <v>454.85</v>
      </c>
      <c r="AI29" s="5">
        <v>30.85</v>
      </c>
    </row>
    <row r="30" spans="1:35" x14ac:dyDescent="0.25">
      <c r="A30" s="5" t="s">
        <v>40</v>
      </c>
      <c r="B30" s="5">
        <v>0</v>
      </c>
      <c r="C30" s="5">
        <v>0</v>
      </c>
      <c r="D30" s="5">
        <v>457.35</v>
      </c>
      <c r="E30" s="5">
        <v>33.35</v>
      </c>
      <c r="G30" s="5" t="s">
        <v>40</v>
      </c>
      <c r="H30" s="5">
        <v>0</v>
      </c>
      <c r="I30" s="5">
        <v>0</v>
      </c>
      <c r="J30" s="5">
        <v>456.35</v>
      </c>
      <c r="K30" s="5">
        <v>32.35</v>
      </c>
      <c r="M30" s="5" t="s">
        <v>40</v>
      </c>
      <c r="N30" s="5">
        <v>0</v>
      </c>
      <c r="O30" s="5">
        <v>0</v>
      </c>
      <c r="P30" s="5">
        <v>455.35</v>
      </c>
      <c r="Q30" s="5">
        <v>31.35</v>
      </c>
      <c r="S30" s="5" t="s">
        <v>40</v>
      </c>
      <c r="T30" s="5">
        <v>0</v>
      </c>
      <c r="U30" s="5">
        <v>0</v>
      </c>
      <c r="V30" s="5">
        <v>456.85</v>
      </c>
      <c r="W30" s="5">
        <v>32.85</v>
      </c>
      <c r="Y30" s="5" t="s">
        <v>40</v>
      </c>
      <c r="Z30" s="5">
        <v>0</v>
      </c>
      <c r="AA30" s="5">
        <v>0</v>
      </c>
      <c r="AB30" s="5">
        <v>455.85</v>
      </c>
      <c r="AC30" s="5">
        <v>31.85</v>
      </c>
      <c r="AE30" s="5" t="s">
        <v>40</v>
      </c>
      <c r="AF30" s="5">
        <v>0</v>
      </c>
      <c r="AG30" s="5">
        <v>0</v>
      </c>
      <c r="AH30" s="5">
        <v>454.85</v>
      </c>
      <c r="AI30" s="5">
        <v>30.85</v>
      </c>
    </row>
    <row r="31" spans="1:35" x14ac:dyDescent="0.25">
      <c r="A31" s="5" t="s">
        <v>41</v>
      </c>
      <c r="B31" s="5">
        <v>0</v>
      </c>
      <c r="C31" s="5">
        <v>0</v>
      </c>
      <c r="D31" s="5">
        <v>457.35</v>
      </c>
      <c r="E31" s="5">
        <v>33.35</v>
      </c>
      <c r="G31" s="5" t="s">
        <v>41</v>
      </c>
      <c r="H31" s="5">
        <v>0</v>
      </c>
      <c r="I31" s="5">
        <v>0</v>
      </c>
      <c r="J31" s="5">
        <v>456.35</v>
      </c>
      <c r="K31" s="5">
        <v>32.35</v>
      </c>
      <c r="M31" s="5" t="s">
        <v>41</v>
      </c>
      <c r="N31" s="5">
        <v>0</v>
      </c>
      <c r="O31" s="5">
        <v>0</v>
      </c>
      <c r="P31" s="5">
        <v>455.35</v>
      </c>
      <c r="Q31" s="5">
        <v>31.35</v>
      </c>
      <c r="S31" s="5" t="s">
        <v>41</v>
      </c>
      <c r="T31" s="5">
        <v>0</v>
      </c>
      <c r="U31" s="5">
        <v>0</v>
      </c>
      <c r="V31" s="5">
        <v>456.85</v>
      </c>
      <c r="W31" s="5">
        <v>32.85</v>
      </c>
      <c r="Y31" s="5" t="s">
        <v>41</v>
      </c>
      <c r="Z31" s="5">
        <v>0</v>
      </c>
      <c r="AA31" s="5">
        <v>0</v>
      </c>
      <c r="AB31" s="5">
        <v>455.85</v>
      </c>
      <c r="AC31" s="5">
        <v>31.85</v>
      </c>
      <c r="AE31" s="5" t="s">
        <v>41</v>
      </c>
      <c r="AF31" s="5">
        <v>0</v>
      </c>
      <c r="AG31" s="5">
        <v>0</v>
      </c>
      <c r="AH31" s="5">
        <v>454.85</v>
      </c>
      <c r="AI31" s="5">
        <v>30.85</v>
      </c>
    </row>
    <row r="32" spans="1:35" x14ac:dyDescent="0.25">
      <c r="A32" s="5" t="s">
        <v>42</v>
      </c>
      <c r="B32" s="5">
        <v>0</v>
      </c>
      <c r="C32" s="5">
        <v>0</v>
      </c>
      <c r="D32" s="5">
        <v>457.35</v>
      </c>
      <c r="E32" s="5">
        <v>33.35</v>
      </c>
      <c r="G32" s="5" t="s">
        <v>42</v>
      </c>
      <c r="H32" s="5">
        <v>0</v>
      </c>
      <c r="I32" s="5">
        <v>0</v>
      </c>
      <c r="J32" s="5">
        <v>456.35</v>
      </c>
      <c r="K32" s="5">
        <v>32.35</v>
      </c>
      <c r="M32" s="5" t="s">
        <v>42</v>
      </c>
      <c r="N32" s="5">
        <v>0</v>
      </c>
      <c r="O32" s="5">
        <v>0</v>
      </c>
      <c r="P32" s="5">
        <v>455.35</v>
      </c>
      <c r="Q32" s="5">
        <v>31.35</v>
      </c>
      <c r="S32" s="5" t="s">
        <v>42</v>
      </c>
      <c r="T32" s="5">
        <v>0</v>
      </c>
      <c r="U32" s="5">
        <v>0</v>
      </c>
      <c r="V32" s="5">
        <v>456.85</v>
      </c>
      <c r="W32" s="5">
        <v>32.85</v>
      </c>
      <c r="Y32" s="5" t="s">
        <v>42</v>
      </c>
      <c r="Z32" s="5">
        <v>0</v>
      </c>
      <c r="AA32" s="5">
        <v>0</v>
      </c>
      <c r="AB32" s="5">
        <v>455.85</v>
      </c>
      <c r="AC32" s="5">
        <v>31.85</v>
      </c>
      <c r="AE32" s="5" t="s">
        <v>42</v>
      </c>
      <c r="AF32" s="5">
        <v>0</v>
      </c>
      <c r="AG32" s="5">
        <v>0</v>
      </c>
      <c r="AH32" s="5">
        <v>454.85</v>
      </c>
      <c r="AI32" s="5">
        <v>30.85</v>
      </c>
    </row>
    <row r="33" spans="1:35" x14ac:dyDescent="0.25">
      <c r="A33" s="5" t="s">
        <v>43</v>
      </c>
      <c r="B33" s="5">
        <v>0</v>
      </c>
      <c r="C33" s="5">
        <v>0</v>
      </c>
      <c r="D33" s="5">
        <v>457.35</v>
      </c>
      <c r="E33" s="5">
        <v>33.35</v>
      </c>
      <c r="G33" s="5" t="s">
        <v>43</v>
      </c>
      <c r="H33" s="5">
        <v>0</v>
      </c>
      <c r="I33" s="5">
        <v>0</v>
      </c>
      <c r="J33" s="5">
        <v>456.35</v>
      </c>
      <c r="K33" s="5">
        <v>32.35</v>
      </c>
      <c r="M33" s="5" t="s">
        <v>43</v>
      </c>
      <c r="N33" s="5">
        <v>0</v>
      </c>
      <c r="O33" s="5">
        <v>0</v>
      </c>
      <c r="P33" s="5">
        <v>455.35</v>
      </c>
      <c r="Q33" s="5">
        <v>31.35</v>
      </c>
      <c r="S33" s="5" t="s">
        <v>43</v>
      </c>
      <c r="T33" s="5">
        <v>0</v>
      </c>
      <c r="U33" s="5">
        <v>0</v>
      </c>
      <c r="V33" s="5">
        <v>456.85</v>
      </c>
      <c r="W33" s="5">
        <v>32.85</v>
      </c>
      <c r="Y33" s="5" t="s">
        <v>43</v>
      </c>
      <c r="Z33" s="5">
        <v>0</v>
      </c>
      <c r="AA33" s="5">
        <v>0</v>
      </c>
      <c r="AB33" s="5">
        <v>455.85</v>
      </c>
      <c r="AC33" s="5">
        <v>31.85</v>
      </c>
      <c r="AE33" s="5" t="s">
        <v>43</v>
      </c>
      <c r="AF33" s="5">
        <v>0</v>
      </c>
      <c r="AG33" s="5">
        <v>0</v>
      </c>
      <c r="AH33" s="5">
        <v>454.85</v>
      </c>
      <c r="AI33" s="5">
        <v>30.85</v>
      </c>
    </row>
    <row r="34" spans="1:35" x14ac:dyDescent="0.25">
      <c r="A34" s="5" t="s">
        <v>44</v>
      </c>
      <c r="B34" s="5">
        <v>0</v>
      </c>
      <c r="C34" s="5">
        <v>0</v>
      </c>
      <c r="D34" s="5">
        <v>457.36</v>
      </c>
      <c r="E34" s="5">
        <v>33.36</v>
      </c>
      <c r="G34" s="5" t="s">
        <v>44</v>
      </c>
      <c r="H34" s="5">
        <v>0</v>
      </c>
      <c r="I34" s="5">
        <v>0</v>
      </c>
      <c r="J34" s="5">
        <v>456.36</v>
      </c>
      <c r="K34" s="5">
        <v>32.36</v>
      </c>
      <c r="M34" s="5" t="s">
        <v>44</v>
      </c>
      <c r="N34" s="5">
        <v>0</v>
      </c>
      <c r="O34" s="5">
        <v>0</v>
      </c>
      <c r="P34" s="5">
        <v>455.36</v>
      </c>
      <c r="Q34" s="5">
        <v>31.36</v>
      </c>
      <c r="S34" s="5" t="s">
        <v>44</v>
      </c>
      <c r="T34" s="5">
        <v>0</v>
      </c>
      <c r="U34" s="5">
        <v>0</v>
      </c>
      <c r="V34" s="5">
        <v>456.86</v>
      </c>
      <c r="W34" s="5">
        <v>32.86</v>
      </c>
      <c r="Y34" s="5" t="s">
        <v>44</v>
      </c>
      <c r="Z34" s="5">
        <v>0</v>
      </c>
      <c r="AA34" s="5">
        <v>0</v>
      </c>
      <c r="AB34" s="5">
        <v>455.86</v>
      </c>
      <c r="AC34" s="5">
        <v>31.86</v>
      </c>
      <c r="AE34" s="5" t="s">
        <v>44</v>
      </c>
      <c r="AF34" s="5">
        <v>0</v>
      </c>
      <c r="AG34" s="5">
        <v>0</v>
      </c>
      <c r="AH34" s="5">
        <v>454.86</v>
      </c>
      <c r="AI34" s="5">
        <v>30.86</v>
      </c>
    </row>
    <row r="35" spans="1:35" x14ac:dyDescent="0.25">
      <c r="A35" s="5" t="s">
        <v>45</v>
      </c>
      <c r="B35" s="5">
        <v>0</v>
      </c>
      <c r="C35" s="5">
        <v>0</v>
      </c>
      <c r="D35" s="5">
        <v>457.36</v>
      </c>
      <c r="E35" s="5">
        <v>33.36</v>
      </c>
      <c r="G35" s="5" t="s">
        <v>45</v>
      </c>
      <c r="H35" s="5">
        <v>0</v>
      </c>
      <c r="I35" s="5">
        <v>0</v>
      </c>
      <c r="J35" s="5">
        <v>456.36</v>
      </c>
      <c r="K35" s="5">
        <v>32.36</v>
      </c>
      <c r="M35" s="5" t="s">
        <v>45</v>
      </c>
      <c r="N35" s="5">
        <v>0</v>
      </c>
      <c r="O35" s="5">
        <v>0</v>
      </c>
      <c r="P35" s="5">
        <v>455.36</v>
      </c>
      <c r="Q35" s="5">
        <v>31.36</v>
      </c>
      <c r="S35" s="5" t="s">
        <v>45</v>
      </c>
      <c r="T35" s="5">
        <v>0</v>
      </c>
      <c r="U35" s="5">
        <v>0</v>
      </c>
      <c r="V35" s="5">
        <v>456.86</v>
      </c>
      <c r="W35" s="5">
        <v>32.86</v>
      </c>
      <c r="Y35" s="5" t="s">
        <v>45</v>
      </c>
      <c r="Z35" s="5">
        <v>0</v>
      </c>
      <c r="AA35" s="5">
        <v>0</v>
      </c>
      <c r="AB35" s="5">
        <v>455.86</v>
      </c>
      <c r="AC35" s="5">
        <v>31.86</v>
      </c>
      <c r="AE35" s="5" t="s">
        <v>45</v>
      </c>
      <c r="AF35" s="5">
        <v>0</v>
      </c>
      <c r="AG35" s="5">
        <v>0</v>
      </c>
      <c r="AH35" s="5">
        <v>454.86</v>
      </c>
      <c r="AI35" s="5">
        <v>30.86</v>
      </c>
    </row>
    <row r="36" spans="1:35" x14ac:dyDescent="0.25">
      <c r="A36" s="5" t="s">
        <v>46</v>
      </c>
      <c r="B36" s="5">
        <v>0</v>
      </c>
      <c r="C36" s="5">
        <v>0</v>
      </c>
      <c r="D36" s="5">
        <v>457.36</v>
      </c>
      <c r="E36" s="5">
        <v>33.36</v>
      </c>
      <c r="G36" s="5" t="s">
        <v>46</v>
      </c>
      <c r="H36" s="5">
        <v>0</v>
      </c>
      <c r="I36" s="5">
        <v>0</v>
      </c>
      <c r="J36" s="5">
        <v>456.36</v>
      </c>
      <c r="K36" s="5">
        <v>32.36</v>
      </c>
      <c r="M36" s="5" t="s">
        <v>46</v>
      </c>
      <c r="N36" s="5">
        <v>0</v>
      </c>
      <c r="O36" s="5">
        <v>0</v>
      </c>
      <c r="P36" s="5">
        <v>455.36</v>
      </c>
      <c r="Q36" s="5">
        <v>31.36</v>
      </c>
      <c r="S36" s="5" t="s">
        <v>46</v>
      </c>
      <c r="T36" s="5">
        <v>0</v>
      </c>
      <c r="U36" s="5">
        <v>0</v>
      </c>
      <c r="V36" s="5">
        <v>456.86</v>
      </c>
      <c r="W36" s="5">
        <v>32.86</v>
      </c>
      <c r="Y36" s="5" t="s">
        <v>46</v>
      </c>
      <c r="Z36" s="5">
        <v>0</v>
      </c>
      <c r="AA36" s="5">
        <v>0</v>
      </c>
      <c r="AB36" s="5">
        <v>455.86</v>
      </c>
      <c r="AC36" s="5">
        <v>31.86</v>
      </c>
      <c r="AE36" s="5" t="s">
        <v>46</v>
      </c>
      <c r="AF36" s="5">
        <v>0</v>
      </c>
      <c r="AG36" s="5">
        <v>0</v>
      </c>
      <c r="AH36" s="5">
        <v>454.86</v>
      </c>
      <c r="AI36" s="5">
        <v>30.86</v>
      </c>
    </row>
    <row r="37" spans="1:35" x14ac:dyDescent="0.25">
      <c r="A37" s="5" t="s">
        <v>47</v>
      </c>
      <c r="B37" s="5">
        <v>0</v>
      </c>
      <c r="C37" s="5">
        <v>0</v>
      </c>
      <c r="D37" s="5">
        <v>457.36</v>
      </c>
      <c r="E37" s="5">
        <v>32.36</v>
      </c>
      <c r="G37" s="5" t="s">
        <v>47</v>
      </c>
      <c r="H37" s="5">
        <v>0</v>
      </c>
      <c r="I37" s="5">
        <v>0</v>
      </c>
      <c r="J37" s="5">
        <v>456.36</v>
      </c>
      <c r="K37" s="5">
        <v>31.36</v>
      </c>
      <c r="M37" s="5" t="s">
        <v>47</v>
      </c>
      <c r="N37" s="5">
        <v>0</v>
      </c>
      <c r="O37" s="5">
        <v>0</v>
      </c>
      <c r="P37" s="5">
        <v>455.36</v>
      </c>
      <c r="Q37" s="5">
        <v>30.36</v>
      </c>
      <c r="S37" s="5" t="s">
        <v>47</v>
      </c>
      <c r="T37" s="5">
        <v>0</v>
      </c>
      <c r="U37" s="5">
        <v>0</v>
      </c>
      <c r="V37" s="5">
        <v>456.86</v>
      </c>
      <c r="W37" s="5">
        <v>31.86</v>
      </c>
      <c r="Y37" s="5" t="s">
        <v>47</v>
      </c>
      <c r="Z37" s="5">
        <v>0</v>
      </c>
      <c r="AA37" s="5">
        <v>0</v>
      </c>
      <c r="AB37" s="5">
        <v>455.86</v>
      </c>
      <c r="AC37" s="5">
        <v>30.86</v>
      </c>
      <c r="AE37" s="5" t="s">
        <v>47</v>
      </c>
      <c r="AF37" s="5">
        <v>0</v>
      </c>
      <c r="AG37" s="5">
        <v>0</v>
      </c>
      <c r="AH37" s="5">
        <v>454.86</v>
      </c>
      <c r="AI37" s="5">
        <v>29.86</v>
      </c>
    </row>
    <row r="38" spans="1:35" x14ac:dyDescent="0.25">
      <c r="A38" s="5" t="s">
        <v>48</v>
      </c>
      <c r="B38" s="5">
        <v>0</v>
      </c>
      <c r="C38" s="5">
        <v>0</v>
      </c>
      <c r="D38" s="5">
        <v>457.36</v>
      </c>
      <c r="E38" s="5">
        <v>32.36</v>
      </c>
      <c r="G38" s="5" t="s">
        <v>48</v>
      </c>
      <c r="H38" s="5">
        <v>0</v>
      </c>
      <c r="I38" s="5">
        <v>0</v>
      </c>
      <c r="J38" s="5">
        <v>456.36</v>
      </c>
      <c r="K38" s="5">
        <v>31.36</v>
      </c>
      <c r="M38" s="5" t="s">
        <v>48</v>
      </c>
      <c r="N38" s="5">
        <v>0</v>
      </c>
      <c r="O38" s="5">
        <v>0</v>
      </c>
      <c r="P38" s="5">
        <v>455.36</v>
      </c>
      <c r="Q38" s="5">
        <v>30.36</v>
      </c>
      <c r="S38" s="5" t="s">
        <v>48</v>
      </c>
      <c r="T38" s="5">
        <v>0</v>
      </c>
      <c r="U38" s="5">
        <v>0</v>
      </c>
      <c r="V38" s="5">
        <v>456.86</v>
      </c>
      <c r="W38" s="5">
        <v>31.86</v>
      </c>
      <c r="Y38" s="5" t="s">
        <v>48</v>
      </c>
      <c r="Z38" s="5">
        <v>0</v>
      </c>
      <c r="AA38" s="5">
        <v>0</v>
      </c>
      <c r="AB38" s="5">
        <v>455.86</v>
      </c>
      <c r="AC38" s="5">
        <v>30.86</v>
      </c>
      <c r="AE38" s="5" t="s">
        <v>48</v>
      </c>
      <c r="AF38" s="5">
        <v>0</v>
      </c>
      <c r="AG38" s="5">
        <v>0</v>
      </c>
      <c r="AH38" s="5">
        <v>454.86</v>
      </c>
      <c r="AI38" s="5">
        <v>29.86</v>
      </c>
    </row>
    <row r="39" spans="1:35" x14ac:dyDescent="0.25">
      <c r="A39" s="5" t="s">
        <v>49</v>
      </c>
      <c r="B39" s="5">
        <v>0</v>
      </c>
      <c r="C39" s="5">
        <v>0</v>
      </c>
      <c r="D39" s="5">
        <v>457.34</v>
      </c>
      <c r="E39" s="5">
        <v>36.340000000000003</v>
      </c>
      <c r="G39" s="5" t="s">
        <v>49</v>
      </c>
      <c r="H39" s="5">
        <v>0</v>
      </c>
      <c r="I39" s="5">
        <v>0</v>
      </c>
      <c r="J39" s="5">
        <v>456.34</v>
      </c>
      <c r="K39" s="5">
        <v>35.340000000000003</v>
      </c>
      <c r="M39" s="5" t="s">
        <v>49</v>
      </c>
      <c r="N39" s="5">
        <v>0</v>
      </c>
      <c r="O39" s="5">
        <v>0</v>
      </c>
      <c r="P39" s="5">
        <v>455.34</v>
      </c>
      <c r="Q39" s="5">
        <v>34.340000000000003</v>
      </c>
      <c r="S39" s="5" t="s">
        <v>49</v>
      </c>
      <c r="T39" s="5">
        <v>0</v>
      </c>
      <c r="U39" s="5">
        <v>0</v>
      </c>
      <c r="V39" s="5">
        <v>456.84</v>
      </c>
      <c r="W39" s="5">
        <v>35.840000000000003</v>
      </c>
      <c r="Y39" s="5" t="s">
        <v>49</v>
      </c>
      <c r="Z39" s="5">
        <v>0</v>
      </c>
      <c r="AA39" s="5">
        <v>0</v>
      </c>
      <c r="AB39" s="5">
        <v>455.84</v>
      </c>
      <c r="AC39" s="5">
        <v>34.840000000000003</v>
      </c>
      <c r="AE39" s="5" t="s">
        <v>49</v>
      </c>
      <c r="AF39" s="5">
        <v>0</v>
      </c>
      <c r="AG39" s="5">
        <v>0</v>
      </c>
      <c r="AH39" s="5">
        <v>454.84</v>
      </c>
      <c r="AI39" s="5">
        <v>33.840000000000003</v>
      </c>
    </row>
    <row r="40" spans="1:35" x14ac:dyDescent="0.25">
      <c r="A40" s="5" t="s">
        <v>50</v>
      </c>
      <c r="B40" s="5">
        <v>0</v>
      </c>
      <c r="C40" s="5">
        <v>0</v>
      </c>
      <c r="D40" s="5">
        <v>457.36</v>
      </c>
      <c r="E40" s="5">
        <v>32.36</v>
      </c>
      <c r="G40" s="5" t="s">
        <v>50</v>
      </c>
      <c r="H40" s="5">
        <v>0</v>
      </c>
      <c r="I40" s="5">
        <v>0</v>
      </c>
      <c r="J40" s="5">
        <v>456.36</v>
      </c>
      <c r="K40" s="5">
        <v>31.36</v>
      </c>
      <c r="M40" s="5" t="s">
        <v>50</v>
      </c>
      <c r="N40" s="5">
        <v>0</v>
      </c>
      <c r="O40" s="5">
        <v>0</v>
      </c>
      <c r="P40" s="5">
        <v>455.36</v>
      </c>
      <c r="Q40" s="5">
        <v>30.36</v>
      </c>
      <c r="S40" s="5" t="s">
        <v>50</v>
      </c>
      <c r="T40" s="5">
        <v>0</v>
      </c>
      <c r="U40" s="5">
        <v>0</v>
      </c>
      <c r="V40" s="5">
        <v>456.86</v>
      </c>
      <c r="W40" s="5">
        <v>31.86</v>
      </c>
      <c r="Y40" s="5" t="s">
        <v>50</v>
      </c>
      <c r="Z40" s="5">
        <v>0</v>
      </c>
      <c r="AA40" s="5">
        <v>0</v>
      </c>
      <c r="AB40" s="5">
        <v>455.86</v>
      </c>
      <c r="AC40" s="5">
        <v>30.86</v>
      </c>
      <c r="AE40" s="5" t="s">
        <v>50</v>
      </c>
      <c r="AF40" s="5">
        <v>0</v>
      </c>
      <c r="AG40" s="5">
        <v>0</v>
      </c>
      <c r="AH40" s="5">
        <v>454.86</v>
      </c>
      <c r="AI40" s="5">
        <v>29.86</v>
      </c>
    </row>
    <row r="41" spans="1:35" x14ac:dyDescent="0.25">
      <c r="A41" s="5" t="s">
        <v>51</v>
      </c>
      <c r="B41" s="5">
        <v>0</v>
      </c>
      <c r="C41" s="5">
        <v>0</v>
      </c>
      <c r="D41" s="5">
        <v>457.36</v>
      </c>
      <c r="E41" s="5">
        <v>32.36</v>
      </c>
      <c r="G41" s="5" t="s">
        <v>51</v>
      </c>
      <c r="H41" s="5">
        <v>0</v>
      </c>
      <c r="I41" s="5">
        <v>0</v>
      </c>
      <c r="J41" s="5">
        <v>456.36</v>
      </c>
      <c r="K41" s="5">
        <v>31.36</v>
      </c>
      <c r="M41" s="5" t="s">
        <v>51</v>
      </c>
      <c r="N41" s="5">
        <v>0</v>
      </c>
      <c r="O41" s="5">
        <v>0</v>
      </c>
      <c r="P41" s="5">
        <v>455.36</v>
      </c>
      <c r="Q41" s="5">
        <v>30.36</v>
      </c>
      <c r="S41" s="5" t="s">
        <v>51</v>
      </c>
      <c r="T41" s="5">
        <v>0</v>
      </c>
      <c r="U41" s="5">
        <v>0</v>
      </c>
      <c r="V41" s="5">
        <v>456.86</v>
      </c>
      <c r="W41" s="5">
        <v>31.86</v>
      </c>
      <c r="Y41" s="5" t="s">
        <v>51</v>
      </c>
      <c r="Z41" s="5">
        <v>0</v>
      </c>
      <c r="AA41" s="5">
        <v>0</v>
      </c>
      <c r="AB41" s="5">
        <v>455.86</v>
      </c>
      <c r="AC41" s="5">
        <v>30.86</v>
      </c>
      <c r="AE41" s="5" t="s">
        <v>51</v>
      </c>
      <c r="AF41" s="5">
        <v>0</v>
      </c>
      <c r="AG41" s="5">
        <v>0</v>
      </c>
      <c r="AH41" s="5">
        <v>454.86</v>
      </c>
      <c r="AI41" s="5">
        <v>29.86</v>
      </c>
    </row>
    <row r="42" spans="1:35" x14ac:dyDescent="0.25">
      <c r="A42" s="5" t="s">
        <v>52</v>
      </c>
      <c r="B42" s="5">
        <v>0</v>
      </c>
      <c r="C42" s="5">
        <v>0</v>
      </c>
      <c r="D42" s="5">
        <v>457.19</v>
      </c>
      <c r="E42" s="5">
        <v>41.19</v>
      </c>
      <c r="G42" s="5" t="s">
        <v>52</v>
      </c>
      <c r="H42" s="5">
        <v>0</v>
      </c>
      <c r="I42" s="5">
        <v>0</v>
      </c>
      <c r="J42" s="5">
        <v>456.19</v>
      </c>
      <c r="K42" s="5">
        <v>40.19</v>
      </c>
      <c r="M42" s="5" t="s">
        <v>52</v>
      </c>
      <c r="N42" s="5">
        <v>0</v>
      </c>
      <c r="O42" s="5">
        <v>0</v>
      </c>
      <c r="P42" s="5">
        <v>455.19</v>
      </c>
      <c r="Q42" s="5">
        <v>39.19</v>
      </c>
      <c r="S42" s="5" t="s">
        <v>52</v>
      </c>
      <c r="T42" s="5">
        <v>0</v>
      </c>
      <c r="U42" s="5">
        <v>0</v>
      </c>
      <c r="V42" s="5">
        <v>456.69</v>
      </c>
      <c r="W42" s="5">
        <v>40.69</v>
      </c>
      <c r="Y42" s="5" t="s">
        <v>52</v>
      </c>
      <c r="Z42" s="5">
        <v>0</v>
      </c>
      <c r="AA42" s="5">
        <v>0</v>
      </c>
      <c r="AB42" s="5">
        <v>455.69</v>
      </c>
      <c r="AC42" s="5">
        <v>39.69</v>
      </c>
      <c r="AE42" s="5" t="s">
        <v>52</v>
      </c>
      <c r="AF42" s="5">
        <v>0</v>
      </c>
      <c r="AG42" s="5">
        <v>0</v>
      </c>
      <c r="AH42" s="5">
        <v>454.69</v>
      </c>
      <c r="AI42" s="5">
        <v>38.69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982D5-A74C-4A77-A3E0-7D9EB3E449C8}">
  <dimension ref="A1:I16"/>
  <sheetViews>
    <sheetView tabSelected="1" zoomScale="99" workbookViewId="0">
      <selection activeCell="A2" sqref="A2"/>
    </sheetView>
  </sheetViews>
  <sheetFormatPr defaultRowHeight="15" x14ac:dyDescent="0.25"/>
  <cols>
    <col min="1" max="1" width="16.85546875" customWidth="1"/>
    <col min="2" max="2" width="10.140625" bestFit="1" customWidth="1"/>
    <col min="3" max="5" width="9.28515625" bestFit="1" customWidth="1"/>
    <col min="6" max="6" width="25" customWidth="1"/>
    <col min="7" max="7" width="9.28515625" bestFit="1" customWidth="1"/>
  </cols>
  <sheetData>
    <row r="1" spans="1:9" ht="15.75" x14ac:dyDescent="0.25">
      <c r="A1" t="s">
        <v>60</v>
      </c>
      <c r="B1" t="s">
        <v>62</v>
      </c>
      <c r="C1" t="s">
        <v>61</v>
      </c>
      <c r="D1" t="s">
        <v>63</v>
      </c>
      <c r="E1" s="8" t="s">
        <v>64</v>
      </c>
      <c r="F1" t="s">
        <v>65</v>
      </c>
      <c r="G1" t="s">
        <v>66</v>
      </c>
      <c r="I1" s="7" t="s">
        <v>83</v>
      </c>
    </row>
    <row r="2" spans="1:9" x14ac:dyDescent="0.25">
      <c r="A2">
        <v>121.66</v>
      </c>
      <c r="B2">
        <f>G8+B4</f>
        <v>1.0486</v>
      </c>
      <c r="C2">
        <f>B2*0.001</f>
        <v>1.0486E-3</v>
      </c>
      <c r="D2">
        <v>0.03</v>
      </c>
      <c r="E2">
        <f>(10.67*A2*C2^1.85)/(100^1.85*D2^4.87)</f>
        <v>20.790261399070779</v>
      </c>
      <c r="F2" s="12">
        <v>30.7</v>
      </c>
      <c r="G2" s="12"/>
    </row>
    <row r="4" spans="1:9" x14ac:dyDescent="0.25">
      <c r="B4">
        <v>1</v>
      </c>
    </row>
    <row r="5" spans="1:9" x14ac:dyDescent="0.25">
      <c r="A5" s="7" t="s">
        <v>82</v>
      </c>
    </row>
    <row r="6" spans="1:9" x14ac:dyDescent="0.25">
      <c r="A6" t="s">
        <v>71</v>
      </c>
      <c r="B6">
        <v>119.65</v>
      </c>
    </row>
    <row r="7" spans="1:9" x14ac:dyDescent="0.25">
      <c r="A7" t="s">
        <v>72</v>
      </c>
      <c r="B7">
        <f>F7-B6</f>
        <v>2.0099999999999909</v>
      </c>
      <c r="F7">
        <v>121.66</v>
      </c>
    </row>
    <row r="8" spans="1:9" x14ac:dyDescent="0.25">
      <c r="A8" t="s">
        <v>73</v>
      </c>
      <c r="B8">
        <f>D8*0.001</f>
        <v>1.0986000000000001E-3</v>
      </c>
      <c r="D8">
        <f>G8+F8</f>
        <v>1.0986</v>
      </c>
      <c r="F8">
        <v>1.05</v>
      </c>
      <c r="G8">
        <v>4.8599999999999997E-2</v>
      </c>
    </row>
    <row r="9" spans="1:9" x14ac:dyDescent="0.25">
      <c r="A9" t="s">
        <v>74</v>
      </c>
      <c r="B9">
        <f>D9*0.001</f>
        <v>4.8599999999999995E-5</v>
      </c>
      <c r="D9">
        <v>4.8599999999999997E-2</v>
      </c>
    </row>
    <row r="10" spans="1:9" x14ac:dyDescent="0.25">
      <c r="A10" t="s">
        <v>76</v>
      </c>
      <c r="B10">
        <v>0.03</v>
      </c>
    </row>
    <row r="11" spans="1:9" x14ac:dyDescent="0.25">
      <c r="A11" t="s">
        <v>75</v>
      </c>
      <c r="B11">
        <v>0.03</v>
      </c>
    </row>
    <row r="12" spans="1:9" x14ac:dyDescent="0.25">
      <c r="A12" t="s">
        <v>77</v>
      </c>
      <c r="B12">
        <f>(10.67*B6*B8^1.85)/(100^1.85*B10^4.87)</f>
        <v>22.286910142283645</v>
      </c>
    </row>
    <row r="13" spans="1:9" x14ac:dyDescent="0.25">
      <c r="A13" t="s">
        <v>79</v>
      </c>
      <c r="B13">
        <f>(10.67*B7*B9^1.85)/(100^1.85*B11^4.87)</f>
        <v>1.1696530684901557E-3</v>
      </c>
    </row>
    <row r="14" spans="1:9" x14ac:dyDescent="0.25">
      <c r="A14" t="s">
        <v>78</v>
      </c>
      <c r="B14">
        <f>SUM(B12:B13)</f>
        <v>22.288079795352136</v>
      </c>
    </row>
    <row r="15" spans="1:9" x14ac:dyDescent="0.25">
      <c r="A15" t="s">
        <v>80</v>
      </c>
      <c r="B15">
        <v>33.5</v>
      </c>
    </row>
    <row r="16" spans="1:9" x14ac:dyDescent="0.25">
      <c r="A16" t="s">
        <v>81</v>
      </c>
      <c r="B16" s="12">
        <f>B15-B14</f>
        <v>11.211920204647864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D03C-5A16-4F1F-8BC1-90661E2FBF18}">
  <dimension ref="A1:G126"/>
  <sheetViews>
    <sheetView topLeftCell="A66" workbookViewId="0">
      <selection activeCell="I9" sqref="I9"/>
    </sheetView>
  </sheetViews>
  <sheetFormatPr defaultRowHeight="15" x14ac:dyDescent="0.25"/>
  <sheetData>
    <row r="1" spans="1:7" x14ac:dyDescent="0.25">
      <c r="A1" t="s">
        <v>67</v>
      </c>
      <c r="B1" t="s">
        <v>68</v>
      </c>
      <c r="C1" t="s">
        <v>69</v>
      </c>
    </row>
    <row r="2" spans="1:7" x14ac:dyDescent="0.25">
      <c r="A2" s="9" t="s">
        <v>55</v>
      </c>
      <c r="B2">
        <v>455</v>
      </c>
    </row>
    <row r="3" spans="1:7" x14ac:dyDescent="0.25">
      <c r="A3">
        <v>531</v>
      </c>
      <c r="B3">
        <v>435</v>
      </c>
      <c r="C3">
        <v>2.35</v>
      </c>
    </row>
    <row r="4" spans="1:7" x14ac:dyDescent="0.25">
      <c r="A4">
        <v>532</v>
      </c>
      <c r="B4">
        <v>434</v>
      </c>
      <c r="C4">
        <v>2.02</v>
      </c>
      <c r="G4">
        <f>SUM(C3:C4)</f>
        <v>4.37</v>
      </c>
    </row>
    <row r="5" spans="1:7" x14ac:dyDescent="0.25">
      <c r="A5">
        <v>533</v>
      </c>
      <c r="B5">
        <v>434</v>
      </c>
      <c r="C5">
        <v>2.0499999999999998</v>
      </c>
      <c r="G5">
        <f>SUM(C3:C5)</f>
        <v>6.42</v>
      </c>
    </row>
    <row r="6" spans="1:7" x14ac:dyDescent="0.25">
      <c r="A6">
        <v>534</v>
      </c>
      <c r="B6">
        <v>434</v>
      </c>
      <c r="C6">
        <v>2</v>
      </c>
      <c r="G6">
        <f>SUM(C3:C6)</f>
        <v>8.42</v>
      </c>
    </row>
    <row r="7" spans="1:7" x14ac:dyDescent="0.25">
      <c r="A7">
        <v>535</v>
      </c>
      <c r="B7">
        <v>434</v>
      </c>
      <c r="C7">
        <v>2.0099999999999998</v>
      </c>
      <c r="G7">
        <f>SUM(C3:C7)</f>
        <v>10.43</v>
      </c>
    </row>
    <row r="8" spans="1:7" x14ac:dyDescent="0.25">
      <c r="A8">
        <v>536</v>
      </c>
      <c r="B8">
        <v>434</v>
      </c>
      <c r="C8">
        <v>2.0299999999999998</v>
      </c>
      <c r="G8">
        <f>SUM(C3:C8)</f>
        <v>12.459999999999999</v>
      </c>
    </row>
    <row r="9" spans="1:7" x14ac:dyDescent="0.25">
      <c r="A9">
        <v>537</v>
      </c>
      <c r="B9">
        <v>434</v>
      </c>
      <c r="C9">
        <v>2.02</v>
      </c>
      <c r="G9">
        <f>SUM(C3:C9)</f>
        <v>14.479999999999999</v>
      </c>
    </row>
    <row r="10" spans="1:7" x14ac:dyDescent="0.25">
      <c r="A10">
        <v>538</v>
      </c>
      <c r="B10">
        <v>434</v>
      </c>
      <c r="C10">
        <v>2.0099999999999998</v>
      </c>
      <c r="G10">
        <f>SUM(C3:C10)</f>
        <v>16.489999999999998</v>
      </c>
    </row>
    <row r="11" spans="1:7" x14ac:dyDescent="0.25">
      <c r="A11">
        <v>539</v>
      </c>
      <c r="B11">
        <v>434</v>
      </c>
      <c r="C11">
        <v>2</v>
      </c>
      <c r="F11">
        <f>SUM(C3:C62)</f>
        <v>121.66000000000004</v>
      </c>
      <c r="G11">
        <f>SUM(C3:C11)</f>
        <v>18.489999999999998</v>
      </c>
    </row>
    <row r="12" spans="1:7" x14ac:dyDescent="0.25">
      <c r="A12">
        <v>540</v>
      </c>
      <c r="B12">
        <v>433</v>
      </c>
      <c r="C12">
        <v>2.04</v>
      </c>
      <c r="G12">
        <f>SUM(C3:C12)</f>
        <v>20.529999999999998</v>
      </c>
    </row>
    <row r="13" spans="1:7" x14ac:dyDescent="0.25">
      <c r="A13">
        <v>541</v>
      </c>
      <c r="B13">
        <v>433</v>
      </c>
      <c r="C13">
        <v>2.0299999999999998</v>
      </c>
      <c r="G13">
        <f>SUM(C3:C13)</f>
        <v>22.56</v>
      </c>
    </row>
    <row r="14" spans="1:7" x14ac:dyDescent="0.25">
      <c r="A14">
        <v>542</v>
      </c>
      <c r="B14">
        <v>433</v>
      </c>
      <c r="C14">
        <v>2.0499999999999998</v>
      </c>
      <c r="G14">
        <f>SUM(C3:C14)</f>
        <v>24.61</v>
      </c>
    </row>
    <row r="15" spans="1:7" x14ac:dyDescent="0.25">
      <c r="A15">
        <v>543</v>
      </c>
      <c r="B15">
        <v>433</v>
      </c>
      <c r="C15">
        <v>2</v>
      </c>
      <c r="G15">
        <f>SUM(C3:C15)</f>
        <v>26.61</v>
      </c>
    </row>
    <row r="16" spans="1:7" x14ac:dyDescent="0.25">
      <c r="A16">
        <v>544</v>
      </c>
      <c r="B16">
        <v>433</v>
      </c>
      <c r="C16">
        <v>2.04</v>
      </c>
      <c r="G16">
        <f>SUM(C3:C16)</f>
        <v>28.65</v>
      </c>
    </row>
    <row r="17" spans="1:7" x14ac:dyDescent="0.25">
      <c r="A17">
        <v>545</v>
      </c>
      <c r="B17">
        <v>433</v>
      </c>
      <c r="C17">
        <v>2</v>
      </c>
      <c r="G17">
        <f>SUM(C3:C17)</f>
        <v>30.65</v>
      </c>
    </row>
    <row r="18" spans="1:7" x14ac:dyDescent="0.25">
      <c r="A18">
        <v>546</v>
      </c>
      <c r="B18">
        <v>432</v>
      </c>
      <c r="C18">
        <v>2</v>
      </c>
      <c r="G18">
        <f>SUM(C3:C18)</f>
        <v>32.65</v>
      </c>
    </row>
    <row r="19" spans="1:7" x14ac:dyDescent="0.25">
      <c r="A19">
        <v>547</v>
      </c>
      <c r="B19">
        <v>432</v>
      </c>
      <c r="C19">
        <v>2.02</v>
      </c>
      <c r="G19" s="13">
        <f>SUM(C3:C19)</f>
        <v>34.67</v>
      </c>
    </row>
    <row r="20" spans="1:7" x14ac:dyDescent="0.25">
      <c r="A20">
        <v>548</v>
      </c>
      <c r="B20">
        <v>432</v>
      </c>
      <c r="C20">
        <v>2</v>
      </c>
      <c r="G20" s="13">
        <f>SUM(C3:C20)</f>
        <v>36.67</v>
      </c>
    </row>
    <row r="21" spans="1:7" x14ac:dyDescent="0.25">
      <c r="A21">
        <v>549</v>
      </c>
      <c r="B21">
        <v>432</v>
      </c>
      <c r="C21">
        <v>2.0299999999999998</v>
      </c>
      <c r="G21">
        <f>SUM(C3:C21)</f>
        <v>38.700000000000003</v>
      </c>
    </row>
    <row r="22" spans="1:7" x14ac:dyDescent="0.25">
      <c r="A22">
        <v>550</v>
      </c>
      <c r="B22">
        <v>432</v>
      </c>
      <c r="C22">
        <v>2.0099999999999998</v>
      </c>
      <c r="G22">
        <f>SUM(C3:C22)</f>
        <v>40.71</v>
      </c>
    </row>
    <row r="23" spans="1:7" x14ac:dyDescent="0.25">
      <c r="A23">
        <v>551</v>
      </c>
      <c r="B23">
        <v>432</v>
      </c>
      <c r="C23">
        <v>2.0299999999999998</v>
      </c>
      <c r="G23">
        <f>SUM(C3:C23)</f>
        <v>42.74</v>
      </c>
    </row>
    <row r="24" spans="1:7" x14ac:dyDescent="0.25">
      <c r="A24">
        <v>552</v>
      </c>
      <c r="B24">
        <v>432</v>
      </c>
      <c r="C24">
        <v>2.0099999999999998</v>
      </c>
      <c r="G24">
        <f>SUM(C3:C24)</f>
        <v>44.75</v>
      </c>
    </row>
    <row r="25" spans="1:7" x14ac:dyDescent="0.25">
      <c r="A25">
        <v>553</v>
      </c>
      <c r="B25">
        <v>432</v>
      </c>
      <c r="C25">
        <v>2.0299999999999998</v>
      </c>
      <c r="G25">
        <f>SUM(C3:C25)</f>
        <v>46.78</v>
      </c>
    </row>
    <row r="26" spans="1:7" x14ac:dyDescent="0.25">
      <c r="A26">
        <v>554</v>
      </c>
      <c r="B26">
        <v>432</v>
      </c>
      <c r="C26">
        <v>2.0499999999999998</v>
      </c>
      <c r="G26">
        <f>SUM(C3:C26)</f>
        <v>48.83</v>
      </c>
    </row>
    <row r="27" spans="1:7" x14ac:dyDescent="0.25">
      <c r="A27">
        <v>555</v>
      </c>
      <c r="B27">
        <v>432</v>
      </c>
      <c r="C27">
        <v>2.0299999999999998</v>
      </c>
      <c r="G27">
        <f>SUM(C3:C27)</f>
        <v>50.86</v>
      </c>
    </row>
    <row r="28" spans="1:7" x14ac:dyDescent="0.25">
      <c r="A28">
        <v>556</v>
      </c>
      <c r="B28">
        <v>432</v>
      </c>
      <c r="C28">
        <v>2.0499999999999998</v>
      </c>
      <c r="G28">
        <f>SUM(C3:C28)</f>
        <v>52.91</v>
      </c>
    </row>
    <row r="29" spans="1:7" x14ac:dyDescent="0.25">
      <c r="A29">
        <v>557</v>
      </c>
      <c r="B29">
        <v>432</v>
      </c>
      <c r="C29">
        <v>2.02</v>
      </c>
      <c r="G29">
        <f>SUM(C3:C29)</f>
        <v>54.93</v>
      </c>
    </row>
    <row r="30" spans="1:7" x14ac:dyDescent="0.25">
      <c r="A30">
        <v>558</v>
      </c>
      <c r="B30">
        <v>432</v>
      </c>
      <c r="C30">
        <v>2.0099999999999998</v>
      </c>
      <c r="G30">
        <f>SUM(C3:C30)</f>
        <v>56.94</v>
      </c>
    </row>
    <row r="31" spans="1:7" x14ac:dyDescent="0.25">
      <c r="A31">
        <v>559</v>
      </c>
      <c r="B31">
        <v>432</v>
      </c>
      <c r="C31">
        <v>2.02</v>
      </c>
      <c r="G31">
        <f>SUM(C3:C31)</f>
        <v>58.96</v>
      </c>
    </row>
    <row r="32" spans="1:7" x14ac:dyDescent="0.25">
      <c r="A32">
        <v>560</v>
      </c>
      <c r="B32">
        <v>432</v>
      </c>
      <c r="C32">
        <v>2.0099999999999998</v>
      </c>
      <c r="G32">
        <f>SUM(C3:C32)</f>
        <v>60.97</v>
      </c>
    </row>
    <row r="33" spans="1:7" x14ac:dyDescent="0.25">
      <c r="A33">
        <v>561</v>
      </c>
      <c r="B33">
        <v>431</v>
      </c>
      <c r="C33">
        <v>2.0299999999999998</v>
      </c>
      <c r="G33">
        <f>SUM(C3:C33)</f>
        <v>63</v>
      </c>
    </row>
    <row r="34" spans="1:7" x14ac:dyDescent="0.25">
      <c r="A34">
        <v>562</v>
      </c>
      <c r="B34">
        <v>431</v>
      </c>
      <c r="C34">
        <v>2.0299999999999998</v>
      </c>
      <c r="G34">
        <f>SUM(C3:C34)</f>
        <v>65.03</v>
      </c>
    </row>
    <row r="35" spans="1:7" x14ac:dyDescent="0.25">
      <c r="A35">
        <v>563</v>
      </c>
      <c r="B35">
        <v>430</v>
      </c>
      <c r="C35">
        <v>2.0299999999999998</v>
      </c>
      <c r="G35">
        <f>SUM(C3:C35)</f>
        <v>67.06</v>
      </c>
    </row>
    <row r="36" spans="1:7" x14ac:dyDescent="0.25">
      <c r="A36">
        <v>564</v>
      </c>
      <c r="B36">
        <v>430</v>
      </c>
      <c r="C36">
        <v>2.02</v>
      </c>
      <c r="G36">
        <f>SUM(C3:C36)</f>
        <v>69.08</v>
      </c>
    </row>
    <row r="37" spans="1:7" x14ac:dyDescent="0.25">
      <c r="A37">
        <v>565</v>
      </c>
      <c r="B37">
        <v>430</v>
      </c>
      <c r="C37">
        <v>2</v>
      </c>
      <c r="G37">
        <f>SUM(C3:C37)</f>
        <v>71.08</v>
      </c>
    </row>
    <row r="38" spans="1:7" x14ac:dyDescent="0.25">
      <c r="A38">
        <v>566</v>
      </c>
      <c r="B38">
        <v>430</v>
      </c>
      <c r="C38">
        <v>2.0299999999999998</v>
      </c>
      <c r="G38">
        <f>SUM(C3:C38)</f>
        <v>73.11</v>
      </c>
    </row>
    <row r="39" spans="1:7" x14ac:dyDescent="0.25">
      <c r="A39">
        <v>567</v>
      </c>
      <c r="B39">
        <v>430</v>
      </c>
      <c r="C39">
        <v>2.0099999999999998</v>
      </c>
      <c r="G39">
        <f>SUM(C3:C39)</f>
        <v>75.12</v>
      </c>
    </row>
    <row r="40" spans="1:7" x14ac:dyDescent="0.25">
      <c r="A40">
        <v>568</v>
      </c>
      <c r="B40">
        <v>430</v>
      </c>
      <c r="C40">
        <v>2</v>
      </c>
      <c r="G40">
        <f>SUM(C3:C40)</f>
        <v>77.12</v>
      </c>
    </row>
    <row r="41" spans="1:7" x14ac:dyDescent="0.25">
      <c r="A41">
        <v>569</v>
      </c>
      <c r="B41">
        <v>430</v>
      </c>
      <c r="C41">
        <v>2.0299999999999998</v>
      </c>
      <c r="G41">
        <f>SUM(C3:C41)</f>
        <v>79.150000000000006</v>
      </c>
    </row>
    <row r="42" spans="1:7" x14ac:dyDescent="0.25">
      <c r="A42">
        <v>570</v>
      </c>
      <c r="B42">
        <v>430</v>
      </c>
      <c r="C42">
        <v>2.0499999999999998</v>
      </c>
      <c r="G42">
        <f>SUM(C3:C42)</f>
        <v>81.2</v>
      </c>
    </row>
    <row r="43" spans="1:7" x14ac:dyDescent="0.25">
      <c r="A43">
        <v>571</v>
      </c>
      <c r="B43">
        <v>430</v>
      </c>
      <c r="C43">
        <v>2.0099999999999998</v>
      </c>
      <c r="G43">
        <f>SUM(C3:C43)</f>
        <v>83.210000000000008</v>
      </c>
    </row>
    <row r="44" spans="1:7" x14ac:dyDescent="0.25">
      <c r="A44">
        <v>572</v>
      </c>
      <c r="B44">
        <v>430</v>
      </c>
      <c r="C44">
        <v>2.0099999999999998</v>
      </c>
      <c r="G44">
        <f>SUM(C3:C44)</f>
        <v>85.220000000000013</v>
      </c>
    </row>
    <row r="45" spans="1:7" x14ac:dyDescent="0.25">
      <c r="A45">
        <v>573</v>
      </c>
      <c r="B45">
        <v>430</v>
      </c>
      <c r="C45">
        <v>2.04</v>
      </c>
      <c r="G45">
        <f>SUM(C3:C45)</f>
        <v>87.260000000000019</v>
      </c>
    </row>
    <row r="46" spans="1:7" x14ac:dyDescent="0.25">
      <c r="A46">
        <v>574</v>
      </c>
      <c r="B46">
        <v>430</v>
      </c>
      <c r="C46">
        <v>2</v>
      </c>
      <c r="G46">
        <f>SUM(C3:C46)</f>
        <v>89.260000000000019</v>
      </c>
    </row>
    <row r="47" spans="1:7" x14ac:dyDescent="0.25">
      <c r="A47">
        <v>575</v>
      </c>
      <c r="B47">
        <v>430</v>
      </c>
      <c r="C47">
        <v>2.02</v>
      </c>
      <c r="G47">
        <f>SUM(C3:C47)</f>
        <v>91.280000000000015</v>
      </c>
    </row>
    <row r="48" spans="1:7" x14ac:dyDescent="0.25">
      <c r="A48">
        <v>576</v>
      </c>
      <c r="B48">
        <v>430</v>
      </c>
      <c r="C48">
        <v>2.0099999999999998</v>
      </c>
      <c r="G48">
        <f>SUM(C3:C48)</f>
        <v>93.29000000000002</v>
      </c>
    </row>
    <row r="49" spans="1:7" x14ac:dyDescent="0.25">
      <c r="A49">
        <v>577</v>
      </c>
      <c r="B49">
        <v>429</v>
      </c>
      <c r="C49">
        <v>2.02</v>
      </c>
      <c r="G49">
        <f>SUM(C3:C49)</f>
        <v>95.310000000000016</v>
      </c>
    </row>
    <row r="50" spans="1:7" x14ac:dyDescent="0.25">
      <c r="A50">
        <v>578</v>
      </c>
      <c r="B50">
        <v>429</v>
      </c>
      <c r="C50">
        <v>2.04</v>
      </c>
      <c r="G50">
        <f>SUM(C3:C50)</f>
        <v>97.350000000000023</v>
      </c>
    </row>
    <row r="51" spans="1:7" x14ac:dyDescent="0.25">
      <c r="A51">
        <v>579</v>
      </c>
      <c r="B51">
        <v>429</v>
      </c>
      <c r="C51">
        <v>2.02</v>
      </c>
      <c r="G51">
        <f>SUM(C3:C51)</f>
        <v>99.370000000000019</v>
      </c>
    </row>
    <row r="52" spans="1:7" x14ac:dyDescent="0.25">
      <c r="A52">
        <v>580</v>
      </c>
      <c r="B52">
        <v>429</v>
      </c>
      <c r="C52">
        <v>2.09</v>
      </c>
      <c r="G52">
        <f>SUM(C3:C52)</f>
        <v>101.46000000000002</v>
      </c>
    </row>
    <row r="53" spans="1:7" x14ac:dyDescent="0.25">
      <c r="A53">
        <v>581</v>
      </c>
      <c r="B53">
        <v>429</v>
      </c>
      <c r="C53">
        <v>2</v>
      </c>
      <c r="G53">
        <f>SUM(C3:C53)</f>
        <v>103.46000000000002</v>
      </c>
    </row>
    <row r="54" spans="1:7" x14ac:dyDescent="0.25">
      <c r="A54">
        <v>582</v>
      </c>
      <c r="B54">
        <v>428</v>
      </c>
      <c r="C54">
        <v>2.02</v>
      </c>
      <c r="G54">
        <f>SUM(C3:C54)</f>
        <v>105.48000000000002</v>
      </c>
    </row>
    <row r="55" spans="1:7" x14ac:dyDescent="0.25">
      <c r="A55">
        <v>583</v>
      </c>
      <c r="B55">
        <v>427</v>
      </c>
      <c r="C55">
        <v>2.02</v>
      </c>
      <c r="G55">
        <f>SUM(C3:C55)</f>
        <v>107.50000000000001</v>
      </c>
    </row>
    <row r="56" spans="1:7" x14ac:dyDescent="0.25">
      <c r="A56">
        <v>584</v>
      </c>
      <c r="B56">
        <v>427</v>
      </c>
      <c r="C56">
        <v>2.02</v>
      </c>
      <c r="G56">
        <f>SUM(C3:C56)</f>
        <v>109.52000000000001</v>
      </c>
    </row>
    <row r="57" spans="1:7" x14ac:dyDescent="0.25">
      <c r="A57">
        <v>585</v>
      </c>
      <c r="B57">
        <v>427</v>
      </c>
      <c r="C57">
        <v>2.04</v>
      </c>
      <c r="G57">
        <f>SUM(C3:C57)</f>
        <v>111.56000000000002</v>
      </c>
    </row>
    <row r="58" spans="1:7" x14ac:dyDescent="0.25">
      <c r="A58">
        <v>586</v>
      </c>
      <c r="B58">
        <v>427</v>
      </c>
      <c r="C58">
        <v>2.04</v>
      </c>
      <c r="G58">
        <f>SUM(C3:C58)</f>
        <v>113.60000000000002</v>
      </c>
    </row>
    <row r="59" spans="1:7" x14ac:dyDescent="0.25">
      <c r="A59">
        <v>587</v>
      </c>
      <c r="B59">
        <v>426</v>
      </c>
      <c r="C59">
        <v>2.0099999999999998</v>
      </c>
      <c r="G59">
        <f>SUM(C3:C59)</f>
        <v>115.61000000000003</v>
      </c>
    </row>
    <row r="60" spans="1:7" x14ac:dyDescent="0.25">
      <c r="A60">
        <v>588</v>
      </c>
      <c r="B60">
        <v>426</v>
      </c>
      <c r="C60">
        <v>2</v>
      </c>
      <c r="G60">
        <f>SUM(C3:C60)</f>
        <v>117.61000000000003</v>
      </c>
    </row>
    <row r="61" spans="1:7" x14ac:dyDescent="0.25">
      <c r="A61">
        <v>589</v>
      </c>
      <c r="B61">
        <v>426</v>
      </c>
      <c r="C61">
        <v>2.04</v>
      </c>
      <c r="G61">
        <f>SUM(C3:C61)</f>
        <v>119.65000000000003</v>
      </c>
    </row>
    <row r="62" spans="1:7" x14ac:dyDescent="0.25">
      <c r="A62" s="9" t="s">
        <v>59</v>
      </c>
      <c r="B62">
        <v>425</v>
      </c>
      <c r="C62">
        <v>2.0099999999999998</v>
      </c>
      <c r="D62" s="10" t="s">
        <v>87</v>
      </c>
    </row>
    <row r="63" spans="1:7" x14ac:dyDescent="0.25">
      <c r="A63">
        <v>590</v>
      </c>
      <c r="B63">
        <v>425</v>
      </c>
      <c r="C63">
        <v>2.0499999999999998</v>
      </c>
    </row>
    <row r="64" spans="1:7" x14ac:dyDescent="0.25">
      <c r="A64">
        <v>591</v>
      </c>
      <c r="B64">
        <v>424</v>
      </c>
      <c r="C64">
        <v>2.0499999999999998</v>
      </c>
    </row>
    <row r="65" spans="1:3" x14ac:dyDescent="0.25">
      <c r="A65">
        <v>592</v>
      </c>
      <c r="B65">
        <v>424</v>
      </c>
      <c r="C65">
        <v>2.0099999999999998</v>
      </c>
    </row>
    <row r="66" spans="1:3" x14ac:dyDescent="0.25">
      <c r="A66">
        <v>593</v>
      </c>
      <c r="B66">
        <v>423</v>
      </c>
      <c r="C66">
        <v>2.02</v>
      </c>
    </row>
    <row r="67" spans="1:3" x14ac:dyDescent="0.25">
      <c r="A67">
        <v>594</v>
      </c>
      <c r="B67">
        <v>423</v>
      </c>
      <c r="C67">
        <v>2</v>
      </c>
    </row>
    <row r="68" spans="1:3" x14ac:dyDescent="0.25">
      <c r="A68">
        <v>595</v>
      </c>
      <c r="B68">
        <v>423</v>
      </c>
      <c r="C68">
        <v>2.02</v>
      </c>
    </row>
    <row r="69" spans="1:3" x14ac:dyDescent="0.25">
      <c r="A69">
        <v>596</v>
      </c>
      <c r="B69">
        <v>423</v>
      </c>
      <c r="C69">
        <v>2.04</v>
      </c>
    </row>
    <row r="70" spans="1:3" x14ac:dyDescent="0.25">
      <c r="A70">
        <v>597</v>
      </c>
      <c r="B70">
        <v>423</v>
      </c>
      <c r="C70">
        <v>2.0499999999999998</v>
      </c>
    </row>
    <row r="71" spans="1:3" x14ac:dyDescent="0.25">
      <c r="A71">
        <v>598</v>
      </c>
      <c r="B71">
        <v>423</v>
      </c>
      <c r="C71">
        <v>2.0299999999999998</v>
      </c>
    </row>
    <row r="72" spans="1:3" x14ac:dyDescent="0.25">
      <c r="A72">
        <v>599</v>
      </c>
      <c r="B72">
        <v>423</v>
      </c>
      <c r="C72">
        <v>2.04</v>
      </c>
    </row>
    <row r="73" spans="1:3" x14ac:dyDescent="0.25">
      <c r="A73">
        <v>600</v>
      </c>
      <c r="B73">
        <v>423</v>
      </c>
      <c r="C73">
        <v>2.0099999999999998</v>
      </c>
    </row>
    <row r="74" spans="1:3" x14ac:dyDescent="0.25">
      <c r="A74">
        <v>601</v>
      </c>
      <c r="B74">
        <v>423</v>
      </c>
      <c r="C74">
        <v>2</v>
      </c>
    </row>
    <row r="75" spans="1:3" x14ac:dyDescent="0.25">
      <c r="A75">
        <v>602</v>
      </c>
      <c r="B75">
        <v>423</v>
      </c>
      <c r="C75">
        <v>2.0499999999999998</v>
      </c>
    </row>
    <row r="76" spans="1:3" x14ac:dyDescent="0.25">
      <c r="A76">
        <v>603</v>
      </c>
      <c r="B76">
        <v>423</v>
      </c>
      <c r="C76">
        <v>2</v>
      </c>
    </row>
    <row r="77" spans="1:3" x14ac:dyDescent="0.25">
      <c r="A77">
        <v>604</v>
      </c>
      <c r="B77">
        <v>423</v>
      </c>
      <c r="C77">
        <v>2.0299999999999998</v>
      </c>
    </row>
    <row r="78" spans="1:3" x14ac:dyDescent="0.25">
      <c r="A78">
        <v>605</v>
      </c>
      <c r="B78">
        <v>423</v>
      </c>
      <c r="C78">
        <v>2.0499999999999998</v>
      </c>
    </row>
    <row r="79" spans="1:3" x14ac:dyDescent="0.25">
      <c r="A79">
        <v>606</v>
      </c>
      <c r="B79">
        <v>423</v>
      </c>
      <c r="C79">
        <v>2</v>
      </c>
    </row>
    <row r="80" spans="1:3" x14ac:dyDescent="0.25">
      <c r="A80">
        <v>607</v>
      </c>
      <c r="B80">
        <v>423</v>
      </c>
      <c r="C80">
        <v>2.0299999999999998</v>
      </c>
    </row>
    <row r="81" spans="1:3" x14ac:dyDescent="0.25">
      <c r="A81">
        <v>608</v>
      </c>
      <c r="B81">
        <v>422</v>
      </c>
      <c r="C81">
        <v>2.0499999999999998</v>
      </c>
    </row>
    <row r="82" spans="1:3" x14ac:dyDescent="0.25">
      <c r="A82">
        <v>609</v>
      </c>
      <c r="B82">
        <v>422</v>
      </c>
      <c r="C82">
        <v>2.0099999999999998</v>
      </c>
    </row>
    <row r="83" spans="1:3" x14ac:dyDescent="0.25">
      <c r="A83">
        <v>610</v>
      </c>
      <c r="B83">
        <v>422</v>
      </c>
      <c r="C83">
        <v>2</v>
      </c>
    </row>
    <row r="84" spans="1:3" x14ac:dyDescent="0.25">
      <c r="A84">
        <v>611</v>
      </c>
      <c r="B84">
        <v>422</v>
      </c>
      <c r="C84">
        <v>2.04</v>
      </c>
    </row>
    <row r="85" spans="1:3" x14ac:dyDescent="0.25">
      <c r="A85">
        <v>612</v>
      </c>
      <c r="B85">
        <v>422</v>
      </c>
      <c r="C85">
        <v>2</v>
      </c>
    </row>
    <row r="86" spans="1:3" x14ac:dyDescent="0.25">
      <c r="A86">
        <v>613</v>
      </c>
      <c r="B86">
        <v>422</v>
      </c>
      <c r="C86">
        <v>2.02</v>
      </c>
    </row>
    <row r="87" spans="1:3" x14ac:dyDescent="0.25">
      <c r="A87">
        <v>614</v>
      </c>
      <c r="B87">
        <v>422</v>
      </c>
      <c r="C87">
        <v>2.02</v>
      </c>
    </row>
    <row r="88" spans="1:3" x14ac:dyDescent="0.25">
      <c r="A88">
        <v>615</v>
      </c>
      <c r="B88">
        <v>421</v>
      </c>
      <c r="C88">
        <v>2.0499999999999998</v>
      </c>
    </row>
    <row r="89" spans="1:3" x14ac:dyDescent="0.25">
      <c r="A89">
        <v>616</v>
      </c>
      <c r="B89">
        <v>421</v>
      </c>
      <c r="C89">
        <v>2.0099999999999998</v>
      </c>
    </row>
    <row r="90" spans="1:3" x14ac:dyDescent="0.25">
      <c r="A90">
        <v>617</v>
      </c>
      <c r="B90">
        <v>421</v>
      </c>
      <c r="C90">
        <v>2</v>
      </c>
    </row>
    <row r="91" spans="1:3" x14ac:dyDescent="0.25">
      <c r="A91">
        <v>618</v>
      </c>
      <c r="B91">
        <v>420</v>
      </c>
      <c r="C91">
        <v>2.0499999999999998</v>
      </c>
    </row>
    <row r="92" spans="1:3" x14ac:dyDescent="0.25">
      <c r="A92">
        <v>619</v>
      </c>
      <c r="B92">
        <v>420</v>
      </c>
      <c r="C92">
        <v>2.0499999999999998</v>
      </c>
    </row>
    <row r="93" spans="1:3" x14ac:dyDescent="0.25">
      <c r="A93">
        <v>620</v>
      </c>
      <c r="B93">
        <v>420</v>
      </c>
      <c r="C93">
        <v>2</v>
      </c>
    </row>
    <row r="94" spans="1:3" x14ac:dyDescent="0.25">
      <c r="A94">
        <v>621</v>
      </c>
      <c r="B94">
        <v>420</v>
      </c>
      <c r="C94">
        <v>2.02</v>
      </c>
    </row>
    <row r="95" spans="1:3" x14ac:dyDescent="0.25">
      <c r="A95">
        <v>622</v>
      </c>
      <c r="B95">
        <v>420</v>
      </c>
      <c r="C95">
        <v>2</v>
      </c>
    </row>
    <row r="96" spans="1:3" x14ac:dyDescent="0.25">
      <c r="A96">
        <v>623</v>
      </c>
      <c r="B96">
        <v>419</v>
      </c>
      <c r="C96">
        <v>2</v>
      </c>
    </row>
    <row r="97" spans="1:3" x14ac:dyDescent="0.25">
      <c r="A97">
        <v>624</v>
      </c>
      <c r="B97">
        <v>419</v>
      </c>
      <c r="C97">
        <v>2.0299999999999998</v>
      </c>
    </row>
    <row r="98" spans="1:3" x14ac:dyDescent="0.25">
      <c r="A98">
        <v>625</v>
      </c>
      <c r="B98">
        <v>418</v>
      </c>
      <c r="C98">
        <v>2.04</v>
      </c>
    </row>
    <row r="99" spans="1:3" x14ac:dyDescent="0.25">
      <c r="A99">
        <v>626</v>
      </c>
      <c r="B99">
        <v>417</v>
      </c>
      <c r="C99">
        <v>2.0499999999999998</v>
      </c>
    </row>
    <row r="100" spans="1:3" x14ac:dyDescent="0.25">
      <c r="A100">
        <v>627</v>
      </c>
      <c r="B100">
        <v>415</v>
      </c>
      <c r="C100">
        <v>2.0499999999999998</v>
      </c>
    </row>
    <row r="101" spans="1:3" x14ac:dyDescent="0.25">
      <c r="A101">
        <v>628</v>
      </c>
      <c r="B101">
        <v>413</v>
      </c>
      <c r="C101">
        <v>2</v>
      </c>
    </row>
    <row r="102" spans="1:3" x14ac:dyDescent="0.25">
      <c r="A102">
        <v>629</v>
      </c>
      <c r="B102">
        <v>413</v>
      </c>
      <c r="C102">
        <v>2</v>
      </c>
    </row>
    <row r="103" spans="1:3" x14ac:dyDescent="0.25">
      <c r="A103">
        <v>630</v>
      </c>
      <c r="B103">
        <v>413</v>
      </c>
      <c r="C103">
        <v>2.0299999999999998</v>
      </c>
    </row>
    <row r="104" spans="1:3" x14ac:dyDescent="0.25">
      <c r="A104">
        <v>634</v>
      </c>
      <c r="B104">
        <v>413</v>
      </c>
      <c r="C104">
        <v>2</v>
      </c>
    </row>
    <row r="105" spans="1:3" x14ac:dyDescent="0.25">
      <c r="A105">
        <v>635</v>
      </c>
      <c r="B105">
        <v>413</v>
      </c>
      <c r="C105">
        <v>2.0099999999999998</v>
      </c>
    </row>
    <row r="106" spans="1:3" x14ac:dyDescent="0.25">
      <c r="A106">
        <v>631</v>
      </c>
      <c r="B106">
        <v>413</v>
      </c>
      <c r="C106">
        <v>2.0499999999999998</v>
      </c>
    </row>
    <row r="107" spans="1:3" x14ac:dyDescent="0.25">
      <c r="A107">
        <v>632</v>
      </c>
      <c r="B107">
        <v>413</v>
      </c>
      <c r="C107">
        <v>2.04</v>
      </c>
    </row>
    <row r="108" spans="1:3" x14ac:dyDescent="0.25">
      <c r="A108">
        <v>633</v>
      </c>
      <c r="B108">
        <v>413</v>
      </c>
      <c r="C108">
        <v>2.0299999999999998</v>
      </c>
    </row>
    <row r="109" spans="1:3" x14ac:dyDescent="0.25">
      <c r="A109">
        <v>636</v>
      </c>
      <c r="B109">
        <v>413</v>
      </c>
      <c r="C109">
        <v>2</v>
      </c>
    </row>
    <row r="110" spans="1:3" x14ac:dyDescent="0.25">
      <c r="A110">
        <v>637</v>
      </c>
      <c r="B110">
        <v>413</v>
      </c>
      <c r="C110">
        <v>2.04</v>
      </c>
    </row>
    <row r="111" spans="1:3" x14ac:dyDescent="0.25">
      <c r="A111">
        <v>638</v>
      </c>
      <c r="B111">
        <v>413</v>
      </c>
      <c r="C111">
        <v>2.0099999999999998</v>
      </c>
    </row>
    <row r="112" spans="1:3" x14ac:dyDescent="0.25">
      <c r="A112">
        <v>639</v>
      </c>
      <c r="B112">
        <v>413</v>
      </c>
      <c r="C112">
        <v>2</v>
      </c>
    </row>
    <row r="113" spans="1:3" x14ac:dyDescent="0.25">
      <c r="A113">
        <v>640</v>
      </c>
      <c r="B113">
        <v>413</v>
      </c>
      <c r="C113">
        <v>2.02</v>
      </c>
    </row>
    <row r="114" spans="1:3" x14ac:dyDescent="0.25">
      <c r="A114">
        <v>641</v>
      </c>
      <c r="B114">
        <v>413</v>
      </c>
      <c r="C114">
        <v>2.0099999999999998</v>
      </c>
    </row>
    <row r="115" spans="1:3" x14ac:dyDescent="0.25">
      <c r="A115">
        <v>642</v>
      </c>
      <c r="B115">
        <v>413</v>
      </c>
      <c r="C115">
        <v>2.0299999999999998</v>
      </c>
    </row>
    <row r="116" spans="1:3" x14ac:dyDescent="0.25">
      <c r="A116">
        <v>643</v>
      </c>
      <c r="B116">
        <v>413</v>
      </c>
      <c r="C116">
        <v>2.02</v>
      </c>
    </row>
    <row r="117" spans="1:3" x14ac:dyDescent="0.25">
      <c r="A117">
        <v>644</v>
      </c>
      <c r="B117">
        <v>413</v>
      </c>
      <c r="C117">
        <v>2.0499999999999998</v>
      </c>
    </row>
    <row r="118" spans="1:3" x14ac:dyDescent="0.25">
      <c r="A118">
        <v>645</v>
      </c>
      <c r="B118">
        <v>413</v>
      </c>
      <c r="C118">
        <v>2.0499999999999998</v>
      </c>
    </row>
    <row r="119" spans="1:3" x14ac:dyDescent="0.25">
      <c r="A119">
        <v>646</v>
      </c>
      <c r="B119">
        <v>413</v>
      </c>
      <c r="C119">
        <v>2.04</v>
      </c>
    </row>
    <row r="120" spans="1:3" x14ac:dyDescent="0.25">
      <c r="A120">
        <v>647</v>
      </c>
      <c r="B120">
        <v>413</v>
      </c>
      <c r="C120">
        <v>2.02</v>
      </c>
    </row>
    <row r="121" spans="1:3" x14ac:dyDescent="0.25">
      <c r="A121">
        <v>648</v>
      </c>
      <c r="B121">
        <v>413</v>
      </c>
      <c r="C121">
        <v>2.0499999999999998</v>
      </c>
    </row>
    <row r="122" spans="1:3" x14ac:dyDescent="0.25">
      <c r="A122">
        <v>649</v>
      </c>
      <c r="B122">
        <v>413</v>
      </c>
      <c r="C122">
        <v>2.0299999999999998</v>
      </c>
    </row>
    <row r="123" spans="1:3" x14ac:dyDescent="0.25">
      <c r="A123">
        <v>650</v>
      </c>
      <c r="B123">
        <v>412</v>
      </c>
      <c r="C123">
        <v>2</v>
      </c>
    </row>
    <row r="124" spans="1:3" x14ac:dyDescent="0.25">
      <c r="A124">
        <v>651</v>
      </c>
      <c r="B124">
        <v>412</v>
      </c>
      <c r="C124">
        <v>2.04</v>
      </c>
    </row>
    <row r="125" spans="1:3" x14ac:dyDescent="0.25">
      <c r="A125">
        <v>652</v>
      </c>
      <c r="B125">
        <v>412</v>
      </c>
      <c r="C125">
        <v>2.0299999999999998</v>
      </c>
    </row>
    <row r="126" spans="1:3" x14ac:dyDescent="0.25">
      <c r="A126" t="s">
        <v>70</v>
      </c>
      <c r="B126">
        <v>412</v>
      </c>
      <c r="C12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C62F-B627-4B9B-8093-3E25F4F76C98}">
  <dimension ref="A1:N147"/>
  <sheetViews>
    <sheetView topLeftCell="A65" zoomScale="99" zoomScaleNormal="100" workbookViewId="0">
      <selection activeCell="L53" sqref="L53"/>
    </sheetView>
  </sheetViews>
  <sheetFormatPr defaultRowHeight="15" x14ac:dyDescent="0.25"/>
  <cols>
    <col min="2" max="2" width="10.42578125" customWidth="1"/>
    <col min="12" max="12" width="25" customWidth="1"/>
  </cols>
  <sheetData>
    <row r="1" spans="1:5" x14ac:dyDescent="0.25">
      <c r="A1" t="s">
        <v>55</v>
      </c>
      <c r="B1" t="s">
        <v>56</v>
      </c>
      <c r="C1" t="s">
        <v>57</v>
      </c>
      <c r="D1" t="s">
        <v>58</v>
      </c>
      <c r="E1" t="s">
        <v>90</v>
      </c>
    </row>
    <row r="2" spans="1:5" x14ac:dyDescent="0.25">
      <c r="A2" s="11">
        <v>2.5</v>
      </c>
      <c r="B2" s="12">
        <v>32.43</v>
      </c>
      <c r="C2" s="12">
        <v>27.8</v>
      </c>
      <c r="D2">
        <v>0</v>
      </c>
      <c r="E2" s="12">
        <v>32.429203983924126</v>
      </c>
    </row>
    <row r="3" spans="1:5" x14ac:dyDescent="0.25">
      <c r="A3" s="11">
        <v>1.5</v>
      </c>
      <c r="B3" s="12">
        <v>31.43</v>
      </c>
      <c r="C3" s="12">
        <v>26.7</v>
      </c>
      <c r="D3">
        <v>0</v>
      </c>
      <c r="E3" s="12">
        <v>31.429203983924122</v>
      </c>
    </row>
    <row r="4" spans="1:5" x14ac:dyDescent="0.25">
      <c r="A4" s="11">
        <v>1</v>
      </c>
      <c r="B4" s="12">
        <v>10.78</v>
      </c>
      <c r="C4" s="12">
        <v>9.14</v>
      </c>
      <c r="D4">
        <v>1</v>
      </c>
      <c r="E4" s="12">
        <v>9.9097386009292201</v>
      </c>
    </row>
    <row r="5" spans="1:5" x14ac:dyDescent="0.25">
      <c r="A5" s="11">
        <v>0.7</v>
      </c>
      <c r="B5" s="12">
        <v>30.4</v>
      </c>
      <c r="C5" s="12">
        <v>25.8</v>
      </c>
      <c r="D5">
        <v>0</v>
      </c>
      <c r="E5" s="12">
        <v>30.629203983924121</v>
      </c>
    </row>
    <row r="6" spans="1:5" x14ac:dyDescent="0.25">
      <c r="A6">
        <v>1</v>
      </c>
      <c r="C6">
        <v>7.03</v>
      </c>
      <c r="D6">
        <v>1</v>
      </c>
    </row>
    <row r="11" spans="1:5" x14ac:dyDescent="0.25">
      <c r="A11" t="s">
        <v>55</v>
      </c>
      <c r="B11" t="s">
        <v>59</v>
      </c>
      <c r="C11" t="s">
        <v>54</v>
      </c>
    </row>
    <row r="12" spans="1:5" x14ac:dyDescent="0.25">
      <c r="A12">
        <v>2.5</v>
      </c>
      <c r="B12">
        <v>27.8</v>
      </c>
      <c r="C12">
        <v>0</v>
      </c>
    </row>
    <row r="13" spans="1:5" x14ac:dyDescent="0.25">
      <c r="A13">
        <v>1.5</v>
      </c>
      <c r="B13">
        <v>26.7</v>
      </c>
      <c r="C13">
        <v>0</v>
      </c>
    </row>
    <row r="14" spans="1:5" x14ac:dyDescent="0.25">
      <c r="A14">
        <v>1</v>
      </c>
      <c r="B14">
        <v>9.14</v>
      </c>
      <c r="C14">
        <v>1</v>
      </c>
    </row>
    <row r="15" spans="1:5" x14ac:dyDescent="0.25">
      <c r="A15">
        <v>0.7</v>
      </c>
      <c r="B15">
        <v>25.8</v>
      </c>
      <c r="C15">
        <v>0</v>
      </c>
    </row>
    <row r="16" spans="1:5" x14ac:dyDescent="0.25">
      <c r="A16">
        <v>1</v>
      </c>
      <c r="B16">
        <v>7.03</v>
      </c>
      <c r="C16">
        <v>1</v>
      </c>
    </row>
    <row r="23" spans="1:4" x14ac:dyDescent="0.25">
      <c r="A23" s="18" t="s">
        <v>84</v>
      </c>
      <c r="B23" s="18"/>
    </row>
    <row r="24" spans="1:4" x14ac:dyDescent="0.25">
      <c r="A24" s="7" t="s">
        <v>85</v>
      </c>
      <c r="B24" s="7" t="s">
        <v>86</v>
      </c>
      <c r="C24" s="7" t="s">
        <v>54</v>
      </c>
      <c r="D24" s="7" t="s">
        <v>53</v>
      </c>
    </row>
    <row r="25" spans="1:4" x14ac:dyDescent="0.25">
      <c r="A25" s="12">
        <v>33.43</v>
      </c>
      <c r="B25">
        <v>33.429000000000002</v>
      </c>
      <c r="C25">
        <v>0</v>
      </c>
      <c r="D25">
        <v>5</v>
      </c>
    </row>
    <row r="26" spans="1:4" x14ac:dyDescent="0.25">
      <c r="A26" s="12">
        <v>31.83</v>
      </c>
      <c r="B26" s="12">
        <v>31.797247262263006</v>
      </c>
      <c r="C26">
        <v>531</v>
      </c>
      <c r="D26">
        <v>10</v>
      </c>
    </row>
    <row r="27" spans="1:4" x14ac:dyDescent="0.25">
      <c r="A27" s="12">
        <v>30.53</v>
      </c>
      <c r="B27" s="12">
        <v>30.469086228031145</v>
      </c>
      <c r="C27">
        <v>532</v>
      </c>
      <c r="D27">
        <v>15</v>
      </c>
    </row>
    <row r="28" spans="1:4" x14ac:dyDescent="0.25">
      <c r="A28" s="12">
        <v>29.52</v>
      </c>
      <c r="B28" s="12">
        <v>29.438018747873848</v>
      </c>
      <c r="C28">
        <v>533</v>
      </c>
      <c r="D28">
        <v>20</v>
      </c>
    </row>
    <row r="29" spans="1:4" x14ac:dyDescent="0.25">
      <c r="A29" s="12">
        <v>28.67</v>
      </c>
      <c r="B29" s="12">
        <v>28.600856636851606</v>
      </c>
      <c r="C29">
        <v>534</v>
      </c>
      <c r="D29">
        <v>25</v>
      </c>
    </row>
    <row r="30" spans="1:4" x14ac:dyDescent="0.25">
      <c r="A30" s="12">
        <v>27.93</v>
      </c>
      <c r="B30" s="12">
        <v>27.826663802848486</v>
      </c>
      <c r="C30">
        <v>535</v>
      </c>
      <c r="D30">
        <v>30</v>
      </c>
    </row>
    <row r="31" spans="1:4" x14ac:dyDescent="0.25">
      <c r="A31" s="12">
        <v>27.27</v>
      </c>
      <c r="B31" s="12">
        <v>27.174708776595534</v>
      </c>
      <c r="C31">
        <v>536</v>
      </c>
      <c r="D31">
        <v>35</v>
      </c>
    </row>
    <row r="32" spans="1:4" x14ac:dyDescent="0.25">
      <c r="A32" s="12">
        <v>26.68</v>
      </c>
      <c r="B32" s="12">
        <v>26.584858398002989</v>
      </c>
      <c r="C32">
        <v>537</v>
      </c>
    </row>
    <row r="33" spans="1:12" x14ac:dyDescent="0.25">
      <c r="A33" s="12">
        <v>26.15</v>
      </c>
      <c r="B33" s="12">
        <v>26.027073673430664</v>
      </c>
      <c r="C33">
        <v>538</v>
      </c>
      <c r="D33" s="12"/>
    </row>
    <row r="34" spans="1:12" x14ac:dyDescent="0.25">
      <c r="A34" s="12">
        <v>25.68</v>
      </c>
      <c r="B34" s="12">
        <v>25.558729779787488</v>
      </c>
      <c r="C34">
        <v>539</v>
      </c>
    </row>
    <row r="35" spans="1:12" x14ac:dyDescent="0.25">
      <c r="A35" s="12">
        <v>24.75</v>
      </c>
      <c r="B35" s="12">
        <v>24.595949881628201</v>
      </c>
      <c r="C35">
        <v>540</v>
      </c>
    </row>
    <row r="36" spans="1:12" x14ac:dyDescent="0.25">
      <c r="A36" s="12">
        <v>24.33</v>
      </c>
      <c r="B36" s="12">
        <v>24.134521024762638</v>
      </c>
      <c r="C36">
        <v>541</v>
      </c>
    </row>
    <row r="37" spans="1:12" x14ac:dyDescent="0.25">
      <c r="A37" s="12">
        <v>23.93</v>
      </c>
      <c r="B37" s="12">
        <v>23.730403503964823</v>
      </c>
      <c r="C37">
        <v>542</v>
      </c>
    </row>
    <row r="38" spans="1:12" x14ac:dyDescent="0.25">
      <c r="A38" s="12">
        <v>23.57</v>
      </c>
      <c r="B38" s="12">
        <v>23.408756966209747</v>
      </c>
      <c r="C38">
        <v>543</v>
      </c>
    </row>
    <row r="39" spans="1:12" x14ac:dyDescent="0.25">
      <c r="A39" s="12">
        <v>23.23</v>
      </c>
      <c r="B39" s="12">
        <v>23.010408223026218</v>
      </c>
      <c r="C39">
        <v>544</v>
      </c>
    </row>
    <row r="40" spans="1:12" x14ac:dyDescent="0.25">
      <c r="A40" s="12">
        <v>22.92</v>
      </c>
      <c r="B40" s="12">
        <v>22.672418571555369</v>
      </c>
      <c r="C40">
        <v>545</v>
      </c>
    </row>
    <row r="41" spans="1:12" x14ac:dyDescent="0.25">
      <c r="A41" s="12">
        <v>22.05</v>
      </c>
      <c r="B41" s="12">
        <v>21.833015732356564</v>
      </c>
      <c r="C41">
        <v>546</v>
      </c>
    </row>
    <row r="42" spans="1:12" x14ac:dyDescent="0.25">
      <c r="A42" s="12">
        <v>21.76</v>
      </c>
      <c r="B42" s="12">
        <v>21.551175812166647</v>
      </c>
      <c r="C42">
        <v>547</v>
      </c>
      <c r="H42" t="s">
        <v>88</v>
      </c>
      <c r="I42" t="s">
        <v>89</v>
      </c>
    </row>
    <row r="43" spans="1:12" x14ac:dyDescent="0.25">
      <c r="A43" s="12">
        <v>21.49</v>
      </c>
      <c r="B43" s="12">
        <v>21.319073224797414</v>
      </c>
      <c r="C43">
        <v>548</v>
      </c>
      <c r="H43" s="12">
        <v>33.43</v>
      </c>
      <c r="I43">
        <v>33.429000000000002</v>
      </c>
      <c r="K43" s="12" cm="1">
        <f t="array" ref="K43:K53">H43:H53-I43:I53</f>
        <v>9.9999999999766942E-4</v>
      </c>
      <c r="L43" s="14">
        <f>K43^2</f>
        <v>9.9999999999533894E-7</v>
      </c>
    </row>
    <row r="44" spans="1:12" x14ac:dyDescent="0.25">
      <c r="A44" s="12">
        <v>21.23</v>
      </c>
      <c r="B44" s="12">
        <v>20.962982784627812</v>
      </c>
      <c r="C44">
        <v>549</v>
      </c>
      <c r="H44" s="12">
        <v>31.83</v>
      </c>
      <c r="I44" s="12">
        <v>31.797247262263006</v>
      </c>
      <c r="K44">
        <v>3.2752737736991833E-2</v>
      </c>
      <c r="L44" s="14">
        <f t="shared" ref="L44:L53" si="0">K44^2</f>
        <v>1.0727418292681688E-3</v>
      </c>
    </row>
    <row r="45" spans="1:12" x14ac:dyDescent="0.25">
      <c r="A45" s="12">
        <v>20.99</v>
      </c>
      <c r="B45" s="12">
        <v>20.804374139888282</v>
      </c>
      <c r="C45">
        <v>550</v>
      </c>
      <c r="H45" s="12">
        <v>30.53</v>
      </c>
      <c r="I45" s="12">
        <v>30.469086228031145</v>
      </c>
      <c r="K45">
        <v>6.0913771968856167E-2</v>
      </c>
      <c r="L45" s="14">
        <f t="shared" si="0"/>
        <v>3.7104876154738075E-3</v>
      </c>
    </row>
    <row r="46" spans="1:12" x14ac:dyDescent="0.25">
      <c r="A46" s="12">
        <v>20.76</v>
      </c>
      <c r="B46" s="12">
        <v>20.512023679634083</v>
      </c>
      <c r="C46">
        <v>551</v>
      </c>
      <c r="H46" s="12">
        <v>29.52</v>
      </c>
      <c r="I46" s="12">
        <v>29.438018747873848</v>
      </c>
      <c r="K46">
        <v>8.1981252126151816E-2</v>
      </c>
      <c r="L46" s="14">
        <f t="shared" si="0"/>
        <v>6.7209257001716715E-3</v>
      </c>
    </row>
    <row r="47" spans="1:12" x14ac:dyDescent="0.25">
      <c r="A47" s="12">
        <v>20.54</v>
      </c>
      <c r="B47" s="12">
        <v>20.253413914575173</v>
      </c>
      <c r="C47">
        <v>552</v>
      </c>
      <c r="H47" s="12">
        <v>28.67</v>
      </c>
      <c r="I47" s="12">
        <v>28.600856636851606</v>
      </c>
      <c r="K47">
        <v>6.9143363148395309E-2</v>
      </c>
      <c r="L47" s="14">
        <f t="shared" si="0"/>
        <v>4.7808046674708707E-3</v>
      </c>
    </row>
    <row r="48" spans="1:12" x14ac:dyDescent="0.25">
      <c r="A48" s="12">
        <v>20.329999999999998</v>
      </c>
      <c r="B48" s="12">
        <v>20.016035957138868</v>
      </c>
      <c r="C48">
        <v>553</v>
      </c>
      <c r="D48" s="12"/>
      <c r="H48" s="12">
        <v>27.93</v>
      </c>
      <c r="I48" s="12">
        <v>27.826663802848486</v>
      </c>
      <c r="K48">
        <v>0.10333619715151343</v>
      </c>
      <c r="L48" s="14">
        <f t="shared" si="0"/>
        <v>1.0678369641736452E-2</v>
      </c>
    </row>
    <row r="49" spans="1:14" x14ac:dyDescent="0.25">
      <c r="A49" s="12">
        <v>20.12</v>
      </c>
      <c r="B49" s="12">
        <v>19.799772589071502</v>
      </c>
      <c r="C49">
        <v>554</v>
      </c>
      <c r="H49" s="12">
        <v>27.27</v>
      </c>
      <c r="I49" s="12">
        <v>27.174708776595534</v>
      </c>
      <c r="K49">
        <v>9.5291223404466052E-2</v>
      </c>
      <c r="L49" s="14">
        <f t="shared" si="0"/>
        <v>9.0804172579198594E-3</v>
      </c>
    </row>
    <row r="50" spans="1:14" x14ac:dyDescent="0.25">
      <c r="A50" s="12">
        <v>19.93</v>
      </c>
      <c r="B50" s="12">
        <v>19.615357748262163</v>
      </c>
      <c r="C50">
        <v>555</v>
      </c>
      <c r="H50" s="12">
        <v>26.68</v>
      </c>
      <c r="I50" s="12">
        <v>26.584858398002989</v>
      </c>
      <c r="K50">
        <v>9.5141601997010383E-2</v>
      </c>
      <c r="L50" s="14">
        <f t="shared" si="0"/>
        <v>9.05192443055753E-3</v>
      </c>
    </row>
    <row r="51" spans="1:14" x14ac:dyDescent="0.25">
      <c r="A51" s="12">
        <v>19.75</v>
      </c>
      <c r="B51" s="12">
        <v>19.451190163253301</v>
      </c>
      <c r="C51">
        <v>556</v>
      </c>
      <c r="H51" s="12">
        <v>26.15</v>
      </c>
      <c r="I51" s="12">
        <v>26.027073673430664</v>
      </c>
      <c r="K51">
        <v>0.12292632656933478</v>
      </c>
      <c r="L51" s="14">
        <f t="shared" si="0"/>
        <v>1.5110881763830741E-2</v>
      </c>
    </row>
    <row r="52" spans="1:14" x14ac:dyDescent="0.25">
      <c r="A52" s="12">
        <v>19.57</v>
      </c>
      <c r="B52" s="12">
        <v>19.319967447240998</v>
      </c>
      <c r="C52">
        <v>557</v>
      </c>
      <c r="H52" s="12">
        <v>25.68</v>
      </c>
      <c r="I52" s="12">
        <v>25.558729779787488</v>
      </c>
      <c r="K52">
        <v>0.12127022021251221</v>
      </c>
      <c r="L52" s="14">
        <f t="shared" si="0"/>
        <v>1.4706466310391205E-2</v>
      </c>
    </row>
    <row r="53" spans="1:14" x14ac:dyDescent="0.25">
      <c r="A53" s="12">
        <v>19.41</v>
      </c>
      <c r="B53" s="12">
        <v>19.215453728589381</v>
      </c>
      <c r="C53">
        <v>558</v>
      </c>
      <c r="H53" s="12">
        <v>24.75</v>
      </c>
      <c r="I53" s="12">
        <v>24.595949881628201</v>
      </c>
      <c r="K53">
        <v>0.15405011837179927</v>
      </c>
      <c r="L53" s="14">
        <f t="shared" si="0"/>
        <v>2.3731438970365368E-2</v>
      </c>
    </row>
    <row r="54" spans="1:14" x14ac:dyDescent="0.25">
      <c r="A54" s="12">
        <v>19.239999999999998</v>
      </c>
      <c r="B54" s="12">
        <v>18.922302718178813</v>
      </c>
      <c r="C54">
        <v>559</v>
      </c>
      <c r="D54" s="12"/>
    </row>
    <row r="55" spans="1:14" x14ac:dyDescent="0.25">
      <c r="A55" s="12">
        <v>19.09</v>
      </c>
      <c r="B55" s="12">
        <v>18.859991556105385</v>
      </c>
      <c r="C55">
        <v>560</v>
      </c>
      <c r="L55" s="14">
        <f>SUM(L43:L53)</f>
        <v>9.8645458187185661E-2</v>
      </c>
    </row>
    <row r="56" spans="1:14" x14ac:dyDescent="0.25">
      <c r="A56" s="12">
        <v>18.25</v>
      </c>
      <c r="B56" s="12">
        <v>17.928274883823129</v>
      </c>
      <c r="C56">
        <v>561</v>
      </c>
      <c r="L56">
        <f>L55/11</f>
        <v>8.9677689261077869E-3</v>
      </c>
      <c r="N56">
        <f>SQRT(4)</f>
        <v>2</v>
      </c>
    </row>
    <row r="57" spans="1:14" x14ac:dyDescent="0.25">
      <c r="A57" s="12">
        <v>18.11</v>
      </c>
      <c r="B57" s="12">
        <v>17.889825860567512</v>
      </c>
      <c r="C57">
        <v>562</v>
      </c>
      <c r="L57">
        <f>SQRT(L56)</f>
        <v>9.4698304768922797E-2</v>
      </c>
    </row>
    <row r="58" spans="1:14" x14ac:dyDescent="0.25">
      <c r="A58" s="12">
        <v>17.260000000000002</v>
      </c>
      <c r="B58" s="12">
        <v>16.9293261195944</v>
      </c>
      <c r="C58">
        <v>563</v>
      </c>
      <c r="D58" s="12"/>
    </row>
    <row r="59" spans="1:14" x14ac:dyDescent="0.25">
      <c r="A59" s="12">
        <v>17.12</v>
      </c>
      <c r="B59" s="12">
        <v>16.678001317921009</v>
      </c>
      <c r="C59">
        <v>564</v>
      </c>
      <c r="D59" s="12"/>
    </row>
    <row r="60" spans="1:14" x14ac:dyDescent="0.25">
      <c r="A60" s="12">
        <v>16.98</v>
      </c>
      <c r="B60" s="12">
        <v>16.693559488499666</v>
      </c>
      <c r="C60">
        <v>565</v>
      </c>
    </row>
    <row r="61" spans="1:14" x14ac:dyDescent="0.25">
      <c r="A61" s="12">
        <v>16.850000000000001</v>
      </c>
      <c r="B61" s="12">
        <v>16.470406750365377</v>
      </c>
      <c r="C61">
        <v>566</v>
      </c>
    </row>
    <row r="62" spans="1:14" x14ac:dyDescent="0.25">
      <c r="A62" s="12">
        <v>16.72</v>
      </c>
      <c r="B62" s="12">
        <v>16.522411874710848</v>
      </c>
      <c r="C62">
        <v>567</v>
      </c>
    </row>
    <row r="63" spans="1:14" x14ac:dyDescent="0.25">
      <c r="A63" s="12">
        <v>16.600000000000001</v>
      </c>
      <c r="B63" s="12">
        <v>16.335545415088795</v>
      </c>
      <c r="C63">
        <v>568</v>
      </c>
    </row>
    <row r="64" spans="1:14" x14ac:dyDescent="0.25">
      <c r="A64" s="12">
        <v>16.48</v>
      </c>
      <c r="B64" s="12">
        <v>16.153892904330515</v>
      </c>
      <c r="C64">
        <v>569</v>
      </c>
    </row>
    <row r="65" spans="1:4" x14ac:dyDescent="0.25">
      <c r="A65" s="12">
        <v>16.36</v>
      </c>
      <c r="B65" s="12">
        <v>15.979760244936084</v>
      </c>
      <c r="C65">
        <v>570</v>
      </c>
    </row>
    <row r="66" spans="1:4" x14ac:dyDescent="0.25">
      <c r="A66" s="12">
        <v>16.25</v>
      </c>
      <c r="B66" s="12">
        <v>15.825892729618481</v>
      </c>
      <c r="C66">
        <v>571</v>
      </c>
    </row>
    <row r="67" spans="1:4" x14ac:dyDescent="0.25">
      <c r="A67" s="12">
        <v>16.14</v>
      </c>
      <c r="B67" s="12">
        <v>15.683412727323955</v>
      </c>
      <c r="C67">
        <v>572</v>
      </c>
      <c r="D67" s="12"/>
    </row>
    <row r="68" spans="1:4" x14ac:dyDescent="0.25">
      <c r="A68" s="12">
        <v>16.03</v>
      </c>
      <c r="B68" s="12">
        <v>15.546024513096647</v>
      </c>
      <c r="C68">
        <v>573</v>
      </c>
      <c r="D68" t="s">
        <v>91</v>
      </c>
    </row>
    <row r="69" spans="1:4" x14ac:dyDescent="0.25">
      <c r="A69" s="12">
        <v>15.93</v>
      </c>
      <c r="B69" s="12">
        <v>15.717689527039109</v>
      </c>
      <c r="C69">
        <v>574</v>
      </c>
    </row>
    <row r="70" spans="1:4" x14ac:dyDescent="0.25">
      <c r="A70" s="12">
        <v>15.83</v>
      </c>
      <c r="B70" s="12">
        <v>15.610919306996557</v>
      </c>
      <c r="C70">
        <v>575</v>
      </c>
    </row>
    <row r="71" spans="1:4" x14ac:dyDescent="0.25">
      <c r="A71" s="12">
        <v>15.73</v>
      </c>
      <c r="B71" s="12">
        <v>15.516828516071818</v>
      </c>
      <c r="C71">
        <v>576</v>
      </c>
    </row>
    <row r="72" spans="1:4" x14ac:dyDescent="0.25">
      <c r="A72" s="12">
        <v>14.89</v>
      </c>
      <c r="B72" s="12">
        <v>14.517211569788898</v>
      </c>
      <c r="C72">
        <v>577</v>
      </c>
    </row>
    <row r="73" spans="1:4" x14ac:dyDescent="0.25">
      <c r="A73" s="12">
        <v>14.79</v>
      </c>
      <c r="B73" s="12">
        <v>14.426026800544427</v>
      </c>
      <c r="C73">
        <v>578</v>
      </c>
    </row>
    <row r="74" spans="1:4" x14ac:dyDescent="0.25">
      <c r="A74" s="12">
        <v>14.7</v>
      </c>
      <c r="B74" s="12">
        <v>14.349423190264744</v>
      </c>
      <c r="C74">
        <v>579</v>
      </c>
    </row>
    <row r="75" spans="1:4" x14ac:dyDescent="0.25">
      <c r="A75" s="12">
        <v>14.6</v>
      </c>
      <c r="B75" s="12">
        <v>14.270064057615251</v>
      </c>
      <c r="C75">
        <v>580</v>
      </c>
    </row>
    <row r="76" spans="1:4" x14ac:dyDescent="0.25">
      <c r="A76" s="12">
        <v>13.75</v>
      </c>
      <c r="B76" s="12">
        <v>13.233326106240888</v>
      </c>
      <c r="C76">
        <v>581</v>
      </c>
    </row>
    <row r="77" spans="1:4" x14ac:dyDescent="0.25">
      <c r="A77" s="12">
        <v>13.66</v>
      </c>
      <c r="B77" s="12">
        <v>13.176257640810594</v>
      </c>
      <c r="C77">
        <v>582</v>
      </c>
    </row>
    <row r="78" spans="1:4" x14ac:dyDescent="0.25">
      <c r="A78" s="12">
        <v>12.81</v>
      </c>
      <c r="B78" s="12">
        <v>12.444699133248033</v>
      </c>
      <c r="C78">
        <v>583</v>
      </c>
    </row>
    <row r="79" spans="1:4" x14ac:dyDescent="0.25">
      <c r="A79" s="12">
        <v>12.72</v>
      </c>
      <c r="B79" s="12">
        <v>12.461989908573369</v>
      </c>
      <c r="C79">
        <v>584</v>
      </c>
    </row>
    <row r="80" spans="1:4" x14ac:dyDescent="0.25">
      <c r="A80" s="12">
        <v>12.63</v>
      </c>
      <c r="B80" s="12">
        <v>12.362836448156159</v>
      </c>
      <c r="C80">
        <v>585</v>
      </c>
    </row>
    <row r="81" spans="1:4" x14ac:dyDescent="0.25">
      <c r="A81" s="12">
        <v>12.55</v>
      </c>
      <c r="B81" s="12">
        <v>11.977614237928783</v>
      </c>
      <c r="C81">
        <v>586</v>
      </c>
    </row>
    <row r="82" spans="1:4" x14ac:dyDescent="0.25">
      <c r="A82" s="12">
        <v>11.69</v>
      </c>
      <c r="B82" s="12">
        <v>11.231222122648472</v>
      </c>
      <c r="C82">
        <v>587</v>
      </c>
    </row>
    <row r="83" spans="1:4" x14ac:dyDescent="0.25">
      <c r="A83" s="12">
        <v>11.61</v>
      </c>
      <c r="B83" s="12">
        <v>11.220388226648485</v>
      </c>
      <c r="C83">
        <v>588</v>
      </c>
    </row>
    <row r="84" spans="1:4" x14ac:dyDescent="0.25">
      <c r="A84" s="12">
        <v>11.53</v>
      </c>
      <c r="B84" s="12">
        <v>11.211920204647864</v>
      </c>
      <c r="C84">
        <v>589</v>
      </c>
      <c r="D84" s="12"/>
    </row>
    <row r="85" spans="1:4" x14ac:dyDescent="0.25">
      <c r="A85" s="12">
        <v>11.38</v>
      </c>
      <c r="B85" s="12">
        <v>10.838692119429769</v>
      </c>
      <c r="C85">
        <v>590</v>
      </c>
    </row>
    <row r="86" spans="1:4" x14ac:dyDescent="0.25">
      <c r="A86" s="12">
        <v>11.31</v>
      </c>
      <c r="B86" s="12">
        <v>10.838692119429769</v>
      </c>
      <c r="C86">
        <v>591</v>
      </c>
    </row>
    <row r="87" spans="1:4" x14ac:dyDescent="0.25">
      <c r="A87" s="12">
        <v>11.95</v>
      </c>
      <c r="B87" s="12">
        <v>11.595996984534228</v>
      </c>
      <c r="C87">
        <v>592</v>
      </c>
    </row>
    <row r="88" spans="1:4" x14ac:dyDescent="0.25">
      <c r="A88" s="12">
        <v>11.86</v>
      </c>
      <c r="B88" s="12">
        <v>11.595996984534228</v>
      </c>
      <c r="C88">
        <v>593</v>
      </c>
    </row>
    <row r="89" spans="1:4" x14ac:dyDescent="0.25">
      <c r="A89" s="12">
        <v>12.45</v>
      </c>
      <c r="B89" s="12">
        <v>11.970210420592885</v>
      </c>
      <c r="C89">
        <v>594</v>
      </c>
    </row>
    <row r="90" spans="1:4" x14ac:dyDescent="0.25">
      <c r="A90" s="12">
        <v>13.01</v>
      </c>
      <c r="B90" s="12">
        <v>12.709738600929221</v>
      </c>
      <c r="C90">
        <v>595</v>
      </c>
    </row>
    <row r="91" spans="1:4" x14ac:dyDescent="0.25">
      <c r="A91" s="12">
        <v>13.54</v>
      </c>
      <c r="B91" s="12">
        <v>13.075044930753354</v>
      </c>
      <c r="C91">
        <v>596</v>
      </c>
    </row>
    <row r="92" spans="1:4" x14ac:dyDescent="0.25">
      <c r="A92" s="12">
        <v>14.05</v>
      </c>
      <c r="B92" s="12">
        <v>13.796720685095259</v>
      </c>
      <c r="C92">
        <v>597</v>
      </c>
    </row>
    <row r="93" spans="1:4" x14ac:dyDescent="0.25">
      <c r="A93" s="12">
        <v>14.53</v>
      </c>
      <c r="B93" s="12">
        <v>14.153081412291801</v>
      </c>
      <c r="C93">
        <v>598</v>
      </c>
    </row>
    <row r="94" spans="1:4" x14ac:dyDescent="0.25">
      <c r="A94" s="12">
        <v>14.98</v>
      </c>
      <c r="B94" s="12">
        <v>14.506451492556725</v>
      </c>
      <c r="C94">
        <v>599</v>
      </c>
    </row>
    <row r="95" spans="1:4" x14ac:dyDescent="0.25">
      <c r="A95" s="12">
        <v>15.41</v>
      </c>
      <c r="B95" s="12">
        <v>15.204201767102845</v>
      </c>
      <c r="C95">
        <v>600</v>
      </c>
    </row>
    <row r="96" spans="1:4" x14ac:dyDescent="0.25">
      <c r="A96" s="12">
        <v>15.82</v>
      </c>
      <c r="B96" s="12">
        <v>15.548572858114422</v>
      </c>
      <c r="C96">
        <v>601</v>
      </c>
    </row>
    <row r="97" spans="1:3" x14ac:dyDescent="0.25">
      <c r="A97" s="12">
        <v>16.21</v>
      </c>
      <c r="B97" s="12">
        <v>15.889935093351419</v>
      </c>
      <c r="C97">
        <v>602</v>
      </c>
    </row>
    <row r="98" spans="1:3" x14ac:dyDescent="0.25">
      <c r="A98" s="12">
        <v>16.579999999999998</v>
      </c>
      <c r="B98" s="12">
        <v>16.22828378525443</v>
      </c>
      <c r="C98">
        <v>603</v>
      </c>
    </row>
    <row r="99" spans="1:3" x14ac:dyDescent="0.25">
      <c r="A99" s="12">
        <v>16.940000000000001</v>
      </c>
      <c r="B99" s="12">
        <v>16.563614189686547</v>
      </c>
      <c r="C99">
        <v>604</v>
      </c>
    </row>
    <row r="100" spans="1:3" x14ac:dyDescent="0.25">
      <c r="A100" s="12">
        <v>17.29</v>
      </c>
      <c r="B100" s="12">
        <v>16.895921504642995</v>
      </c>
      <c r="C100">
        <v>605</v>
      </c>
    </row>
    <row r="101" spans="1:3" x14ac:dyDescent="0.25">
      <c r="A101" s="12">
        <v>17.61</v>
      </c>
      <c r="B101" s="12">
        <v>17.225200868917323</v>
      </c>
      <c r="C101">
        <v>606</v>
      </c>
    </row>
    <row r="102" spans="1:3" x14ac:dyDescent="0.25">
      <c r="A102" s="12">
        <v>17.93</v>
      </c>
      <c r="B102" s="12">
        <v>17.551447360722037</v>
      </c>
      <c r="C102">
        <v>607</v>
      </c>
    </row>
    <row r="103" spans="1:3" x14ac:dyDescent="0.25">
      <c r="A103" s="12">
        <v>17.75</v>
      </c>
      <c r="B103" s="12">
        <v>17.551447360722037</v>
      </c>
      <c r="C103">
        <v>608</v>
      </c>
    </row>
    <row r="104" spans="1:3" x14ac:dyDescent="0.25">
      <c r="A104" s="12">
        <v>18.05</v>
      </c>
      <c r="B104" s="12">
        <v>17.874655996261659</v>
      </c>
      <c r="C104">
        <v>609</v>
      </c>
    </row>
    <row r="105" spans="1:3" x14ac:dyDescent="0.25">
      <c r="A105" s="12"/>
    </row>
    <row r="106" spans="1:3" x14ac:dyDescent="0.25">
      <c r="A106" s="12"/>
    </row>
    <row r="107" spans="1:3" x14ac:dyDescent="0.25">
      <c r="A107" s="12"/>
    </row>
    <row r="108" spans="1:3" x14ac:dyDescent="0.25">
      <c r="A108" s="12"/>
    </row>
    <row r="109" spans="1:3" x14ac:dyDescent="0.25">
      <c r="A109" s="12"/>
    </row>
    <row r="110" spans="1:3" x14ac:dyDescent="0.25">
      <c r="A110" s="12"/>
    </row>
    <row r="111" spans="1:3" x14ac:dyDescent="0.25">
      <c r="A111" s="12"/>
    </row>
    <row r="112" spans="1:3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x14ac:dyDescent="0.25">
      <c r="A141" s="12"/>
    </row>
    <row r="142" spans="1:1" x14ac:dyDescent="0.25">
      <c r="A142" s="12"/>
    </row>
    <row r="143" spans="1:1" x14ac:dyDescent="0.25">
      <c r="A143" s="12"/>
    </row>
    <row r="144" spans="1:1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</sheetData>
  <mergeCells count="1">
    <mergeCell ref="A23:B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Formula</vt:lpstr>
      <vt:lpstr>leakages</vt:lpstr>
      <vt:lpstr>validation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MINDU DORJI</dc:creator>
  <cp:lastModifiedBy>ugyen lhendrup</cp:lastModifiedBy>
  <dcterms:created xsi:type="dcterms:W3CDTF">2024-05-08T16:03:27Z</dcterms:created>
  <dcterms:modified xsi:type="dcterms:W3CDTF">2024-05-22T06:06:01Z</dcterms:modified>
</cp:coreProperties>
</file>