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enat\Downloads\"/>
    </mc:Choice>
  </mc:AlternateContent>
  <xr:revisionPtr revIDLastSave="0" documentId="8_{A8C37995-7BFA-4C02-9AEE-1F11DEA8F725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MTD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1" l="1"/>
  <c r="G62" i="1"/>
  <c r="F14" i="1" l="1"/>
  <c r="G8" i="1"/>
  <c r="G17" i="1" s="1"/>
  <c r="F8" i="1"/>
  <c r="H8" i="1" s="1"/>
  <c r="G66" i="1"/>
  <c r="F66" i="1"/>
  <c r="E66" i="1"/>
  <c r="H65" i="1"/>
  <c r="H64" i="1"/>
  <c r="H63" i="1"/>
  <c r="H62" i="1"/>
  <c r="G59" i="1"/>
  <c r="F59" i="1"/>
  <c r="E59" i="1"/>
  <c r="H58" i="1"/>
  <c r="H57" i="1"/>
  <c r="H56" i="1"/>
  <c r="H55" i="1"/>
  <c r="G52" i="1"/>
  <c r="F52" i="1"/>
  <c r="E52" i="1"/>
  <c r="H51" i="1"/>
  <c r="G42" i="1"/>
  <c r="F42" i="1"/>
  <c r="E42" i="1"/>
  <c r="H41" i="1"/>
  <c r="H40" i="1"/>
  <c r="H39" i="1"/>
  <c r="H38" i="1"/>
  <c r="H37" i="1"/>
  <c r="H36" i="1"/>
  <c r="H35" i="1"/>
  <c r="H34" i="1"/>
  <c r="H33" i="1"/>
  <c r="H32" i="1"/>
  <c r="G29" i="1"/>
  <c r="F29" i="1"/>
  <c r="E29" i="1"/>
  <c r="H28" i="1"/>
  <c r="H27" i="1"/>
  <c r="H26" i="1"/>
  <c r="H25" i="1"/>
  <c r="H24" i="1"/>
  <c r="E19" i="1"/>
  <c r="E18" i="1"/>
  <c r="E14" i="1"/>
  <c r="F9" i="1"/>
  <c r="E9" i="1"/>
  <c r="G13" i="1" l="1"/>
  <c r="G19" i="1" s="1"/>
  <c r="G12" i="1"/>
  <c r="H12" i="1" s="1"/>
  <c r="F18" i="1"/>
  <c r="F19" i="1"/>
  <c r="G9" i="1"/>
  <c r="H9" i="1" s="1"/>
  <c r="F17" i="1"/>
  <c r="H59" i="1"/>
  <c r="H52" i="1"/>
  <c r="H42" i="1"/>
  <c r="H29" i="1"/>
  <c r="E20" i="1"/>
  <c r="E21" i="1" s="1"/>
  <c r="E45" i="1" s="1"/>
  <c r="H66" i="1"/>
  <c r="H13" i="1" l="1"/>
  <c r="F20" i="1"/>
  <c r="F21" i="1" s="1"/>
  <c r="F45" i="1" s="1"/>
  <c r="F68" i="1" s="1"/>
  <c r="G18" i="1"/>
  <c r="G14" i="1"/>
  <c r="H14" i="1" s="1"/>
  <c r="H19" i="1"/>
  <c r="E70" i="1"/>
  <c r="E68" i="1"/>
  <c r="H17" i="1"/>
  <c r="F70" i="1" l="1"/>
  <c r="F72" i="1" s="1"/>
  <c r="G20" i="1"/>
  <c r="G21" i="1" s="1"/>
  <c r="G45" i="1" s="1"/>
  <c r="H18" i="1"/>
  <c r="E72" i="1"/>
  <c r="H20" i="1" l="1"/>
  <c r="H21" i="1" s="1"/>
  <c r="G70" i="1"/>
  <c r="H70" i="1" s="1"/>
  <c r="G68" i="1"/>
  <c r="H45" i="1"/>
  <c r="G72" i="1" l="1"/>
  <c r="H72" i="1" s="1"/>
  <c r="H68" i="1"/>
</calcChain>
</file>

<file path=xl/sharedStrings.xml><?xml version="1.0" encoding="utf-8"?>
<sst xmlns="http://schemas.openxmlformats.org/spreadsheetml/2006/main" count="51" uniqueCount="48">
  <si>
    <t>Budget - UI Rate</t>
  </si>
  <si>
    <t>Senior Salaries</t>
  </si>
  <si>
    <t>Salary Base</t>
  </si>
  <si>
    <t>Year 1</t>
  </si>
  <si>
    <t>Year 2</t>
  </si>
  <si>
    <t>Year 3</t>
  </si>
  <si>
    <t>Total</t>
  </si>
  <si>
    <t>Senior 1</t>
  </si>
  <si>
    <t>Faculty</t>
  </si>
  <si>
    <t>Staff</t>
  </si>
  <si>
    <t>Total Salaries</t>
  </si>
  <si>
    <t>Students</t>
  </si>
  <si>
    <t>Student/IH Salaries</t>
  </si>
  <si>
    <t>IH</t>
  </si>
  <si>
    <t>Total Student/IH Salaries</t>
  </si>
  <si>
    <t>Fringe</t>
  </si>
  <si>
    <t>Rate</t>
  </si>
  <si>
    <t>Total  Fringe</t>
  </si>
  <si>
    <t>Total Salaries and Fringe</t>
  </si>
  <si>
    <t>Travel</t>
  </si>
  <si>
    <t>Total Travel</t>
  </si>
  <si>
    <t>Other Direct Costs (include 1st $25,000 of Subawards here)</t>
  </si>
  <si>
    <t>Total Other Direct Costs</t>
  </si>
  <si>
    <t>Modified Total Direct Costs</t>
  </si>
  <si>
    <t>Enter Only Costs Excluded From F&amp;A Below This Point</t>
  </si>
  <si>
    <t>Equipment &gt;$5,000</t>
  </si>
  <si>
    <t>Total Equipment &gt;$5,000</t>
  </si>
  <si>
    <t>Subaward &gt;$25,000</t>
  </si>
  <si>
    <t>Total Subaward &gt;$25,000</t>
  </si>
  <si>
    <t>Tuition</t>
  </si>
  <si>
    <t>Total Tuition</t>
  </si>
  <si>
    <t>Total Direct Costs</t>
  </si>
  <si>
    <t>Indirect Costs</t>
  </si>
  <si>
    <t xml:space="preserve">Rate </t>
  </si>
  <si>
    <t>Total Budget (Direct + Indirect Costs)</t>
  </si>
  <si>
    <t>In State Per Diem = $55 per day</t>
  </si>
  <si>
    <t>Out of State Per Diem = see GSA Website</t>
  </si>
  <si>
    <t>*Please note - this information is current as of (06/01/2022) always check the OSP website for most current information</t>
  </si>
  <si>
    <t>Update your F&amp;A rate in D84 based on the location and type of work per the information here: https://www.uidaho.edu/research/faculty/resources/f-and-a-rates</t>
  </si>
  <si>
    <t>Consolidated Fringe Rates FY23</t>
  </si>
  <si>
    <t>UI mileage rate = .625 mi</t>
  </si>
  <si>
    <t>Harley</t>
  </si>
  <si>
    <t>Grad Student</t>
  </si>
  <si>
    <t>IH Student</t>
  </si>
  <si>
    <t>Domestic</t>
  </si>
  <si>
    <t>Materials/Supplies</t>
  </si>
  <si>
    <t>Publication Costs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</si>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</sst>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mm/dd/yy"/>
    <numFmt numFmtId="165" formatCode="mmmm\ d\,\ yyyy"/>
    <numFmt numFmtId="166" formatCode="&quot;$&quot;#,##0"/>
    <numFmt numFmtId="167" formatCode="0.0%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12"/>
      <name val="Arial"/>
      <family val="2"/>
    </font>
    <font>
      <sz val="12"/>
      <color indexed="12"/>
      <name val="Arial"/>
      <family val="2"/>
    </font>
    <font>
      <sz val="12"/>
      <color theme="1"/>
      <name val="Arial"/>
      <family val="2"/>
    </font>
    <font>
      <sz val="11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Continuous" vertical="center"/>
    </xf>
    <xf numFmtId="0" fontId="3" fillId="2" borderId="0" xfId="0" applyFont="1" applyFill="1" applyAlignment="1">
      <alignment horizontal="centerContinuous" vertical="center"/>
    </xf>
    <xf numFmtId="165" fontId="5" fillId="0" borderId="0" xfId="1" applyNumberFormat="1" applyFont="1" applyFill="1" applyAlignment="1" applyProtection="1">
      <alignment horizontal="centerContinuous"/>
      <protection locked="0"/>
    </xf>
    <xf numFmtId="0" fontId="6" fillId="0" borderId="0" xfId="0" applyFont="1" applyAlignment="1">
      <alignment horizontal="centerContinuous"/>
    </xf>
    <xf numFmtId="166" fontId="7" fillId="0" borderId="0" xfId="0" applyNumberFormat="1" applyFont="1" applyAlignment="1">
      <alignment horizontal="right"/>
    </xf>
    <xf numFmtId="0" fontId="6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6" fillId="4" borderId="4" xfId="0" applyFont="1" applyFill="1" applyBorder="1"/>
    <xf numFmtId="0" fontId="5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Continuous"/>
    </xf>
    <xf numFmtId="167" fontId="7" fillId="5" borderId="0" xfId="0" applyNumberFormat="1" applyFont="1" applyFill="1"/>
    <xf numFmtId="0" fontId="1" fillId="5" borderId="0" xfId="0" applyFont="1" applyFill="1"/>
    <xf numFmtId="167" fontId="7" fillId="5" borderId="6" xfId="0" applyNumberFormat="1" applyFont="1" applyFill="1" applyBorder="1"/>
    <xf numFmtId="0" fontId="5" fillId="2" borderId="7" xfId="0" applyFont="1" applyFill="1" applyBorder="1"/>
    <xf numFmtId="0" fontId="6" fillId="2" borderId="7" xfId="0" applyFont="1" applyFill="1" applyBorder="1"/>
    <xf numFmtId="0" fontId="5" fillId="2" borderId="7" xfId="0" applyFont="1" applyFill="1" applyBorder="1" applyAlignment="1">
      <alignment horizontal="center"/>
    </xf>
    <xf numFmtId="3" fontId="5" fillId="2" borderId="7" xfId="0" applyNumberFormat="1" applyFont="1" applyFill="1" applyBorder="1" applyAlignment="1" applyProtection="1">
      <alignment horizontal="center"/>
      <protection locked="0"/>
    </xf>
    <xf numFmtId="3" fontId="7" fillId="2" borderId="7" xfId="0" applyNumberFormat="1" applyFont="1" applyFill="1" applyBorder="1" applyAlignment="1" applyProtection="1">
      <alignment horizontal="center"/>
      <protection locked="0"/>
    </xf>
    <xf numFmtId="0" fontId="1" fillId="5" borderId="5" xfId="0" applyFont="1" applyFill="1" applyBorder="1"/>
    <xf numFmtId="0" fontId="8" fillId="5" borderId="0" xfId="0" applyFont="1" applyFill="1"/>
    <xf numFmtId="0" fontId="1" fillId="5" borderId="6" xfId="0" applyFont="1" applyFill="1" applyBorder="1"/>
    <xf numFmtId="0" fontId="6" fillId="0" borderId="0" xfId="0" applyFont="1" applyProtection="1">
      <protection locked="0"/>
    </xf>
    <xf numFmtId="3" fontId="6" fillId="0" borderId="0" xfId="0" applyNumberFormat="1" applyFont="1"/>
    <xf numFmtId="3" fontId="1" fillId="0" borderId="0" xfId="0" applyNumberFormat="1" applyFont="1"/>
    <xf numFmtId="0" fontId="7" fillId="5" borderId="0" xfId="0" applyFont="1" applyFill="1"/>
    <xf numFmtId="0" fontId="7" fillId="5" borderId="5" xfId="0" applyFont="1" applyFill="1" applyBorder="1"/>
    <xf numFmtId="0" fontId="7" fillId="5" borderId="6" xfId="0" applyFont="1" applyFill="1" applyBorder="1"/>
    <xf numFmtId="0" fontId="6" fillId="2" borderId="0" xfId="0" applyFont="1" applyFill="1"/>
    <xf numFmtId="0" fontId="6" fillId="2" borderId="0" xfId="0" applyFont="1" applyFill="1" applyProtection="1">
      <protection locked="0"/>
    </xf>
    <xf numFmtId="3" fontId="6" fillId="2" borderId="0" xfId="0" applyNumberFormat="1" applyFont="1" applyFill="1"/>
    <xf numFmtId="0" fontId="9" fillId="2" borderId="0" xfId="0" applyFont="1" applyFill="1"/>
    <xf numFmtId="0" fontId="9" fillId="2" borderId="0" xfId="0" applyFont="1" applyFill="1" applyProtection="1">
      <protection locked="0"/>
    </xf>
    <xf numFmtId="3" fontId="5" fillId="2" borderId="0" xfId="0" applyNumberFormat="1" applyFont="1" applyFill="1" applyAlignment="1">
      <alignment horizontal="center"/>
    </xf>
    <xf numFmtId="167" fontId="1" fillId="5" borderId="0" xfId="0" applyNumberFormat="1" applyFont="1" applyFill="1"/>
    <xf numFmtId="0" fontId="1" fillId="5" borderId="8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5" fillId="2" borderId="0" xfId="0" applyFont="1" applyFill="1"/>
    <xf numFmtId="0" fontId="5" fillId="2" borderId="0" xfId="0" applyFont="1" applyFill="1" applyAlignment="1" applyProtection="1">
      <alignment horizontal="center"/>
      <protection locked="0"/>
    </xf>
    <xf numFmtId="167" fontId="6" fillId="0" borderId="0" xfId="0" applyNumberFormat="1" applyFont="1" applyProtection="1">
      <protection locked="0"/>
    </xf>
    <xf numFmtId="0" fontId="1" fillId="6" borderId="14" xfId="0" applyFont="1" applyFill="1" applyBorder="1"/>
    <xf numFmtId="0" fontId="1" fillId="6" borderId="0" xfId="0" applyFont="1" applyFill="1"/>
    <xf numFmtId="0" fontId="1" fillId="6" borderId="15" xfId="0" applyFont="1" applyFill="1" applyBorder="1"/>
    <xf numFmtId="0" fontId="5" fillId="0" borderId="0" xfId="0" applyFont="1"/>
    <xf numFmtId="6" fontId="6" fillId="0" borderId="0" xfId="0" applyNumberFormat="1" applyFont="1" applyProtection="1">
      <protection locked="0"/>
    </xf>
    <xf numFmtId="38" fontId="5" fillId="2" borderId="18" xfId="0" applyNumberFormat="1" applyFont="1" applyFill="1" applyBorder="1"/>
    <xf numFmtId="38" fontId="5" fillId="2" borderId="18" xfId="0" applyNumberFormat="1" applyFont="1" applyFill="1" applyBorder="1" applyProtection="1">
      <protection locked="0"/>
    </xf>
    <xf numFmtId="38" fontId="6" fillId="0" borderId="0" xfId="0" applyNumberFormat="1" applyFont="1"/>
    <xf numFmtId="38" fontId="6" fillId="0" borderId="0" xfId="0" applyNumberFormat="1" applyFont="1" applyProtection="1">
      <protection locked="0"/>
    </xf>
    <xf numFmtId="38" fontId="6" fillId="2" borderId="0" xfId="0" applyNumberFormat="1" applyFont="1" applyFill="1"/>
    <xf numFmtId="0" fontId="7" fillId="2" borderId="0" xfId="0" applyFont="1" applyFill="1"/>
    <xf numFmtId="0" fontId="1" fillId="2" borderId="0" xfId="0" applyFont="1" applyFill="1"/>
    <xf numFmtId="0" fontId="7" fillId="2" borderId="0" xfId="0" applyFont="1" applyFill="1" applyAlignment="1">
      <alignment horizontal="center"/>
    </xf>
    <xf numFmtId="0" fontId="11" fillId="0" borderId="0" xfId="2" applyFont="1" applyAlignment="1" applyProtection="1">
      <alignment horizontal="center" vertical="center"/>
    </xf>
    <xf numFmtId="3" fontId="12" fillId="0" borderId="0" xfId="2" applyNumberFormat="1" applyFont="1" applyAlignment="1" applyProtection="1">
      <alignment horizontal="right" vertical="center"/>
    </xf>
    <xf numFmtId="0" fontId="11" fillId="2" borderId="0" xfId="2" applyFont="1" applyFill="1" applyAlignment="1" applyProtection="1">
      <alignment horizontal="center" vertical="center"/>
    </xf>
    <xf numFmtId="3" fontId="13" fillId="2" borderId="0" xfId="2" applyNumberFormat="1" applyFont="1" applyFill="1" applyAlignment="1" applyProtection="1">
      <alignment horizontal="right" vertical="center"/>
    </xf>
    <xf numFmtId="3" fontId="5" fillId="2" borderId="0" xfId="0" applyNumberFormat="1" applyFont="1" applyFill="1"/>
    <xf numFmtId="0" fontId="11" fillId="0" borderId="0" xfId="2" applyFont="1" applyFill="1" applyAlignment="1" applyProtection="1">
      <alignment horizontal="center" vertical="center"/>
    </xf>
    <xf numFmtId="0" fontId="14" fillId="0" borderId="0" xfId="2" applyFont="1" applyFill="1" applyAlignment="1" applyProtection="1">
      <alignment horizontal="center" vertical="center"/>
    </xf>
    <xf numFmtId="3" fontId="13" fillId="0" borderId="0" xfId="2" applyNumberFormat="1" applyFont="1" applyFill="1" applyAlignment="1" applyProtection="1">
      <alignment horizontal="right" vertical="center"/>
    </xf>
    <xf numFmtId="3" fontId="5" fillId="0" borderId="0" xfId="0" applyNumberFormat="1" applyFont="1"/>
    <xf numFmtId="0" fontId="5" fillId="2" borderId="0" xfId="0" applyFont="1" applyFill="1" applyAlignment="1">
      <alignment horizontal="center"/>
    </xf>
    <xf numFmtId="10" fontId="6" fillId="7" borderId="21" xfId="0" applyNumberFormat="1" applyFont="1" applyFill="1" applyBorder="1"/>
    <xf numFmtId="0" fontId="13" fillId="2" borderId="0" xfId="2" applyFont="1" applyFill="1" applyAlignment="1" applyProtection="1">
      <alignment horizontal="left" vertical="center"/>
    </xf>
    <xf numFmtId="3" fontId="5" fillId="2" borderId="22" xfId="0" applyNumberFormat="1" applyFont="1" applyFill="1" applyBorder="1"/>
    <xf numFmtId="0" fontId="15" fillId="0" borderId="0" xfId="2" applyFont="1" applyAlignment="1" applyProtection="1">
      <alignment horizontal="center" vertical="center"/>
    </xf>
    <xf numFmtId="3" fontId="16" fillId="0" borderId="0" xfId="2" applyNumberFormat="1" applyFont="1" applyAlignment="1" applyProtection="1">
      <alignment horizontal="right" vertical="center"/>
    </xf>
    <xf numFmtId="38" fontId="17" fillId="0" borderId="0" xfId="0" applyNumberFormat="1" applyFont="1"/>
    <xf numFmtId="0" fontId="1" fillId="8" borderId="0" xfId="0" applyFont="1" applyFill="1"/>
    <xf numFmtId="0" fontId="7" fillId="6" borderId="14" xfId="0" applyFont="1" applyFill="1" applyBorder="1"/>
    <xf numFmtId="0" fontId="7" fillId="6" borderId="0" xfId="0" applyFont="1" applyFill="1"/>
    <xf numFmtId="0" fontId="7" fillId="6" borderId="15" xfId="0" applyFont="1" applyFill="1" applyBorder="1"/>
    <xf numFmtId="0" fontId="7" fillId="6" borderId="14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0" fontId="7" fillId="6" borderId="15" xfId="0" applyFont="1" applyFill="1" applyBorder="1" applyAlignment="1">
      <alignment wrapText="1"/>
    </xf>
    <xf numFmtId="0" fontId="1" fillId="6" borderId="16" xfId="0" applyFont="1" applyFill="1" applyBorder="1"/>
    <xf numFmtId="0" fontId="1" fillId="6" borderId="7" xfId="0" applyFont="1" applyFill="1" applyBorder="1"/>
    <xf numFmtId="0" fontId="1" fillId="6" borderId="17" xfId="0" applyFont="1" applyFill="1" applyBorder="1"/>
    <xf numFmtId="0" fontId="5" fillId="6" borderId="19" xfId="0" applyFont="1" applyFill="1" applyBorder="1" applyAlignment="1">
      <alignment horizontal="left" vertical="center"/>
    </xf>
    <xf numFmtId="0" fontId="0" fillId="6" borderId="19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7" fillId="5" borderId="5" xfId="0" applyFont="1" applyFill="1" applyBorder="1" applyAlignment="1">
      <alignment horizontal="left"/>
    </xf>
    <xf numFmtId="0" fontId="7" fillId="5" borderId="0" xfId="0" applyFont="1" applyFill="1" applyAlignment="1">
      <alignment horizontal="left"/>
    </xf>
    <xf numFmtId="0" fontId="7" fillId="6" borderId="11" xfId="0" applyFont="1" applyFill="1" applyBorder="1"/>
    <xf numFmtId="0" fontId="7" fillId="6" borderId="12" xfId="0" applyFont="1" applyFill="1" applyBorder="1"/>
    <xf numFmtId="0" fontId="7" fillId="6" borderId="13" xfId="0" applyFont="1" applyFill="1" applyBorder="1"/>
  </cellXfs>
  <cellStyles count="3">
    <cellStyle name="Date_simple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590550</xdr:colOff>
      <xdr:row>1</xdr:row>
      <xdr:rowOff>47625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04850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590550</xdr:colOff>
      <xdr:row>1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04850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88"/>
  <sheetViews>
    <sheetView tabSelected="1" topLeftCell="A10" workbookViewId="0">
      <selection activeCell="F25" sqref="F25"/>
    </sheetView>
  </sheetViews>
  <sheetFormatPr defaultColWidth="9.140625" defaultRowHeight="12.75" x14ac:dyDescent="0.2"/>
  <cols>
    <col min="1" max="1" width="1.85546875" style="1" customWidth="1"/>
    <col min="2" max="2" width="24.140625" style="1" customWidth="1"/>
    <col min="3" max="3" width="11.85546875" style="1" customWidth="1"/>
    <col min="4" max="8" width="15.85546875" style="1" customWidth="1"/>
    <col min="9" max="9" width="4.85546875" style="1" customWidth="1"/>
    <col min="10" max="13" width="9.140625" style="1"/>
    <col min="14" max="14" width="7" style="1" customWidth="1"/>
    <col min="15" max="15" width="10.140625" style="1" customWidth="1"/>
    <col min="16" max="16384" width="9.140625" style="1"/>
  </cols>
  <sheetData>
    <row r="1" spans="2:15" ht="8.25" customHeight="1" x14ac:dyDescent="0.2"/>
    <row r="2" spans="2:15" ht="8.25" customHeight="1" x14ac:dyDescent="0.2"/>
    <row r="3" spans="2:15" ht="15" customHeight="1" x14ac:dyDescent="0.25">
      <c r="B3" s="2" t="s">
        <v>0</v>
      </c>
      <c r="C3" s="3"/>
      <c r="D3" s="3"/>
      <c r="E3" s="3"/>
      <c r="F3" s="3"/>
      <c r="G3" s="3"/>
      <c r="H3" s="3"/>
      <c r="J3" s="86"/>
      <c r="K3" s="86"/>
      <c r="L3" s="86"/>
      <c r="M3" s="86"/>
      <c r="N3" s="87"/>
      <c r="O3" s="87"/>
    </row>
    <row r="4" spans="2:15" ht="12.95" customHeight="1" thickBot="1" x14ac:dyDescent="0.25">
      <c r="B4" s="4"/>
      <c r="C4" s="5"/>
      <c r="D4" s="5"/>
      <c r="E4" s="5"/>
      <c r="F4" s="5"/>
      <c r="G4" s="5"/>
      <c r="H4" s="5"/>
      <c r="J4" s="88"/>
      <c r="K4" s="88"/>
      <c r="L4" s="88"/>
      <c r="M4" s="6"/>
      <c r="N4" s="89"/>
      <c r="O4" s="90"/>
    </row>
    <row r="5" spans="2:15" ht="12.95" customHeight="1" thickTop="1" x14ac:dyDescent="0.2">
      <c r="B5" s="7"/>
      <c r="C5" s="7"/>
      <c r="D5" s="7"/>
      <c r="E5" s="7"/>
      <c r="F5" s="7"/>
      <c r="G5" s="7"/>
      <c r="H5" s="7"/>
      <c r="J5" s="8"/>
      <c r="K5" s="9"/>
      <c r="L5" s="9"/>
      <c r="M5" s="9"/>
      <c r="N5" s="9"/>
      <c r="O5" s="10"/>
    </row>
    <row r="6" spans="2:15" ht="12.95" customHeight="1" x14ac:dyDescent="0.2">
      <c r="B6" s="11"/>
      <c r="C6" s="11"/>
      <c r="D6" s="12"/>
      <c r="E6" s="13"/>
      <c r="F6" s="13"/>
      <c r="G6" s="13"/>
      <c r="H6" s="13"/>
      <c r="J6" s="91"/>
      <c r="K6" s="92"/>
      <c r="L6" s="92"/>
      <c r="M6" s="14"/>
      <c r="N6" s="15"/>
      <c r="O6" s="16"/>
    </row>
    <row r="7" spans="2:15" ht="12.95" customHeight="1" x14ac:dyDescent="0.2">
      <c r="B7" s="17" t="s">
        <v>1</v>
      </c>
      <c r="C7" s="18"/>
      <c r="D7" s="19" t="s">
        <v>2</v>
      </c>
      <c r="E7" s="20" t="s">
        <v>3</v>
      </c>
      <c r="F7" s="21" t="s">
        <v>4</v>
      </c>
      <c r="G7" s="21" t="s">
        <v>5</v>
      </c>
      <c r="H7" s="20" t="s">
        <v>6</v>
      </c>
      <c r="J7" s="22"/>
      <c r="K7" s="23" t="s">
        <v>39</v>
      </c>
      <c r="L7" s="23"/>
      <c r="M7" s="23"/>
      <c r="N7" s="23"/>
      <c r="O7" s="24"/>
    </row>
    <row r="8" spans="2:15" ht="12.95" customHeight="1" x14ac:dyDescent="0.2">
      <c r="B8" s="7" t="s">
        <v>41</v>
      </c>
      <c r="C8" s="7"/>
      <c r="D8" s="25"/>
      <c r="E8" s="26">
        <v>4534.3999999999996</v>
      </c>
      <c r="F8" s="26">
        <f>E8+(E8*0.01)</f>
        <v>4579.7439999999997</v>
      </c>
      <c r="G8" s="26">
        <f>F8+(F8*0.01)</f>
        <v>4625.54144</v>
      </c>
      <c r="H8" s="26">
        <f>SUM(E8:G8)</f>
        <v>13739.685440000001</v>
      </c>
      <c r="I8" s="27"/>
      <c r="J8" s="22"/>
      <c r="K8" s="28"/>
      <c r="L8" s="28"/>
      <c r="M8" s="28"/>
      <c r="N8" s="28"/>
      <c r="O8" s="24"/>
    </row>
    <row r="9" spans="2:15" ht="12.95" customHeight="1" x14ac:dyDescent="0.2">
      <c r="B9" s="31" t="s">
        <v>10</v>
      </c>
      <c r="C9" s="31"/>
      <c r="D9" s="32"/>
      <c r="E9" s="33">
        <f>SUM(E8:E8)</f>
        <v>4534.3999999999996</v>
      </c>
      <c r="F9" s="33">
        <f>SUM(F8:F8)</f>
        <v>4579.7439999999997</v>
      </c>
      <c r="G9" s="33">
        <f>SUM(G8:G8)</f>
        <v>4625.54144</v>
      </c>
      <c r="H9" s="33">
        <f>SUM(E9:G9)</f>
        <v>13739.685440000001</v>
      </c>
      <c r="I9" s="27"/>
      <c r="J9" s="29"/>
      <c r="K9" s="28"/>
      <c r="L9" s="28"/>
      <c r="M9" s="28"/>
      <c r="N9" s="28"/>
      <c r="O9" s="30"/>
    </row>
    <row r="10" spans="2:15" ht="12.95" customHeight="1" x14ac:dyDescent="0.2">
      <c r="B10" s="7"/>
      <c r="C10" s="7"/>
      <c r="D10" s="25"/>
      <c r="E10" s="26"/>
      <c r="F10" s="26"/>
      <c r="G10" s="26"/>
      <c r="H10" s="26"/>
      <c r="I10" s="27"/>
      <c r="J10" s="29"/>
      <c r="K10" s="28"/>
      <c r="L10" s="28" t="s">
        <v>8</v>
      </c>
      <c r="M10" s="14">
        <v>0.30099999999999999</v>
      </c>
      <c r="N10" s="28"/>
      <c r="O10" s="30"/>
    </row>
    <row r="11" spans="2:15" ht="12.6" customHeight="1" x14ac:dyDescent="0.2">
      <c r="B11" s="34" t="s">
        <v>12</v>
      </c>
      <c r="C11" s="34"/>
      <c r="D11" s="35"/>
      <c r="E11" s="36"/>
      <c r="F11" s="36"/>
      <c r="G11" s="36"/>
      <c r="H11" s="36"/>
      <c r="I11" s="27"/>
      <c r="J11" s="29"/>
      <c r="K11" s="28"/>
      <c r="L11" s="28"/>
      <c r="M11" s="14"/>
      <c r="N11" s="28"/>
      <c r="O11" s="30"/>
    </row>
    <row r="12" spans="2:15" ht="12.95" customHeight="1" x14ac:dyDescent="0.2">
      <c r="B12" s="7" t="s">
        <v>42</v>
      </c>
      <c r="C12" s="7"/>
      <c r="D12" s="25"/>
      <c r="E12" s="26">
        <v>0</v>
      </c>
      <c r="F12" s="26">
        <v>20000</v>
      </c>
      <c r="G12" s="26">
        <f>F12+(F12*0.01)</f>
        <v>20200</v>
      </c>
      <c r="H12" s="26">
        <f>SUM(E12:G12)</f>
        <v>40200</v>
      </c>
      <c r="J12" s="22"/>
      <c r="K12" s="28"/>
      <c r="L12" s="28" t="s">
        <v>9</v>
      </c>
      <c r="M12" s="14">
        <v>0.42</v>
      </c>
      <c r="N12" s="28"/>
      <c r="O12" s="24"/>
    </row>
    <row r="13" spans="2:15" ht="12.95" customHeight="1" x14ac:dyDescent="0.2">
      <c r="B13" s="7" t="s">
        <v>43</v>
      </c>
      <c r="C13" s="7"/>
      <c r="D13" s="25"/>
      <c r="E13" s="26">
        <v>0</v>
      </c>
      <c r="F13" s="26">
        <v>6000</v>
      </c>
      <c r="G13" s="26">
        <f>F13+(F13*0.01)</f>
        <v>6060</v>
      </c>
      <c r="H13" s="26">
        <f>SUM(E13:G13)</f>
        <v>12060</v>
      </c>
      <c r="J13" s="22"/>
      <c r="K13" s="28"/>
      <c r="L13" s="28"/>
      <c r="M13" s="14"/>
      <c r="N13" s="28"/>
      <c r="O13" s="24"/>
    </row>
    <row r="14" spans="2:15" ht="12.95" customHeight="1" x14ac:dyDescent="0.2">
      <c r="B14" s="31" t="s">
        <v>14</v>
      </c>
      <c r="C14" s="31"/>
      <c r="D14" s="32"/>
      <c r="E14" s="33">
        <f>SUM(E12:E13)</f>
        <v>0</v>
      </c>
      <c r="F14" s="33">
        <f>SUM(F12:F13)</f>
        <v>26000</v>
      </c>
      <c r="G14" s="33">
        <f>SUM(G12:G13)</f>
        <v>26260</v>
      </c>
      <c r="H14" s="33">
        <f>SUM(E14:G14)</f>
        <v>52260</v>
      </c>
      <c r="J14" s="22"/>
      <c r="K14" s="28"/>
      <c r="L14" s="28" t="s">
        <v>11</v>
      </c>
      <c r="M14" s="14">
        <v>3.5999999999999997E-2</v>
      </c>
      <c r="N14" s="28"/>
      <c r="O14" s="24"/>
    </row>
    <row r="15" spans="2:15" ht="12.95" customHeight="1" x14ac:dyDescent="0.2">
      <c r="B15" s="7"/>
      <c r="C15" s="7"/>
      <c r="D15" s="25"/>
      <c r="E15" s="26"/>
      <c r="F15" s="26"/>
      <c r="G15" s="26"/>
      <c r="H15" s="26"/>
      <c r="J15" s="22"/>
      <c r="K15" s="15"/>
      <c r="L15" s="15"/>
      <c r="M15" s="37"/>
      <c r="N15" s="15"/>
      <c r="O15" s="24"/>
    </row>
    <row r="16" spans="2:15" ht="12.95" customHeight="1" x14ac:dyDescent="0.2">
      <c r="B16" s="41" t="s">
        <v>15</v>
      </c>
      <c r="C16" s="31"/>
      <c r="D16" s="42" t="s">
        <v>16</v>
      </c>
      <c r="E16" s="33"/>
      <c r="F16" s="33"/>
      <c r="G16" s="33"/>
      <c r="H16" s="33"/>
      <c r="J16" s="22"/>
      <c r="K16" s="15"/>
      <c r="L16" s="28" t="s">
        <v>13</v>
      </c>
      <c r="M16" s="14">
        <v>8.6999999999999994E-2</v>
      </c>
      <c r="N16" s="15"/>
      <c r="O16" s="24"/>
    </row>
    <row r="17" spans="2:15" ht="12.6" customHeight="1" x14ac:dyDescent="0.2">
      <c r="B17" s="7" t="s">
        <v>7</v>
      </c>
      <c r="C17" s="7"/>
      <c r="D17" s="43">
        <v>0.30099999999999999</v>
      </c>
      <c r="E17" s="26">
        <f>SUM(D17*E8)</f>
        <v>1364.8543999999999</v>
      </c>
      <c r="F17" s="26">
        <f>SUM(D17*F8)</f>
        <v>1378.5029439999998</v>
      </c>
      <c r="G17" s="26">
        <f>SUM(D17*G8)</f>
        <v>1392.2879734399999</v>
      </c>
      <c r="H17" s="26">
        <f>SUM(E17:G17)</f>
        <v>4135.6453174399994</v>
      </c>
      <c r="J17" s="22"/>
      <c r="K17" s="15"/>
      <c r="L17" s="15"/>
      <c r="M17" s="37"/>
      <c r="N17" s="15"/>
      <c r="O17" s="24"/>
    </row>
    <row r="18" spans="2:15" ht="12.95" customHeight="1" thickBot="1" x14ac:dyDescent="0.25">
      <c r="B18" s="7" t="s">
        <v>42</v>
      </c>
      <c r="C18" s="7"/>
      <c r="D18" s="43">
        <v>3.5999999999999997E-2</v>
      </c>
      <c r="E18" s="26">
        <f>SUM(D18*E12)</f>
        <v>0</v>
      </c>
      <c r="F18" s="26">
        <f>SUM(D18*F12)</f>
        <v>720</v>
      </c>
      <c r="G18" s="26">
        <f>SUM(D18*G12)</f>
        <v>727.19999999999993</v>
      </c>
      <c r="H18" s="26">
        <f>SUM(E18:G18)</f>
        <v>1447.1999999999998</v>
      </c>
      <c r="J18" s="38"/>
      <c r="K18" s="39"/>
      <c r="L18" s="39"/>
      <c r="M18" s="39"/>
      <c r="N18" s="39"/>
      <c r="O18" s="40"/>
    </row>
    <row r="19" spans="2:15" ht="12.95" customHeight="1" thickTop="1" x14ac:dyDescent="0.2">
      <c r="B19" s="7" t="s">
        <v>43</v>
      </c>
      <c r="C19" s="7"/>
      <c r="D19" s="43">
        <v>3.5999999999999997E-2</v>
      </c>
      <c r="E19" s="26">
        <f>SUM(D19*E13)</f>
        <v>0</v>
      </c>
      <c r="F19" s="26">
        <f>SUM(D19*F13)</f>
        <v>215.99999999999997</v>
      </c>
      <c r="G19" s="26">
        <f>SUM(D19*G13)</f>
        <v>218.16</v>
      </c>
      <c r="H19" s="26">
        <f>SUM(E19:G19)</f>
        <v>434.15999999999997</v>
      </c>
    </row>
    <row r="20" spans="2:15" ht="12.95" customHeight="1" x14ac:dyDescent="0.2">
      <c r="B20" s="31" t="s">
        <v>17</v>
      </c>
      <c r="C20" s="31"/>
      <c r="D20" s="31"/>
      <c r="E20" s="33">
        <f>SUM(E17:E19)</f>
        <v>1364.8543999999999</v>
      </c>
      <c r="F20" s="33">
        <f>SUM(F17:F19)</f>
        <v>2314.5029439999998</v>
      </c>
      <c r="G20" s="33">
        <f>SUM(G17:G19)</f>
        <v>2337.6479734399995</v>
      </c>
      <c r="H20" s="33">
        <f>SUM(E20:G20)</f>
        <v>6017.00531744</v>
      </c>
    </row>
    <row r="21" spans="2:15" ht="12.95" customHeight="1" x14ac:dyDescent="0.2">
      <c r="B21" s="31" t="s">
        <v>18</v>
      </c>
      <c r="C21" s="31"/>
      <c r="D21" s="31"/>
      <c r="E21" s="33">
        <f>SUM(E9+E14+E20)</f>
        <v>5899.2543999999998</v>
      </c>
      <c r="F21" s="33">
        <f>SUM(F9+F14+F20)</f>
        <v>32894.246943999999</v>
      </c>
      <c r="G21" s="33">
        <f>SUM(G9+G14+G20)</f>
        <v>33223.189413439999</v>
      </c>
      <c r="H21" s="33">
        <f>SUM(H9+H14+H20)</f>
        <v>72016.690757439996</v>
      </c>
    </row>
    <row r="22" spans="2:15" ht="12.95" customHeight="1" x14ac:dyDescent="0.2">
      <c r="B22" s="7"/>
      <c r="C22" s="7"/>
      <c r="D22" s="7"/>
      <c r="E22" s="26"/>
      <c r="F22" s="26"/>
      <c r="G22" s="26"/>
      <c r="H22" s="26"/>
    </row>
    <row r="23" spans="2:15" ht="12.95" customHeight="1" x14ac:dyDescent="0.2">
      <c r="B23" s="41" t="s">
        <v>19</v>
      </c>
      <c r="C23" s="31"/>
      <c r="D23" s="31"/>
      <c r="E23" s="33"/>
      <c r="F23" s="33"/>
      <c r="G23" s="33"/>
      <c r="H23" s="33"/>
    </row>
    <row r="24" spans="2:15" ht="12.95" customHeight="1" x14ac:dyDescent="0.2">
      <c r="B24" s="7" t="s">
        <v>44</v>
      </c>
      <c r="C24" s="7"/>
      <c r="D24" s="7"/>
      <c r="E24" s="26">
        <v>0</v>
      </c>
      <c r="F24" s="26">
        <v>2500</v>
      </c>
      <c r="G24" s="26">
        <v>4000</v>
      </c>
      <c r="H24" s="26">
        <f t="shared" ref="H24:H29" si="0">SUM(E24:G24)</f>
        <v>6500</v>
      </c>
    </row>
    <row r="25" spans="2:15" ht="12.95" customHeight="1" x14ac:dyDescent="0.2">
      <c r="B25" s="7" t="s">
        <v>47</v>
      </c>
      <c r="C25" s="7"/>
      <c r="D25" s="7"/>
      <c r="E25" s="26">
        <v>0</v>
      </c>
      <c r="F25" s="26">
        <v>3550</v>
      </c>
      <c r="G25" s="26">
        <v>0</v>
      </c>
      <c r="H25" s="26">
        <f t="shared" si="0"/>
        <v>3550</v>
      </c>
    </row>
    <row r="26" spans="2:15" ht="12.95" customHeight="1" x14ac:dyDescent="0.2">
      <c r="B26" s="7"/>
      <c r="C26" s="7"/>
      <c r="D26" s="7"/>
      <c r="E26" s="26">
        <v>0</v>
      </c>
      <c r="F26" s="26">
        <v>0</v>
      </c>
      <c r="G26" s="26">
        <v>0</v>
      </c>
      <c r="H26" s="26">
        <f t="shared" si="0"/>
        <v>0</v>
      </c>
    </row>
    <row r="27" spans="2:15" ht="12.95" customHeight="1" x14ac:dyDescent="0.2">
      <c r="B27" s="7"/>
      <c r="C27" s="7"/>
      <c r="D27" s="7"/>
      <c r="E27" s="26">
        <v>0</v>
      </c>
      <c r="F27" s="26">
        <v>0</v>
      </c>
      <c r="G27" s="26">
        <v>0</v>
      </c>
      <c r="H27" s="26">
        <f t="shared" si="0"/>
        <v>0</v>
      </c>
    </row>
    <row r="28" spans="2:15" ht="12.95" customHeight="1" x14ac:dyDescent="0.2">
      <c r="B28" s="7"/>
      <c r="C28" s="7"/>
      <c r="D28" s="7"/>
      <c r="E28" s="26">
        <v>0</v>
      </c>
      <c r="F28" s="26">
        <v>0</v>
      </c>
      <c r="G28" s="26">
        <v>0</v>
      </c>
      <c r="H28" s="26">
        <f t="shared" si="0"/>
        <v>0</v>
      </c>
    </row>
    <row r="29" spans="2:15" ht="12.95" customHeight="1" x14ac:dyDescent="0.2">
      <c r="B29" s="31" t="s">
        <v>20</v>
      </c>
      <c r="C29" s="31"/>
      <c r="D29" s="31"/>
      <c r="E29" s="33">
        <f>SUM(E24:E28)</f>
        <v>0</v>
      </c>
      <c r="F29" s="33">
        <f t="shared" ref="F29:G29" si="1">SUM(F24:F28)</f>
        <v>6050</v>
      </c>
      <c r="G29" s="33">
        <f t="shared" si="1"/>
        <v>4000</v>
      </c>
      <c r="H29" s="33">
        <f t="shared" si="0"/>
        <v>10050</v>
      </c>
    </row>
    <row r="30" spans="2:15" ht="12.95" customHeight="1" x14ac:dyDescent="0.2">
      <c r="B30" s="7"/>
      <c r="C30" s="7"/>
      <c r="D30" s="7"/>
      <c r="E30" s="26"/>
      <c r="F30" s="26"/>
      <c r="G30" s="26"/>
      <c r="H30" s="26"/>
    </row>
    <row r="31" spans="2:15" ht="12.95" customHeight="1" x14ac:dyDescent="0.2">
      <c r="B31" s="41" t="s">
        <v>21</v>
      </c>
      <c r="C31" s="31"/>
      <c r="D31" s="31"/>
      <c r="E31" s="33"/>
      <c r="F31" s="33"/>
      <c r="G31" s="33"/>
      <c r="H31" s="33"/>
    </row>
    <row r="32" spans="2:15" ht="12.95" customHeight="1" x14ac:dyDescent="0.2">
      <c r="B32" s="7" t="s">
        <v>45</v>
      </c>
      <c r="C32" s="7"/>
      <c r="D32" s="7"/>
      <c r="E32" s="26">
        <v>0</v>
      </c>
      <c r="F32" s="26">
        <v>2000</v>
      </c>
      <c r="G32" s="26">
        <v>0</v>
      </c>
      <c r="H32" s="26">
        <f t="shared" ref="H32:H42" si="2">SUM(E32:G32)</f>
        <v>2000</v>
      </c>
    </row>
    <row r="33" spans="2:14" ht="12.95" customHeight="1" x14ac:dyDescent="0.2">
      <c r="B33" s="7" t="s">
        <v>46</v>
      </c>
      <c r="C33" s="7"/>
      <c r="D33" s="7"/>
      <c r="E33" s="26">
        <v>0</v>
      </c>
      <c r="F33" s="26">
        <v>0</v>
      </c>
      <c r="G33" s="26">
        <v>3000</v>
      </c>
      <c r="H33" s="26">
        <f t="shared" si="2"/>
        <v>3000</v>
      </c>
    </row>
    <row r="34" spans="2:14" ht="12.95" customHeight="1" x14ac:dyDescent="0.2">
      <c r="B34" s="7"/>
      <c r="C34" s="7"/>
      <c r="D34" s="7"/>
      <c r="E34" s="26">
        <v>0</v>
      </c>
      <c r="F34" s="26">
        <v>0</v>
      </c>
      <c r="G34" s="26">
        <v>0</v>
      </c>
      <c r="H34" s="26">
        <f t="shared" si="2"/>
        <v>0</v>
      </c>
    </row>
    <row r="35" spans="2:14" ht="12.95" customHeight="1" x14ac:dyDescent="0.2">
      <c r="B35" s="7"/>
      <c r="C35" s="7"/>
      <c r="D35" s="7"/>
      <c r="E35" s="26">
        <v>0</v>
      </c>
      <c r="F35" s="26">
        <v>0</v>
      </c>
      <c r="G35" s="26">
        <v>0</v>
      </c>
      <c r="H35" s="26">
        <f t="shared" si="2"/>
        <v>0</v>
      </c>
    </row>
    <row r="36" spans="2:14" ht="12.95" customHeight="1" x14ac:dyDescent="0.2">
      <c r="B36" s="7"/>
      <c r="C36" s="7"/>
      <c r="D36" s="7"/>
      <c r="E36" s="26">
        <v>0</v>
      </c>
      <c r="F36" s="26">
        <v>0</v>
      </c>
      <c r="G36" s="26">
        <v>0</v>
      </c>
      <c r="H36" s="26">
        <f t="shared" si="2"/>
        <v>0</v>
      </c>
    </row>
    <row r="37" spans="2:14" ht="12.95" customHeight="1" x14ac:dyDescent="0.2">
      <c r="B37" s="7"/>
      <c r="C37" s="7"/>
      <c r="D37" s="7"/>
      <c r="E37" s="26">
        <v>0</v>
      </c>
      <c r="F37" s="26">
        <v>0</v>
      </c>
      <c r="G37" s="26">
        <v>0</v>
      </c>
      <c r="H37" s="26">
        <f t="shared" si="2"/>
        <v>0</v>
      </c>
    </row>
    <row r="38" spans="2:14" ht="12.95" customHeight="1" x14ac:dyDescent="0.2">
      <c r="B38" s="7"/>
      <c r="C38" s="7"/>
      <c r="D38" s="7"/>
      <c r="E38" s="26">
        <v>0</v>
      </c>
      <c r="F38" s="26">
        <v>0</v>
      </c>
      <c r="G38" s="26">
        <v>0</v>
      </c>
      <c r="H38" s="26">
        <f t="shared" si="2"/>
        <v>0</v>
      </c>
      <c r="J38" s="93" t="s">
        <v>40</v>
      </c>
      <c r="K38" s="94"/>
      <c r="L38" s="94"/>
      <c r="M38" s="94"/>
      <c r="N38" s="95"/>
    </row>
    <row r="39" spans="2:14" ht="12.95" customHeight="1" x14ac:dyDescent="0.2">
      <c r="B39" s="7"/>
      <c r="C39" s="7"/>
      <c r="D39" s="7"/>
      <c r="E39" s="26">
        <v>0</v>
      </c>
      <c r="F39" s="26">
        <v>0</v>
      </c>
      <c r="G39" s="26">
        <v>0</v>
      </c>
      <c r="H39" s="26">
        <f t="shared" si="2"/>
        <v>0</v>
      </c>
      <c r="J39" s="74" t="s">
        <v>35</v>
      </c>
      <c r="K39" s="75"/>
      <c r="L39" s="75"/>
      <c r="M39" s="75"/>
      <c r="N39" s="76"/>
    </row>
    <row r="40" spans="2:14" ht="12.95" customHeight="1" x14ac:dyDescent="0.2">
      <c r="B40" s="7"/>
      <c r="C40" s="7"/>
      <c r="D40" s="7"/>
      <c r="E40" s="26">
        <v>0</v>
      </c>
      <c r="F40" s="26">
        <v>0</v>
      </c>
      <c r="G40" s="26">
        <v>0</v>
      </c>
      <c r="H40" s="26">
        <f t="shared" si="2"/>
        <v>0</v>
      </c>
      <c r="J40" s="74" t="s">
        <v>36</v>
      </c>
      <c r="K40" s="75"/>
      <c r="L40" s="75"/>
      <c r="M40" s="75"/>
      <c r="N40" s="76"/>
    </row>
    <row r="41" spans="2:14" ht="12.95" customHeight="1" x14ac:dyDescent="0.2">
      <c r="B41" s="7"/>
      <c r="C41" s="7"/>
      <c r="D41" s="7"/>
      <c r="E41" s="26">
        <v>0</v>
      </c>
      <c r="F41" s="26">
        <v>0</v>
      </c>
      <c r="G41" s="26">
        <v>0</v>
      </c>
      <c r="H41" s="26">
        <f t="shared" si="2"/>
        <v>0</v>
      </c>
      <c r="J41" s="44"/>
      <c r="K41" s="45"/>
      <c r="L41" s="45"/>
      <c r="M41" s="45"/>
      <c r="N41" s="46"/>
    </row>
    <row r="42" spans="2:14" ht="12.95" customHeight="1" x14ac:dyDescent="0.2">
      <c r="B42" s="31" t="s">
        <v>22</v>
      </c>
      <c r="C42" s="31"/>
      <c r="D42" s="31"/>
      <c r="E42" s="33">
        <f t="shared" ref="E42:G42" si="3">SUM(E32:E41)</f>
        <v>0</v>
      </c>
      <c r="F42" s="33">
        <f t="shared" si="3"/>
        <v>2000</v>
      </c>
      <c r="G42" s="33">
        <f t="shared" si="3"/>
        <v>3000</v>
      </c>
      <c r="H42" s="33">
        <f t="shared" si="2"/>
        <v>5000</v>
      </c>
      <c r="J42" s="77" t="s">
        <v>37</v>
      </c>
      <c r="K42" s="78"/>
      <c r="L42" s="78"/>
      <c r="M42" s="78"/>
      <c r="N42" s="79"/>
    </row>
    <row r="43" spans="2:14" ht="12.95" customHeight="1" x14ac:dyDescent="0.2">
      <c r="B43" s="47"/>
      <c r="C43" s="7"/>
      <c r="D43" s="7"/>
      <c r="E43" s="7"/>
      <c r="F43" s="7"/>
      <c r="G43" s="7"/>
      <c r="H43" s="7"/>
      <c r="J43" s="77"/>
      <c r="K43" s="78"/>
      <c r="L43" s="78"/>
      <c r="M43" s="78"/>
      <c r="N43" s="79"/>
    </row>
    <row r="44" spans="2:14" ht="12.95" customHeight="1" x14ac:dyDescent="0.2">
      <c r="C44" s="7"/>
      <c r="D44" s="7"/>
      <c r="E44" s="48"/>
      <c r="F44" s="48"/>
      <c r="G44" s="48"/>
      <c r="H44" s="48"/>
      <c r="J44" s="80"/>
      <c r="K44" s="81"/>
      <c r="L44" s="81"/>
      <c r="M44" s="81"/>
      <c r="N44" s="82"/>
    </row>
    <row r="45" spans="2:14" ht="12.95" customHeight="1" x14ac:dyDescent="0.2">
      <c r="B45" s="41" t="s">
        <v>23</v>
      </c>
      <c r="C45" s="31"/>
      <c r="D45" s="31"/>
      <c r="E45" s="49">
        <f>SUM(E21+E29+E42)</f>
        <v>5899.2543999999998</v>
      </c>
      <c r="F45" s="49">
        <f>SUM(F21+F29+F42)</f>
        <v>40944.246943999999</v>
      </c>
      <c r="G45" s="49">
        <f>SUM(G21+G29+G42)</f>
        <v>40223.189413439999</v>
      </c>
      <c r="H45" s="50">
        <f>SUM(E45:G45)</f>
        <v>87066.690757439996</v>
      </c>
    </row>
    <row r="46" spans="2:14" ht="12.95" customHeight="1" thickBot="1" x14ac:dyDescent="0.25">
      <c r="B46" s="47"/>
      <c r="C46" s="7"/>
      <c r="D46" s="7"/>
      <c r="E46" s="51"/>
      <c r="F46" s="51"/>
      <c r="G46" s="51"/>
      <c r="H46" s="52"/>
    </row>
    <row r="47" spans="2:14" ht="12.95" customHeight="1" thickTop="1" x14ac:dyDescent="0.2">
      <c r="B47" s="83" t="s">
        <v>24</v>
      </c>
      <c r="C47" s="84"/>
      <c r="D47" s="84"/>
      <c r="E47" s="84"/>
      <c r="F47" s="84"/>
      <c r="G47" s="84"/>
      <c r="H47" s="84"/>
    </row>
    <row r="48" spans="2:14" ht="12.95" customHeight="1" thickBot="1" x14ac:dyDescent="0.25">
      <c r="B48" s="85"/>
      <c r="C48" s="85"/>
      <c r="D48" s="85"/>
      <c r="E48" s="85"/>
      <c r="F48" s="85"/>
      <c r="G48" s="85"/>
      <c r="H48" s="85"/>
    </row>
    <row r="49" spans="2:8" ht="12.95" customHeight="1" thickTop="1" x14ac:dyDescent="0.2"/>
    <row r="50" spans="2:8" ht="12.95" customHeight="1" x14ac:dyDescent="0.2">
      <c r="B50" s="41" t="s">
        <v>25</v>
      </c>
      <c r="C50" s="31"/>
      <c r="D50" s="31"/>
      <c r="E50" s="31"/>
      <c r="F50" s="31"/>
      <c r="G50" s="31"/>
      <c r="H50" s="53"/>
    </row>
    <row r="51" spans="2:8" ht="12.95" customHeight="1" x14ac:dyDescent="0.2">
      <c r="E51" s="1">
        <v>0</v>
      </c>
      <c r="F51" s="1">
        <v>0</v>
      </c>
      <c r="G51" s="1">
        <v>0</v>
      </c>
      <c r="H51" s="1">
        <f>SUM(E51:G51)</f>
        <v>0</v>
      </c>
    </row>
    <row r="52" spans="2:8" ht="12.95" customHeight="1" x14ac:dyDescent="0.2">
      <c r="B52" s="31" t="s">
        <v>26</v>
      </c>
      <c r="C52" s="31"/>
      <c r="D52" s="31"/>
      <c r="E52" s="33">
        <f>SUM(E51:E51)</f>
        <v>0</v>
      </c>
      <c r="F52" s="33">
        <f>SUM(F51:F51)</f>
        <v>0</v>
      </c>
      <c r="G52" s="33">
        <f>SUM(G51:G51)</f>
        <v>0</v>
      </c>
      <c r="H52" s="33">
        <f>SUM(E52:G52)</f>
        <v>0</v>
      </c>
    </row>
    <row r="53" spans="2:8" ht="12.95" customHeight="1" x14ac:dyDescent="0.2"/>
    <row r="54" spans="2:8" ht="12.95" customHeight="1" x14ac:dyDescent="0.2">
      <c r="B54" s="41" t="s">
        <v>27</v>
      </c>
      <c r="C54" s="31"/>
      <c r="D54" s="31"/>
      <c r="E54" s="31"/>
      <c r="F54" s="31"/>
      <c r="G54" s="31"/>
      <c r="H54" s="53"/>
    </row>
    <row r="55" spans="2:8" ht="12.95" customHeight="1" x14ac:dyDescent="0.2">
      <c r="E55" s="1">
        <v>0</v>
      </c>
      <c r="F55" s="1">
        <v>0</v>
      </c>
      <c r="G55" s="1">
        <v>0</v>
      </c>
      <c r="H55" s="51">
        <f>SUM(E55:G55)</f>
        <v>0</v>
      </c>
    </row>
    <row r="56" spans="2:8" ht="12.95" customHeight="1" x14ac:dyDescent="0.2">
      <c r="E56" s="1">
        <v>0</v>
      </c>
      <c r="F56" s="1">
        <v>0</v>
      </c>
      <c r="G56" s="1">
        <v>0</v>
      </c>
      <c r="H56" s="51">
        <f>SUM(E56:G56)</f>
        <v>0</v>
      </c>
    </row>
    <row r="57" spans="2:8" ht="12.95" customHeight="1" x14ac:dyDescent="0.2">
      <c r="E57" s="1">
        <v>0</v>
      </c>
      <c r="F57" s="1">
        <v>0</v>
      </c>
      <c r="G57" s="1">
        <v>0</v>
      </c>
      <c r="H57" s="51">
        <f>SUM(E57:G57)</f>
        <v>0</v>
      </c>
    </row>
    <row r="58" spans="2:8" ht="12.95" customHeight="1" x14ac:dyDescent="0.2">
      <c r="E58" s="1">
        <v>0</v>
      </c>
      <c r="F58" s="1">
        <v>0</v>
      </c>
      <c r="G58" s="1">
        <v>0</v>
      </c>
      <c r="H58" s="51">
        <f>SUM(E58:G58)</f>
        <v>0</v>
      </c>
    </row>
    <row r="59" spans="2:8" ht="12.95" customHeight="1" x14ac:dyDescent="0.2">
      <c r="B59" s="31" t="s">
        <v>28</v>
      </c>
      <c r="C59" s="31"/>
      <c r="D59" s="31"/>
      <c r="E59" s="31">
        <f>SUM(E55:E58)</f>
        <v>0</v>
      </c>
      <c r="F59" s="31">
        <f>SUM(F55:F58)</f>
        <v>0</v>
      </c>
      <c r="G59" s="31">
        <f>SUM(G55:G58)</f>
        <v>0</v>
      </c>
      <c r="H59" s="53">
        <f>SUM(E59:G59)</f>
        <v>0</v>
      </c>
    </row>
    <row r="60" spans="2:8" ht="12.95" customHeight="1" x14ac:dyDescent="0.2"/>
    <row r="61" spans="2:8" ht="12.95" customHeight="1" x14ac:dyDescent="0.2">
      <c r="B61" s="54" t="s">
        <v>29</v>
      </c>
      <c r="C61" s="55"/>
      <c r="D61" s="55"/>
      <c r="E61" s="56"/>
      <c r="F61" s="56"/>
      <c r="G61" s="56"/>
      <c r="H61" s="56"/>
    </row>
    <row r="62" spans="2:8" ht="12.95" customHeight="1" x14ac:dyDescent="0.2">
      <c r="B62" s="57" t="s">
        <v>42</v>
      </c>
      <c r="C62" s="57"/>
      <c r="D62" s="57"/>
      <c r="E62" s="58"/>
      <c r="F62" s="26">
        <v>12400</v>
      </c>
      <c r="G62" s="26">
        <f>F62+(F62*0.05)</f>
        <v>13020</v>
      </c>
      <c r="H62" s="26">
        <f>SUM(E62:G62)</f>
        <v>25420</v>
      </c>
    </row>
    <row r="63" spans="2:8" ht="12.95" customHeight="1" x14ac:dyDescent="0.2">
      <c r="B63" s="57"/>
      <c r="C63" s="57"/>
      <c r="D63" s="57"/>
      <c r="E63" s="58">
        <v>0</v>
      </c>
      <c r="F63" s="58">
        <v>0</v>
      </c>
      <c r="G63" s="58">
        <v>0</v>
      </c>
      <c r="H63" s="26">
        <f>SUM(E63:G63)</f>
        <v>0</v>
      </c>
    </row>
    <row r="64" spans="2:8" ht="12.95" customHeight="1" x14ac:dyDescent="0.2">
      <c r="B64" s="57"/>
      <c r="C64" s="57"/>
      <c r="D64" s="57"/>
      <c r="E64" s="58">
        <v>0</v>
      </c>
      <c r="F64" s="58">
        <v>0</v>
      </c>
      <c r="G64" s="58">
        <v>0</v>
      </c>
      <c r="H64" s="26">
        <f>SUM(E64:G64)</f>
        <v>0</v>
      </c>
    </row>
    <row r="65" spans="2:11" ht="12.95" customHeight="1" x14ac:dyDescent="0.2">
      <c r="B65" s="57"/>
      <c r="C65" s="57"/>
      <c r="D65" s="57"/>
      <c r="E65" s="58">
        <v>0</v>
      </c>
      <c r="F65" s="58">
        <v>0</v>
      </c>
      <c r="G65" s="58">
        <v>0</v>
      </c>
      <c r="H65" s="26">
        <f>SUM(E65:G65)</f>
        <v>0</v>
      </c>
    </row>
    <row r="66" spans="2:11" ht="12.95" customHeight="1" x14ac:dyDescent="0.2">
      <c r="B66" s="31" t="s">
        <v>30</v>
      </c>
      <c r="C66" s="31"/>
      <c r="D66" s="31"/>
      <c r="E66" s="33">
        <f>SUM(E62:E65)</f>
        <v>0</v>
      </c>
      <c r="F66" s="33">
        <f t="shared" ref="F66:H66" si="4">SUM(F62:F65)</f>
        <v>12400</v>
      </c>
      <c r="G66" s="33">
        <f t="shared" si="4"/>
        <v>13020</v>
      </c>
      <c r="H66" s="33">
        <f t="shared" si="4"/>
        <v>25420</v>
      </c>
    </row>
    <row r="67" spans="2:11" ht="12.95" customHeight="1" x14ac:dyDescent="0.2">
      <c r="B67" s="7"/>
      <c r="C67" s="7"/>
      <c r="D67" s="7"/>
      <c r="E67" s="26"/>
      <c r="F67" s="26"/>
      <c r="G67" s="26"/>
      <c r="H67" s="26"/>
    </row>
    <row r="68" spans="2:11" ht="12.95" customHeight="1" x14ac:dyDescent="0.2">
      <c r="B68" s="41" t="s">
        <v>31</v>
      </c>
      <c r="C68" s="59"/>
      <c r="D68" s="59"/>
      <c r="E68" s="60">
        <f>SUM(E45+E52+E59+E66)</f>
        <v>5899.2543999999998</v>
      </c>
      <c r="F68" s="60">
        <f>SUM(F45+F52+F59+F66)</f>
        <v>53344.246943999999</v>
      </c>
      <c r="G68" s="60">
        <f>SUM(G45+G52+G59+G66)</f>
        <v>53243.189413439999</v>
      </c>
      <c r="H68" s="61">
        <f>SUM(E68:G68)</f>
        <v>112486.69075744</v>
      </c>
    </row>
    <row r="69" spans="2:11" ht="12.95" customHeight="1" thickBot="1" x14ac:dyDescent="0.25">
      <c r="B69" s="47"/>
      <c r="C69" s="62"/>
      <c r="D69" s="63"/>
      <c r="E69" s="64"/>
      <c r="F69" s="64"/>
      <c r="G69" s="64"/>
      <c r="H69" s="65"/>
    </row>
    <row r="70" spans="2:11" ht="12.95" customHeight="1" thickBot="1" x14ac:dyDescent="0.25">
      <c r="B70" s="41" t="s">
        <v>32</v>
      </c>
      <c r="C70" s="66" t="s">
        <v>33</v>
      </c>
      <c r="D70" s="67">
        <v>0.5</v>
      </c>
      <c r="E70" s="61">
        <f>SUM(D70*E45)</f>
        <v>2949.6271999999999</v>
      </c>
      <c r="F70" s="61">
        <f>SUM(D70*F45)</f>
        <v>20472.123471999999</v>
      </c>
      <c r="G70" s="61">
        <f>SUM(D70*G45)</f>
        <v>20111.59470672</v>
      </c>
      <c r="H70" s="61">
        <f>SUM(E70:G70)</f>
        <v>43533.345378719998</v>
      </c>
    </row>
    <row r="71" spans="2:11" ht="12.95" customHeight="1" x14ac:dyDescent="0.2">
      <c r="B71" s="57"/>
      <c r="C71" s="57"/>
      <c r="D71" s="57"/>
      <c r="E71" s="58"/>
      <c r="F71" s="58"/>
      <c r="G71" s="58"/>
      <c r="H71" s="26"/>
    </row>
    <row r="72" spans="2:11" ht="12.95" customHeight="1" thickBot="1" x14ac:dyDescent="0.25">
      <c r="B72" s="68" t="s">
        <v>34</v>
      </c>
      <c r="C72" s="59"/>
      <c r="D72" s="59"/>
      <c r="E72" s="69">
        <f>SUM(E68+E70)</f>
        <v>8848.8816000000006</v>
      </c>
      <c r="F72" s="69">
        <f>SUM(F68+F70)</f>
        <v>73816.370415999991</v>
      </c>
      <c r="G72" s="69">
        <f t="shared" ref="G72" si="5">SUM(G68+G70)</f>
        <v>73354.784120159995</v>
      </c>
      <c r="H72" s="69">
        <f>SUM(E72:G72)</f>
        <v>156020.03613615996</v>
      </c>
    </row>
    <row r="73" spans="2:11" ht="12.95" customHeight="1" thickTop="1" x14ac:dyDescent="0.2">
      <c r="B73" s="70"/>
      <c r="C73" s="70"/>
      <c r="D73" s="70"/>
      <c r="E73" s="71"/>
      <c r="F73" s="71"/>
      <c r="G73" s="71"/>
      <c r="H73" s="72"/>
    </row>
    <row r="74" spans="2:11" ht="12.95" customHeight="1" x14ac:dyDescent="0.2"/>
    <row r="75" spans="2:11" ht="12.95" customHeight="1" x14ac:dyDescent="0.2"/>
    <row r="76" spans="2:11" ht="12.95" customHeight="1" x14ac:dyDescent="0.2"/>
    <row r="77" spans="2:11" ht="12.95" customHeight="1" x14ac:dyDescent="0.2">
      <c r="K77" s="26"/>
    </row>
    <row r="78" spans="2:11" ht="12.95" customHeight="1" x14ac:dyDescent="0.2"/>
    <row r="79" spans="2:11" ht="12.95" customHeight="1" x14ac:dyDescent="0.2"/>
    <row r="80" spans="2:11" ht="12.95" customHeight="1" x14ac:dyDescent="0.2"/>
    <row r="81" spans="13:21" ht="12.95" customHeight="1" x14ac:dyDescent="0.2"/>
    <row r="82" spans="13:21" ht="12.95" customHeight="1" x14ac:dyDescent="0.2"/>
    <row r="83" spans="13:21" ht="12.95" customHeight="1" x14ac:dyDescent="0.2"/>
    <row r="84" spans="13:21" ht="12.95" customHeight="1" x14ac:dyDescent="0.2">
      <c r="M84" s="73" t="s">
        <v>38</v>
      </c>
      <c r="N84" s="73"/>
      <c r="O84" s="73"/>
      <c r="P84" s="73"/>
      <c r="Q84" s="73"/>
      <c r="R84" s="73"/>
      <c r="S84" s="73"/>
      <c r="T84" s="73"/>
      <c r="U84" s="73"/>
    </row>
    <row r="85" spans="13:21" ht="12.95" customHeight="1" x14ac:dyDescent="0.2"/>
    <row r="86" spans="13:21" ht="12.95" customHeight="1" x14ac:dyDescent="0.2"/>
    <row r="87" spans="13:21" ht="15" customHeight="1" x14ac:dyDescent="0.2"/>
    <row r="88" spans="13:21" ht="15" customHeight="1" x14ac:dyDescent="0.2"/>
  </sheetData>
  <mergeCells count="9">
    <mergeCell ref="J40:N40"/>
    <mergeCell ref="J42:N44"/>
    <mergeCell ref="B47:H48"/>
    <mergeCell ref="J3:O3"/>
    <mergeCell ref="J4:L4"/>
    <mergeCell ref="N4:O4"/>
    <mergeCell ref="J6:L6"/>
    <mergeCell ref="J38:N38"/>
    <mergeCell ref="J39:N3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A5265D2267D4EB214890806CEC750" ma:contentTypeVersion="18" ma:contentTypeDescription="Create a new document." ma:contentTypeScope="" ma:versionID="7feac26a7eba8834f33093326f49f28b">
  <xsd:schema xmlns:xsd="http://www.w3.org/2001/XMLSchema" xmlns:xs="http://www.w3.org/2001/XMLSchema" xmlns:p="http://schemas.microsoft.com/office/2006/metadata/properties" xmlns:ns1="http://schemas.microsoft.com/sharepoint/v3" xmlns:ns2="c4c6f437-7a45-48d7-a31d-1f801e209eae" xmlns:ns3="d05bcd70-f59b-4b02-8d4b-d5c872a6c2ec" targetNamespace="http://schemas.microsoft.com/office/2006/metadata/properties" ma:root="true" ma:fieldsID="2ba167fe9ed71b27aea686a1889936aa" ns1:_="" ns2:_="" ns3:_="">
    <xsd:import namespace="http://schemas.microsoft.com/sharepoint/v3"/>
    <xsd:import namespace="c4c6f437-7a45-48d7-a31d-1f801e209eae"/>
    <xsd:import namespace="d05bcd70-f59b-4b02-8d4b-d5c872a6c2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6f437-7a45-48d7-a31d-1f801e209e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07ee552a-d78a-428e-b559-aa5e599d5319}" ma:internalName="TaxCatchAll" ma:showField="CatchAllData" ma:web="c4c6f437-7a45-48d7-a31d-1f801e209e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5bcd70-f59b-4b02-8d4b-d5c872a6c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924f0ff-682f-4b97-8273-0421c1f819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135B9C-C985-4B23-851F-7B345F4C1E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885577-1F4F-4653-9DD9-D49F7C25E9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4c6f437-7a45-48d7-a31d-1f801e209eae"/>
    <ds:schemaRef ds:uri="d05bcd70-f59b-4b02-8d4b-d5c872a6c2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MTDC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Bilderback, Ann-Marie (abilderback@uidaho.edu)</dc:creator>
  <cp:lastModifiedBy>Eric Everett</cp:lastModifiedBy>
  <dcterms:created xsi:type="dcterms:W3CDTF">2019-02-28T20:07:31Z</dcterms:created>
  <dcterms:modified xsi:type="dcterms:W3CDTF">2022-10-17T20:14:17Z</dcterms:modified>
</cp:coreProperties>
</file>