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gharley_uidaho_edu/Documents/78. TCP/"/>
    </mc:Choice>
  </mc:AlternateContent>
  <xr:revisionPtr revIDLastSave="15" documentId="8_{58CC4E7C-2BD0-CF4B-AE96-22A27FBACD1A}" xr6:coauthVersionLast="45" xr6:coauthVersionMax="45" xr10:uidLastSave="{02D1A1AC-C440-2541-B36D-7499736F150F}"/>
  <bookViews>
    <workbookView xWindow="15020" yWindow="5420" windowWidth="31400" windowHeight="17540" xr2:uid="{00000000-000D-0000-FFFF-FFFF00000000}"/>
  </bookViews>
  <sheets>
    <sheet name="Budget" sheetId="1" r:id="rId1"/>
  </sheets>
  <definedNames>
    <definedName name="_xlnm.Print_Titles" localSheetId="0">Budget!$6:$6</definedName>
  </definedNames>
  <calcPr calcId="191029" fullPrecision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9" i="1"/>
  <c r="D18" i="1"/>
  <c r="C18" i="1"/>
  <c r="B18" i="1"/>
  <c r="C17" i="1"/>
  <c r="B17" i="1"/>
  <c r="C10" i="1" l="1"/>
  <c r="C44" i="1"/>
  <c r="E44" i="1" s="1"/>
  <c r="C13" i="1"/>
  <c r="B46" i="1"/>
  <c r="B19" i="1"/>
  <c r="D29" i="1"/>
  <c r="D24" i="1"/>
  <c r="C32" i="1"/>
  <c r="D32" i="1"/>
  <c r="E32" i="1" s="1"/>
  <c r="D36" i="1"/>
  <c r="C41" i="1"/>
  <c r="C45" i="1"/>
  <c r="E45" i="1" s="1"/>
  <c r="C24" i="1"/>
  <c r="C29" i="1"/>
  <c r="B10" i="1"/>
  <c r="B14" i="1" s="1"/>
  <c r="B24" i="1"/>
  <c r="B29" i="1"/>
  <c r="B36" i="1"/>
  <c r="E36" i="1" s="1"/>
  <c r="E23" i="1"/>
  <c r="E40" i="1"/>
  <c r="E39" i="1"/>
  <c r="E43" i="1"/>
  <c r="E42" i="1"/>
  <c r="E28" i="1"/>
  <c r="E34" i="1"/>
  <c r="E35" i="1"/>
  <c r="E26" i="1"/>
  <c r="E25" i="1"/>
  <c r="E21" i="1"/>
  <c r="E27" i="1"/>
  <c r="E33" i="1"/>
  <c r="C36" i="1"/>
  <c r="E13" i="1" l="1"/>
  <c r="E24" i="1"/>
  <c r="C14" i="1"/>
  <c r="D17" i="1"/>
  <c r="C19" i="1"/>
  <c r="E29" i="1"/>
  <c r="B20" i="1"/>
  <c r="E18" i="1"/>
  <c r="D41" i="1"/>
  <c r="D46" i="1" s="1"/>
  <c r="C46" i="1"/>
  <c r="E46" i="1" s="1"/>
  <c r="E9" i="1" l="1"/>
  <c r="D10" i="1"/>
  <c r="D14" i="1" s="1"/>
  <c r="E14" i="1" s="1"/>
  <c r="C20" i="1"/>
  <c r="C48" i="1" s="1"/>
  <c r="D19" i="1"/>
  <c r="E17" i="1"/>
  <c r="B48" i="1"/>
  <c r="E41" i="1"/>
  <c r="E10" i="1" l="1"/>
  <c r="D20" i="1"/>
  <c r="E20" i="1" s="1"/>
  <c r="E19" i="1"/>
  <c r="B52" i="1"/>
  <c r="C52" i="1"/>
  <c r="C49" i="1" s="1"/>
  <c r="C50" i="1" s="1"/>
  <c r="D48" i="1" l="1"/>
  <c r="B49" i="1"/>
  <c r="B50" i="1" s="1"/>
  <c r="D52" i="1"/>
  <c r="D49" i="1" s="1"/>
  <c r="D50" i="1" s="1"/>
  <c r="E48" i="1"/>
  <c r="E50" i="1" l="1"/>
  <c r="E52" i="1"/>
  <c r="E49" i="1"/>
</calcChain>
</file>

<file path=xl/sharedStrings.xml><?xml version="1.0" encoding="utf-8"?>
<sst xmlns="http://schemas.openxmlformats.org/spreadsheetml/2006/main" count="46" uniqueCount="46">
  <si>
    <t>Yr. 1</t>
  </si>
  <si>
    <t>Yr. 2</t>
  </si>
  <si>
    <t>Yr. 3</t>
  </si>
  <si>
    <t>Total</t>
  </si>
  <si>
    <t xml:space="preserve">       </t>
  </si>
  <si>
    <t xml:space="preserve">Foreign </t>
  </si>
  <si>
    <t xml:space="preserve">Domestic </t>
  </si>
  <si>
    <t>Travel</t>
  </si>
  <si>
    <t>Subsistence</t>
  </si>
  <si>
    <t>Other</t>
  </si>
  <si>
    <t>Total Participant Support Costs</t>
  </si>
  <si>
    <t>Total Other Direct Costs</t>
  </si>
  <si>
    <t>Total Direct Costs (TDC)</t>
  </si>
  <si>
    <t>Total Senior Personnel</t>
  </si>
  <si>
    <t>Total Salaries and Wages</t>
  </si>
  <si>
    <t>Total Salaries, Wages and  Fringe Benefits</t>
  </si>
  <si>
    <t>Total Fringe Benefits</t>
  </si>
  <si>
    <t>Total Travel</t>
  </si>
  <si>
    <t>Stipends</t>
  </si>
  <si>
    <t>Total Direct and Indirect Costs</t>
  </si>
  <si>
    <t>*Modified Total Direct Costs (MTDC)</t>
  </si>
  <si>
    <t>Senior Personnel</t>
  </si>
  <si>
    <t xml:space="preserve">Other Personnel </t>
  </si>
  <si>
    <t xml:space="preserve">Fringe Benefits </t>
  </si>
  <si>
    <t>Equipment (&gt; $5000)</t>
  </si>
  <si>
    <t>Total Equipment</t>
  </si>
  <si>
    <t>item description</t>
  </si>
  <si>
    <t>*MTDC excludes equipment, capital expenditures, charges for patient care, tuition remission, rental costs of off-site facilities, scholarships, and fellowships as well as the portion of each subaward or subcontract in excess of $25,000
The formula for MTDC may need to be modified depending on the number of subawards and amounts.</t>
  </si>
  <si>
    <t xml:space="preserve">Travel </t>
  </si>
  <si>
    <t xml:space="preserve">Participant Support Costs </t>
  </si>
  <si>
    <t>Other Direct Costs</t>
  </si>
  <si>
    <t xml:space="preserve">Materials &amp; Supplies </t>
  </si>
  <si>
    <t>Publications Costs/Documentation/Dissemination</t>
  </si>
  <si>
    <t>Consultant Services</t>
  </si>
  <si>
    <t>Computer Services</t>
  </si>
  <si>
    <t>Subawards</t>
  </si>
  <si>
    <t>Draft Budget</t>
  </si>
  <si>
    <t xml:space="preserve">Proposed Dates: </t>
  </si>
  <si>
    <t>CoPI: Harley, Grant</t>
  </si>
  <si>
    <t>Graduate Student</t>
  </si>
  <si>
    <t>Other (Grad tuition)</t>
  </si>
  <si>
    <t>Indirect Costs (F&amp;A): 47.5% x (MTDC)</t>
  </si>
  <si>
    <t>CoPI summer salary (2 weeks)</t>
  </si>
  <si>
    <t>Sponsor: NSF Paleoclimate</t>
  </si>
  <si>
    <t xml:space="preserve">Fac. Sum.  @ 30.7% </t>
  </si>
  <si>
    <t>Graduate Student @ 2.1%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</si>
</sst>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0" borderId="0" xfId="0" applyFont="1" applyAlignment="1">
      <alignment horizontal="left"/>
    </xf>
    <xf numFmtId="164" fontId="4" fillId="0" borderId="0" xfId="1" applyNumberFormat="1" applyFont="1" applyFill="1" applyAlignment="1"/>
    <xf numFmtId="0" fontId="5" fillId="2" borderId="2" xfId="0" applyFont="1" applyFill="1" applyBorder="1"/>
    <xf numFmtId="164" fontId="5" fillId="2" borderId="2" xfId="1" applyNumberFormat="1" applyFont="1" applyFill="1" applyBorder="1" applyAlignment="1">
      <alignment horizontal="center"/>
    </xf>
    <xf numFmtId="0" fontId="5" fillId="0" borderId="0" xfId="0" applyFont="1"/>
    <xf numFmtId="164" fontId="3" fillId="0" borderId="0" xfId="1" applyNumberFormat="1" applyFont="1"/>
    <xf numFmtId="164" fontId="3" fillId="0" borderId="0" xfId="1" applyNumberFormat="1" applyFont="1" applyBorder="1"/>
    <xf numFmtId="164" fontId="5" fillId="0" borderId="0" xfId="1" applyNumberFormat="1" applyFont="1" applyBorder="1"/>
    <xf numFmtId="164" fontId="3" fillId="0" borderId="0" xfId="1" applyNumberFormat="1" applyFont="1" applyFill="1" applyBorder="1"/>
    <xf numFmtId="0" fontId="3" fillId="0" borderId="0" xfId="0" applyFont="1" applyAlignment="1">
      <alignment wrapText="1"/>
    </xf>
    <xf numFmtId="164" fontId="5" fillId="0" borderId="0" xfId="1" applyNumberFormat="1" applyFont="1"/>
    <xf numFmtId="164" fontId="5" fillId="0" borderId="1" xfId="1" applyNumberFormat="1" applyFont="1" applyBorder="1"/>
    <xf numFmtId="0" fontId="5" fillId="0" borderId="0" xfId="0" applyFont="1" applyFill="1"/>
    <xf numFmtId="0" fontId="3" fillId="0" borderId="0" xfId="0" applyFont="1" applyFill="1"/>
    <xf numFmtId="2" fontId="3" fillId="0" borderId="0" xfId="0" applyNumberFormat="1" applyFont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0" fontId="7" fillId="0" borderId="0" xfId="0" applyFont="1" applyAlignment="1">
      <alignment horizontal="center"/>
    </xf>
    <xf numFmtId="164" fontId="5" fillId="0" borderId="0" xfId="1" applyNumberFormat="1" applyFont="1" applyFill="1" applyBorder="1"/>
    <xf numFmtId="164" fontId="7" fillId="0" borderId="3" xfId="1" applyNumberFormat="1" applyFont="1" applyBorder="1"/>
    <xf numFmtId="164" fontId="5" fillId="0" borderId="4" xfId="1" applyNumberFormat="1" applyFont="1" applyBorder="1"/>
    <xf numFmtId="164" fontId="5" fillId="0" borderId="1" xfId="1" applyNumberFormat="1" applyFont="1" applyFill="1" applyBorder="1"/>
    <xf numFmtId="164" fontId="5" fillId="0" borderId="4" xfId="1" applyNumberFormat="1" applyFont="1" applyFill="1" applyBorder="1"/>
    <xf numFmtId="164" fontId="7" fillId="0" borderId="3" xfId="1" applyNumberFormat="1" applyFont="1" applyFill="1" applyBorder="1"/>
    <xf numFmtId="0" fontId="5" fillId="0" borderId="0" xfId="0" applyFont="1" applyAlignment="1"/>
    <xf numFmtId="164" fontId="5" fillId="0" borderId="0" xfId="1" applyNumberFormat="1" applyFont="1" applyAlignment="1"/>
    <xf numFmtId="164" fontId="5" fillId="0" borderId="0" xfId="1" applyNumberFormat="1" applyFont="1" applyFill="1" applyAlignment="1"/>
    <xf numFmtId="0" fontId="7" fillId="0" borderId="0" xfId="0" applyFont="1" applyAlignment="1">
      <alignment horizontal="left"/>
    </xf>
    <xf numFmtId="0" fontId="3" fillId="0" borderId="0" xfId="0" applyFont="1" applyFill="1" applyBorder="1" applyAlignment="1">
      <alignment vertical="center" wrapText="1"/>
    </xf>
    <xf numFmtId="0" fontId="5" fillId="3" borderId="0" xfId="0" applyFont="1" applyFill="1" applyBorder="1"/>
    <xf numFmtId="164" fontId="5" fillId="3" borderId="0" xfId="1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164" fontId="3" fillId="0" borderId="0" xfId="0" applyNumberFormat="1" applyFont="1"/>
    <xf numFmtId="43" fontId="3" fillId="0" borderId="0" xfId="0" applyNumberFormat="1" applyFont="1"/>
    <xf numFmtId="0" fontId="7" fillId="2" borderId="5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4" zoomScale="125" zoomScaleNormal="125" workbookViewId="0">
      <selection activeCell="D9" sqref="D9"/>
    </sheetView>
  </sheetViews>
  <sheetFormatPr baseColWidth="10" defaultColWidth="8.6640625" defaultRowHeight="15" x14ac:dyDescent="0.2"/>
  <cols>
    <col min="1" max="1" width="46.5" style="1" customWidth="1"/>
    <col min="2" max="4" width="9" style="8" bestFit="1" customWidth="1"/>
    <col min="5" max="5" width="9.5" style="11" bestFit="1" customWidth="1"/>
    <col min="6" max="6" width="8.6640625" style="1" customWidth="1"/>
    <col min="7" max="8" width="9.6640625" style="1" bestFit="1" customWidth="1"/>
    <col min="9" max="9" width="10.1640625" style="1" bestFit="1" customWidth="1"/>
    <col min="10" max="11" width="8.6640625" style="1" customWidth="1"/>
    <col min="12" max="12" width="13.5" style="1" customWidth="1"/>
    <col min="13" max="13" width="12.6640625" style="1" customWidth="1"/>
    <col min="14" max="14" width="13.1640625" style="1" customWidth="1"/>
    <col min="15" max="16384" width="8.6640625" style="1"/>
  </cols>
  <sheetData>
    <row r="1" spans="1:5" x14ac:dyDescent="0.2">
      <c r="A1" s="29"/>
      <c r="B1" s="30"/>
      <c r="C1" s="30"/>
      <c r="D1" s="30"/>
      <c r="E1" s="31"/>
    </row>
    <row r="2" spans="1:5" ht="16" x14ac:dyDescent="0.2">
      <c r="A2" s="33" t="s">
        <v>38</v>
      </c>
      <c r="B2" s="12"/>
      <c r="C2" s="12"/>
      <c r="D2" s="12"/>
      <c r="E2" s="2"/>
    </row>
    <row r="3" spans="1:5" ht="16" x14ac:dyDescent="0.2">
      <c r="A3" s="33" t="s">
        <v>43</v>
      </c>
      <c r="B3" s="12"/>
      <c r="C3" s="12"/>
      <c r="D3" s="12"/>
      <c r="E3" s="2"/>
    </row>
    <row r="4" spans="1:5" x14ac:dyDescent="0.2">
      <c r="A4" s="33"/>
      <c r="B4" s="12"/>
      <c r="C4" s="12"/>
      <c r="D4" s="12"/>
      <c r="E4" s="2"/>
    </row>
    <row r="5" spans="1:5" x14ac:dyDescent="0.2">
      <c r="A5" s="32" t="s">
        <v>36</v>
      </c>
      <c r="B5" s="3"/>
      <c r="C5" s="3"/>
      <c r="D5" s="3"/>
      <c r="E5" s="4"/>
    </row>
    <row r="6" spans="1:5" ht="43.5" customHeight="1" x14ac:dyDescent="0.2">
      <c r="A6" s="5" t="s">
        <v>37</v>
      </c>
      <c r="B6" s="6" t="s">
        <v>0</v>
      </c>
      <c r="C6" s="6" t="s">
        <v>1</v>
      </c>
      <c r="D6" s="6" t="s">
        <v>2</v>
      </c>
      <c r="E6" s="6" t="s">
        <v>3</v>
      </c>
    </row>
    <row r="7" spans="1:5" ht="9.75" customHeight="1" x14ac:dyDescent="0.2">
      <c r="A7" s="34"/>
      <c r="B7" s="35"/>
      <c r="C7" s="35"/>
      <c r="D7" s="35"/>
      <c r="E7" s="35"/>
    </row>
    <row r="8" spans="1:5" x14ac:dyDescent="0.2">
      <c r="A8" s="7" t="s">
        <v>21</v>
      </c>
    </row>
    <row r="9" spans="1:5" ht="16" x14ac:dyDescent="0.2">
      <c r="A9" s="2" t="s">
        <v>42</v>
      </c>
      <c r="B9" s="9">
        <v>4248</v>
      </c>
      <c r="C9" s="9">
        <f>B9+(B9*0.01)</f>
        <v>4290</v>
      </c>
      <c r="D9" s="9">
        <f>C9+(C9*0.01)</f>
        <v>4333</v>
      </c>
      <c r="E9" s="11">
        <f>SUM(B9:D9)</f>
        <v>12871</v>
      </c>
    </row>
    <row r="10" spans="1:5" s="7" customFormat="1" x14ac:dyDescent="0.2">
      <c r="A10" s="7" t="s">
        <v>13</v>
      </c>
      <c r="B10" s="14">
        <f>SUM(B9:B9)</f>
        <v>4248</v>
      </c>
      <c r="C10" s="14">
        <f>SUM(C9:C9)</f>
        <v>4290</v>
      </c>
      <c r="D10" s="14">
        <f>SUM(D9:D9)</f>
        <v>4333</v>
      </c>
      <c r="E10" s="26">
        <f>SUM(B10:D10)</f>
        <v>12871</v>
      </c>
    </row>
    <row r="11" spans="1:5" x14ac:dyDescent="0.2">
      <c r="B11" s="11"/>
      <c r="C11" s="11"/>
      <c r="D11" s="11"/>
    </row>
    <row r="12" spans="1:5" x14ac:dyDescent="0.2">
      <c r="A12" s="7" t="s">
        <v>22</v>
      </c>
    </row>
    <row r="13" spans="1:5" x14ac:dyDescent="0.2">
      <c r="A13" s="1" t="s">
        <v>39</v>
      </c>
      <c r="B13" s="9">
        <v>20000</v>
      </c>
      <c r="C13" s="9">
        <f>B13+(B13*0.01)</f>
        <v>20200</v>
      </c>
      <c r="D13" s="9">
        <v>0</v>
      </c>
      <c r="E13" s="11">
        <f t="shared" ref="E13" si="0">SUM(B13:D13)</f>
        <v>40200</v>
      </c>
    </row>
    <row r="14" spans="1:5" x14ac:dyDescent="0.2">
      <c r="A14" s="7" t="s">
        <v>14</v>
      </c>
      <c r="B14" s="13">
        <f>SUM(B10:B13)</f>
        <v>24248</v>
      </c>
      <c r="C14" s="13">
        <f>SUM(C10:C13)</f>
        <v>24490</v>
      </c>
      <c r="D14" s="13">
        <f>SUM(D10:D13)</f>
        <v>4333</v>
      </c>
      <c r="E14" s="23">
        <f>SUM(B14:D14)</f>
        <v>53071</v>
      </c>
    </row>
    <row r="16" spans="1:5" x14ac:dyDescent="0.2">
      <c r="A16" s="7" t="s">
        <v>23</v>
      </c>
    </row>
    <row r="17" spans="1:9" x14ac:dyDescent="0.2">
      <c r="A17" s="1" t="s">
        <v>44</v>
      </c>
      <c r="B17" s="8">
        <f>B9*0.307</f>
        <v>1304</v>
      </c>
      <c r="C17" s="8">
        <f>C9*0.307</f>
        <v>1317</v>
      </c>
      <c r="D17" s="8">
        <f>D9*0.307</f>
        <v>1330</v>
      </c>
      <c r="E17" s="11">
        <f t="shared" ref="E17:E20" si="1">SUM(B17:D17)</f>
        <v>3951</v>
      </c>
      <c r="G17" s="37"/>
      <c r="H17" s="38"/>
      <c r="I17" s="38"/>
    </row>
    <row r="18" spans="1:9" x14ac:dyDescent="0.2">
      <c r="A18" s="1" t="s">
        <v>45</v>
      </c>
      <c r="B18" s="8">
        <f>B13*0.021</f>
        <v>420</v>
      </c>
      <c r="C18" s="8">
        <f>C13*0.021</f>
        <v>424</v>
      </c>
      <c r="D18" s="8">
        <f>D13*0.021</f>
        <v>0</v>
      </c>
      <c r="E18" s="11">
        <f t="shared" si="1"/>
        <v>844</v>
      </c>
    </row>
    <row r="19" spans="1:9" x14ac:dyDescent="0.2">
      <c r="A19" s="7" t="s">
        <v>16</v>
      </c>
      <c r="B19" s="25">
        <f>SUM(B17:B18)</f>
        <v>1724</v>
      </c>
      <c r="C19" s="25">
        <f>SUM(C17:C18)</f>
        <v>1741</v>
      </c>
      <c r="D19" s="25">
        <f>SUM(D17:D18)</f>
        <v>1330</v>
      </c>
      <c r="E19" s="27">
        <f t="shared" si="1"/>
        <v>4795</v>
      </c>
    </row>
    <row r="20" spans="1:9" x14ac:dyDescent="0.2">
      <c r="A20" s="7" t="s">
        <v>15</v>
      </c>
      <c r="B20" s="14">
        <f>B14+B19</f>
        <v>25972</v>
      </c>
      <c r="C20" s="14">
        <f>C14+C19</f>
        <v>26231</v>
      </c>
      <c r="D20" s="14">
        <f>D14+D19</f>
        <v>5663</v>
      </c>
      <c r="E20" s="26">
        <f t="shared" si="1"/>
        <v>57866</v>
      </c>
    </row>
    <row r="21" spans="1:9" x14ac:dyDescent="0.2">
      <c r="E21" s="11">
        <f t="shared" ref="E21:E28" si="2">SUM(B21:D21)</f>
        <v>0</v>
      </c>
    </row>
    <row r="22" spans="1:9" x14ac:dyDescent="0.2">
      <c r="A22" s="7" t="s">
        <v>24</v>
      </c>
    </row>
    <row r="23" spans="1:9" x14ac:dyDescent="0.2">
      <c r="A23" s="1" t="s">
        <v>26</v>
      </c>
      <c r="C23" s="8">
        <v>0</v>
      </c>
      <c r="D23" s="8">
        <v>0</v>
      </c>
      <c r="E23" s="11">
        <f>SUM(B23:D23)</f>
        <v>0</v>
      </c>
    </row>
    <row r="24" spans="1:9" x14ac:dyDescent="0.2">
      <c r="A24" s="7" t="s">
        <v>25</v>
      </c>
      <c r="B24" s="14">
        <f>SUM(B23)</f>
        <v>0</v>
      </c>
      <c r="C24" s="14">
        <f t="shared" ref="C24:D24" si="3">SUM(C23)</f>
        <v>0</v>
      </c>
      <c r="D24" s="14">
        <f t="shared" si="3"/>
        <v>0</v>
      </c>
      <c r="E24" s="14">
        <f>SUM(B24:D24)</f>
        <v>0</v>
      </c>
    </row>
    <row r="25" spans="1:9" x14ac:dyDescent="0.2">
      <c r="E25" s="11">
        <f t="shared" si="2"/>
        <v>0</v>
      </c>
    </row>
    <row r="26" spans="1:9" x14ac:dyDescent="0.2">
      <c r="A26" s="7" t="s">
        <v>28</v>
      </c>
      <c r="E26" s="11">
        <f t="shared" si="2"/>
        <v>0</v>
      </c>
    </row>
    <row r="27" spans="1:9" x14ac:dyDescent="0.2">
      <c r="A27" s="1" t="s">
        <v>6</v>
      </c>
      <c r="B27" s="8">
        <v>2680</v>
      </c>
      <c r="C27" s="8">
        <v>2680</v>
      </c>
      <c r="D27" s="8">
        <v>2000</v>
      </c>
      <c r="E27" s="11">
        <f>SUM(B27:D27)</f>
        <v>7360</v>
      </c>
    </row>
    <row r="28" spans="1:9" x14ac:dyDescent="0.2">
      <c r="A28" s="1" t="s">
        <v>5</v>
      </c>
      <c r="B28" s="9">
        <v>0</v>
      </c>
      <c r="C28" s="9">
        <v>0</v>
      </c>
      <c r="D28" s="9">
        <v>0</v>
      </c>
      <c r="E28" s="11">
        <f t="shared" si="2"/>
        <v>0</v>
      </c>
    </row>
    <row r="29" spans="1:9" s="7" customFormat="1" x14ac:dyDescent="0.2">
      <c r="A29" s="15" t="s">
        <v>17</v>
      </c>
      <c r="B29" s="14">
        <f>SUM(B27:B28)</f>
        <v>2680</v>
      </c>
      <c r="C29" s="14">
        <f>SUM(C27:C28)</f>
        <v>2680</v>
      </c>
      <c r="D29" s="14">
        <f>SUM(D27:D28)</f>
        <v>2000</v>
      </c>
      <c r="E29" s="26">
        <f>SUM(B29:D29)</f>
        <v>7360</v>
      </c>
    </row>
    <row r="30" spans="1:9" x14ac:dyDescent="0.2">
      <c r="A30" s="16"/>
    </row>
    <row r="31" spans="1:9" x14ac:dyDescent="0.2">
      <c r="A31" s="7" t="s">
        <v>29</v>
      </c>
    </row>
    <row r="32" spans="1:9" x14ac:dyDescent="0.2">
      <c r="A32" s="1" t="s">
        <v>18</v>
      </c>
      <c r="B32" s="8">
        <v>0</v>
      </c>
      <c r="C32" s="8">
        <f>B32*1</f>
        <v>0</v>
      </c>
      <c r="D32" s="8">
        <f>C32*1</f>
        <v>0</v>
      </c>
      <c r="E32" s="11">
        <f>SUM(B32:D32)</f>
        <v>0</v>
      </c>
    </row>
    <row r="33" spans="1:10" x14ac:dyDescent="0.2">
      <c r="A33" s="1" t="s">
        <v>7</v>
      </c>
      <c r="E33" s="11">
        <f>SUM(B33:D33)</f>
        <v>0</v>
      </c>
    </row>
    <row r="34" spans="1:10" x14ac:dyDescent="0.2">
      <c r="A34" s="1" t="s">
        <v>8</v>
      </c>
      <c r="B34" s="8">
        <v>0</v>
      </c>
      <c r="C34" s="8">
        <v>0</v>
      </c>
      <c r="D34" s="8">
        <v>0</v>
      </c>
      <c r="E34" s="11">
        <f>SUM(B34:D34)</f>
        <v>0</v>
      </c>
    </row>
    <row r="35" spans="1:10" x14ac:dyDescent="0.2">
      <c r="A35" s="1" t="s">
        <v>9</v>
      </c>
      <c r="B35" s="8">
        <v>0</v>
      </c>
      <c r="C35" s="8">
        <v>0</v>
      </c>
      <c r="D35" s="8">
        <v>0</v>
      </c>
      <c r="E35" s="11">
        <f>SUM(B35:D35)</f>
        <v>0</v>
      </c>
    </row>
    <row r="36" spans="1:10" x14ac:dyDescent="0.2">
      <c r="A36" s="7" t="s">
        <v>10</v>
      </c>
      <c r="B36" s="14">
        <f>SUM(B32:B35)</f>
        <v>0</v>
      </c>
      <c r="C36" s="14">
        <f>SUM(C32:C35)</f>
        <v>0</v>
      </c>
      <c r="D36" s="14">
        <f>SUM(D32:D35)</f>
        <v>0</v>
      </c>
      <c r="E36" s="26">
        <f>SUM(B36:D36)</f>
        <v>0</v>
      </c>
    </row>
    <row r="38" spans="1:10" x14ac:dyDescent="0.2">
      <c r="A38" s="7" t="s">
        <v>30</v>
      </c>
    </row>
    <row r="39" spans="1:10" x14ac:dyDescent="0.2">
      <c r="A39" s="1" t="s">
        <v>31</v>
      </c>
      <c r="B39" s="8">
        <v>2500</v>
      </c>
      <c r="C39" s="8">
        <v>2500</v>
      </c>
      <c r="E39" s="11">
        <f t="shared" ref="E39:E46" si="4">SUM(B39:D39)</f>
        <v>5000</v>
      </c>
    </row>
    <row r="40" spans="1:10" x14ac:dyDescent="0.2">
      <c r="A40" s="1" t="s">
        <v>32</v>
      </c>
      <c r="B40" s="8">
        <v>0</v>
      </c>
      <c r="D40" s="8">
        <v>1000</v>
      </c>
      <c r="E40" s="11">
        <f t="shared" si="4"/>
        <v>1000</v>
      </c>
    </row>
    <row r="41" spans="1:10" x14ac:dyDescent="0.2">
      <c r="A41" s="1" t="s">
        <v>33</v>
      </c>
      <c r="B41" s="8">
        <v>0</v>
      </c>
      <c r="C41" s="8">
        <f>B41*1</f>
        <v>0</v>
      </c>
      <c r="D41" s="8">
        <f>C41*1</f>
        <v>0</v>
      </c>
      <c r="E41" s="11">
        <f t="shared" si="4"/>
        <v>0</v>
      </c>
    </row>
    <row r="42" spans="1:10" x14ac:dyDescent="0.2">
      <c r="A42" s="1" t="s">
        <v>34</v>
      </c>
      <c r="B42" s="8">
        <v>0</v>
      </c>
      <c r="C42" s="8">
        <v>0</v>
      </c>
      <c r="D42" s="8">
        <v>0</v>
      </c>
      <c r="E42" s="11">
        <f t="shared" si="4"/>
        <v>0</v>
      </c>
    </row>
    <row r="43" spans="1:10" x14ac:dyDescent="0.2">
      <c r="A43" s="1" t="s">
        <v>35</v>
      </c>
      <c r="B43" s="8">
        <v>0</v>
      </c>
      <c r="C43" s="8">
        <v>0</v>
      </c>
      <c r="D43" s="8">
        <v>0</v>
      </c>
      <c r="E43" s="11">
        <f t="shared" si="4"/>
        <v>0</v>
      </c>
    </row>
    <row r="44" spans="1:10" x14ac:dyDescent="0.2">
      <c r="A44" s="1" t="s">
        <v>40</v>
      </c>
      <c r="B44" s="8">
        <v>11778</v>
      </c>
      <c r="C44" s="8">
        <f>B44+(B44*0.01)</f>
        <v>11896</v>
      </c>
      <c r="E44" s="11">
        <f t="shared" si="4"/>
        <v>23674</v>
      </c>
    </row>
    <row r="45" spans="1:10" x14ac:dyDescent="0.2">
      <c r="C45" s="8">
        <f>B45*1.05</f>
        <v>0</v>
      </c>
      <c r="E45" s="11">
        <f t="shared" si="4"/>
        <v>0</v>
      </c>
      <c r="F45" s="17"/>
      <c r="J45" s="18"/>
    </row>
    <row r="46" spans="1:10" s="7" customFormat="1" x14ac:dyDescent="0.2">
      <c r="A46" s="7" t="s">
        <v>11</v>
      </c>
      <c r="B46" s="14">
        <f>SUM(B38:B45)</f>
        <v>14278</v>
      </c>
      <c r="C46" s="14">
        <f>SUM(C38:C45)</f>
        <v>14396</v>
      </c>
      <c r="D46" s="14">
        <f>SUM(D38:D45)</f>
        <v>1000</v>
      </c>
      <c r="E46" s="26">
        <f t="shared" si="4"/>
        <v>29674</v>
      </c>
    </row>
    <row r="47" spans="1:10" x14ac:dyDescent="0.2">
      <c r="A47" s="1" t="s">
        <v>4</v>
      </c>
    </row>
    <row r="48" spans="1:10" s="7" customFormat="1" x14ac:dyDescent="0.2">
      <c r="A48" s="7" t="s">
        <v>12</v>
      </c>
      <c r="B48" s="13">
        <f>B20+B24+B29+B36+B46</f>
        <v>42930</v>
      </c>
      <c r="C48" s="13">
        <f>C20+C24+C29+C36+C46</f>
        <v>43307</v>
      </c>
      <c r="D48" s="13">
        <f>D20+D24+D29+D36+D46</f>
        <v>8663</v>
      </c>
      <c r="E48" s="23">
        <f>SUM(B48:D48)</f>
        <v>94900</v>
      </c>
    </row>
    <row r="49" spans="1:5" s="19" customFormat="1" ht="17" thickBot="1" x14ac:dyDescent="0.25">
      <c r="A49" s="36" t="s">
        <v>41</v>
      </c>
      <c r="B49" s="24">
        <f>ROUND((B52*0.475),0)</f>
        <v>14797</v>
      </c>
      <c r="C49" s="24">
        <f>ROUND((C52*0.475),0)</f>
        <v>14920</v>
      </c>
      <c r="D49" s="24">
        <f>ROUND((D52*0.475),0)</f>
        <v>4115</v>
      </c>
      <c r="E49" s="28">
        <f>SUM(B49:D49)</f>
        <v>33832</v>
      </c>
    </row>
    <row r="50" spans="1:5" s="7" customFormat="1" ht="17" thickTop="1" x14ac:dyDescent="0.2">
      <c r="A50" s="20" t="s">
        <v>19</v>
      </c>
      <c r="B50" s="10">
        <f>B48+B49</f>
        <v>57727</v>
      </c>
      <c r="C50" s="10">
        <f t="shared" ref="C50:D50" si="5">C48+C49</f>
        <v>58227</v>
      </c>
      <c r="D50" s="10">
        <f t="shared" si="5"/>
        <v>12778</v>
      </c>
      <c r="E50" s="23">
        <f>SUM(B50:D50)</f>
        <v>128732</v>
      </c>
    </row>
    <row r="51" spans="1:5" x14ac:dyDescent="0.2">
      <c r="B51" s="9"/>
      <c r="C51" s="9"/>
      <c r="D51" s="9"/>
    </row>
    <row r="52" spans="1:5" ht="16" x14ac:dyDescent="0.2">
      <c r="A52" s="20" t="s">
        <v>20</v>
      </c>
      <c r="B52" s="9">
        <f>B48-B45-B44-B43-B36-B24</f>
        <v>31152</v>
      </c>
      <c r="C52" s="9">
        <f>C48-C45-C44-C43-C36-C24</f>
        <v>31411</v>
      </c>
      <c r="D52" s="9">
        <f>D48-D45-D44-D43-D36-D24</f>
        <v>8663</v>
      </c>
      <c r="E52" s="11">
        <f>SUM(B52:D52)</f>
        <v>71226</v>
      </c>
    </row>
    <row r="53" spans="1:5" x14ac:dyDescent="0.2">
      <c r="A53" s="20"/>
      <c r="B53" s="9"/>
      <c r="C53" s="9"/>
      <c r="D53" s="9"/>
    </row>
    <row r="54" spans="1:5" ht="97.5" customHeight="1" x14ac:dyDescent="0.2">
      <c r="A54" s="39" t="s">
        <v>27</v>
      </c>
      <c r="B54" s="40"/>
      <c r="C54" s="40"/>
      <c r="D54" s="40"/>
      <c r="E54" s="41"/>
    </row>
    <row r="55" spans="1:5" ht="15.75" customHeight="1" x14ac:dyDescent="0.2">
      <c r="A55" s="19"/>
    </row>
    <row r="56" spans="1:5" ht="15" customHeight="1" x14ac:dyDescent="0.2">
      <c r="A56" s="21"/>
    </row>
    <row r="57" spans="1:5" ht="15" customHeight="1" x14ac:dyDescent="0.2">
      <c r="A57" s="19"/>
    </row>
    <row r="58" spans="1:5" ht="15" customHeight="1" x14ac:dyDescent="0.2">
      <c r="A58" s="19"/>
    </row>
    <row r="59" spans="1:5" x14ac:dyDescent="0.2">
      <c r="A59" s="22"/>
    </row>
    <row r="60" spans="1:5" x14ac:dyDescent="0.2">
      <c r="A60" s="19"/>
    </row>
    <row r="61" spans="1:5" x14ac:dyDescent="0.2">
      <c r="A61" s="19"/>
    </row>
    <row r="62" spans="1:5" x14ac:dyDescent="0.2">
      <c r="A62" s="19"/>
    </row>
  </sheetData>
  <mergeCells count="1">
    <mergeCell ref="A54:E54"/>
  </mergeCells>
  <phoneticPr fontId="1" type="noConversion"/>
  <pageMargins left="1" right="1" top="1" bottom="1" header="0.5" footer="0.5"/>
  <pageSetup orientation="portrait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Budget!Print_Titles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teremill</dc:creator>
  <cp:lastModifiedBy>Harley, Grant (gharley@uidaho.edu)</cp:lastModifiedBy>
  <cp:lastPrinted>2017-04-05T18:03:36Z</cp:lastPrinted>
  <dcterms:created xsi:type="dcterms:W3CDTF">2004-02-06T15:01:30Z</dcterms:created>
  <dcterms:modified xsi:type="dcterms:W3CDTF">2020-07-13T19:42:33Z</dcterms:modified>
</cp:coreProperties>
</file>