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enat\Downloads\"/>
    </mc:Choice>
  </mc:AlternateContent>
  <xr:revisionPtr revIDLastSave="0" documentId="8_{763A7926-93F8-44C9-B2FC-B4F468CCCDE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TD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G61" i="1"/>
  <c r="E61" i="1"/>
  <c r="E60" i="1"/>
  <c r="E59" i="1"/>
  <c r="H34" i="1"/>
  <c r="F12" i="1" l="1"/>
  <c r="G12" i="1"/>
  <c r="E6" i="1"/>
  <c r="F6" i="1" l="1"/>
  <c r="E19" i="1"/>
  <c r="H33" i="1" l="1"/>
  <c r="G6" i="1" l="1"/>
  <c r="H6" i="1" s="1"/>
  <c r="F19" i="1"/>
  <c r="H28" i="1"/>
  <c r="G30" i="1"/>
  <c r="F20" i="1"/>
  <c r="E9" i="1"/>
  <c r="G35" i="1"/>
  <c r="E14" i="1"/>
  <c r="F14" i="1" s="1"/>
  <c r="E13" i="1"/>
  <c r="E21" i="1" s="1"/>
  <c r="F55" i="1"/>
  <c r="E55" i="1"/>
  <c r="H54" i="1"/>
  <c r="H53" i="1"/>
  <c r="F50" i="1"/>
  <c r="E50" i="1"/>
  <c r="H49" i="1"/>
  <c r="H48" i="1"/>
  <c r="F45" i="1"/>
  <c r="E45" i="1"/>
  <c r="H44" i="1"/>
  <c r="F35" i="1"/>
  <c r="E35" i="1"/>
  <c r="F30" i="1"/>
  <c r="E30" i="1"/>
  <c r="H29" i="1"/>
  <c r="F23" i="1"/>
  <c r="E23" i="1"/>
  <c r="H15" i="1"/>
  <c r="H8" i="1"/>
  <c r="H7" i="1"/>
  <c r="H30" i="1" l="1"/>
  <c r="H35" i="1"/>
  <c r="F13" i="1"/>
  <c r="F22" i="1"/>
  <c r="G14" i="1"/>
  <c r="E22" i="1"/>
  <c r="G13" i="1"/>
  <c r="F21" i="1"/>
  <c r="E20" i="1"/>
  <c r="E16" i="1"/>
  <c r="F16" i="1"/>
  <c r="H50" i="1"/>
  <c r="H45" i="1"/>
  <c r="H55" i="1"/>
  <c r="H23" i="1"/>
  <c r="G22" i="1" l="1"/>
  <c r="G21" i="1"/>
  <c r="G20" i="1"/>
  <c r="H20" i="1" s="1"/>
  <c r="G16" i="1"/>
  <c r="E24" i="1"/>
  <c r="H12" i="1"/>
  <c r="F24" i="1"/>
  <c r="F9" i="1"/>
  <c r="E25" i="1" l="1"/>
  <c r="E38" i="1" s="1"/>
  <c r="H14" i="1"/>
  <c r="H22" i="1"/>
  <c r="H13" i="1"/>
  <c r="H16" i="1" s="1"/>
  <c r="H21" i="1"/>
  <c r="F25" i="1"/>
  <c r="F38" i="1" s="1"/>
  <c r="G19" i="1"/>
  <c r="G24" i="1" s="1"/>
  <c r="H24" i="1" s="1"/>
  <c r="G9" i="1"/>
  <c r="F60" i="1" l="1"/>
  <c r="E57" i="1"/>
  <c r="H19" i="1"/>
  <c r="F57" i="1"/>
  <c r="G25" i="1"/>
  <c r="G38" i="1" s="1"/>
  <c r="H38" i="1" s="1"/>
  <c r="H9" i="1"/>
  <c r="G60" i="1" l="1"/>
  <c r="H60" i="1" s="1"/>
  <c r="H25" i="1"/>
  <c r="G57" i="1"/>
  <c r="H61" i="1" l="1"/>
  <c r="H59" i="1"/>
  <c r="H57" i="1" l="1"/>
</calcChain>
</file>

<file path=xl/sharedStrings.xml><?xml version="1.0" encoding="utf-8"?>
<sst xmlns="http://schemas.openxmlformats.org/spreadsheetml/2006/main" count="46" uniqueCount="44">
  <si>
    <t>Senior Salaries</t>
  </si>
  <si>
    <t>Salary Base</t>
  </si>
  <si>
    <t>Year 1</t>
  </si>
  <si>
    <t>Year 2</t>
  </si>
  <si>
    <t>Total</t>
  </si>
  <si>
    <t>Faculty</t>
  </si>
  <si>
    <t>Staff</t>
  </si>
  <si>
    <t>Students</t>
  </si>
  <si>
    <t>IH</t>
  </si>
  <si>
    <t>Fringe</t>
  </si>
  <si>
    <t>Rate</t>
  </si>
  <si>
    <t>Total  Fringe</t>
  </si>
  <si>
    <t>Total Salaries and Fringe</t>
  </si>
  <si>
    <t>Travel</t>
  </si>
  <si>
    <t>Total Travel</t>
  </si>
  <si>
    <t>Other Direct Costs (include 1st $25,000 of Subawards here)</t>
  </si>
  <si>
    <t>Total Other Direct Costs</t>
  </si>
  <si>
    <t>Modified Total Direct Costs</t>
  </si>
  <si>
    <t>Enter Only Costs Excluded From F&amp;A Below This Point</t>
  </si>
  <si>
    <t>Equipment &gt;$5,000</t>
  </si>
  <si>
    <t>Total Equipment &gt;$5,000</t>
  </si>
  <si>
    <t>Subaward &gt;$25,000</t>
  </si>
  <si>
    <t>Total Subaward &gt;$25,000</t>
  </si>
  <si>
    <t>Tuition</t>
  </si>
  <si>
    <t>Total Tuition</t>
  </si>
  <si>
    <t>Total Direct Costs</t>
  </si>
  <si>
    <t>Indirect Costs</t>
  </si>
  <si>
    <t xml:space="preserve">Rate </t>
  </si>
  <si>
    <t>Total Budget (Direct + Indirect Costs)</t>
  </si>
  <si>
    <t>Consolidated Fringe Rates FY22</t>
  </si>
  <si>
    <t>Budget - IBEST</t>
  </si>
  <si>
    <t>M. Jones</t>
  </si>
  <si>
    <t>Year 3</t>
  </si>
  <si>
    <t xml:space="preserve"> </t>
  </si>
  <si>
    <t>PI Eva Top</t>
  </si>
  <si>
    <t>DEB:BEE: TBD</t>
  </si>
  <si>
    <t>Eva Top</t>
  </si>
  <si>
    <t>Lab Supplies</t>
  </si>
  <si>
    <t>Erin Mack</t>
  </si>
  <si>
    <t>Project Coordination</t>
  </si>
  <si>
    <t>Total Senior Salaries</t>
  </si>
  <si>
    <t>Maintenance/repair</t>
  </si>
  <si>
    <t>Postdoc/Student/IH Salaries</t>
  </si>
  <si>
    <t>Total Postdoc/Student/IH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</si>
</sst>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mm/dd/yy"/>
    <numFmt numFmtId="165" formatCode="&quot;$&quot;#,##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4" fontId="18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Protection="1"/>
    <xf numFmtId="0" fontId="2" fillId="2" borderId="0" xfId="0" applyFont="1" applyFill="1" applyAlignment="1" applyProtection="1">
      <alignment horizontal="centerContinuous" vertical="center"/>
    </xf>
    <xf numFmtId="0" fontId="3" fillId="2" borderId="0" xfId="0" applyFont="1" applyFill="1" applyAlignment="1" applyProtection="1">
      <alignment horizontal="centerContinuous" vertical="center"/>
    </xf>
    <xf numFmtId="165" fontId="7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 applyProtection="1"/>
    <xf numFmtId="0" fontId="1" fillId="3" borderId="1" xfId="0" applyFont="1" applyFill="1" applyBorder="1" applyProtection="1"/>
    <xf numFmtId="0" fontId="1" fillId="3" borderId="2" xfId="0" applyFont="1" applyFill="1" applyBorder="1" applyProtection="1"/>
    <xf numFmtId="0" fontId="1" fillId="3" borderId="3" xfId="0" applyFont="1" applyFill="1" applyBorder="1" applyProtection="1"/>
    <xf numFmtId="0" fontId="6" fillId="4" borderId="4" xfId="0" applyFont="1" applyFill="1" applyBorder="1" applyProtection="1"/>
    <xf numFmtId="0" fontId="5" fillId="4" borderId="4" xfId="0" applyFont="1" applyFill="1" applyBorder="1" applyAlignment="1" applyProtection="1">
      <alignment horizontal="center"/>
    </xf>
    <xf numFmtId="0" fontId="5" fillId="4" borderId="4" xfId="0" applyFont="1" applyFill="1" applyBorder="1" applyAlignment="1" applyProtection="1">
      <alignment horizontal="centerContinuous"/>
    </xf>
    <xf numFmtId="166" fontId="7" fillId="5" borderId="0" xfId="0" applyNumberFormat="1" applyFont="1" applyFill="1" applyBorder="1" applyProtection="1"/>
    <xf numFmtId="0" fontId="1" fillId="5" borderId="0" xfId="0" applyFont="1" applyFill="1" applyBorder="1" applyProtection="1"/>
    <xf numFmtId="166" fontId="7" fillId="5" borderId="6" xfId="0" applyNumberFormat="1" applyFont="1" applyFill="1" applyBorder="1" applyProtection="1"/>
    <xf numFmtId="0" fontId="5" fillId="2" borderId="7" xfId="0" applyFont="1" applyFill="1" applyBorder="1" applyProtection="1"/>
    <xf numFmtId="0" fontId="6" fillId="2" borderId="7" xfId="0" applyFont="1" applyFill="1" applyBorder="1" applyProtection="1"/>
    <xf numFmtId="0" fontId="5" fillId="2" borderId="7" xfId="0" applyFont="1" applyFill="1" applyBorder="1" applyAlignment="1" applyProtection="1">
      <alignment horizontal="center"/>
    </xf>
    <xf numFmtId="3" fontId="5" fillId="2" borderId="7" xfId="0" applyNumberFormat="1" applyFont="1" applyFill="1" applyBorder="1" applyAlignment="1" applyProtection="1">
      <alignment horizontal="center"/>
      <protection locked="0"/>
    </xf>
    <xf numFmtId="3" fontId="7" fillId="2" borderId="7" xfId="0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 applyProtection="1"/>
    <xf numFmtId="0" fontId="8" fillId="5" borderId="0" xfId="0" applyFont="1" applyFill="1" applyBorder="1" applyProtection="1"/>
    <xf numFmtId="0" fontId="1" fillId="5" borderId="6" xfId="0" applyFont="1" applyFill="1" applyBorder="1" applyProtection="1"/>
    <xf numFmtId="0" fontId="6" fillId="0" borderId="0" xfId="0" applyNumberFormat="1" applyFont="1" applyFill="1" applyProtection="1">
      <protection locked="0"/>
    </xf>
    <xf numFmtId="3" fontId="6" fillId="0" borderId="0" xfId="0" applyNumberFormat="1" applyFont="1" applyFill="1" applyProtection="1"/>
    <xf numFmtId="0" fontId="7" fillId="5" borderId="0" xfId="0" applyFont="1" applyFill="1" applyBorder="1" applyProtection="1"/>
    <xf numFmtId="0" fontId="7" fillId="5" borderId="5" xfId="0" applyFont="1" applyFill="1" applyBorder="1" applyProtection="1"/>
    <xf numFmtId="0" fontId="7" fillId="5" borderId="6" xfId="0" applyFont="1" applyFill="1" applyBorder="1" applyProtection="1"/>
    <xf numFmtId="0" fontId="6" fillId="2" borderId="0" xfId="0" applyFont="1" applyFill="1" applyProtection="1"/>
    <xf numFmtId="0" fontId="6" fillId="2" borderId="0" xfId="0" applyNumberFormat="1" applyFont="1" applyFill="1" applyProtection="1">
      <protection locked="0"/>
    </xf>
    <xf numFmtId="3" fontId="6" fillId="2" borderId="0" xfId="0" applyNumberFormat="1" applyFont="1" applyFill="1" applyProtection="1"/>
    <xf numFmtId="0" fontId="9" fillId="2" borderId="0" xfId="0" applyFont="1" applyFill="1" applyProtection="1"/>
    <xf numFmtId="0" fontId="9" fillId="2" borderId="0" xfId="0" applyNumberFormat="1" applyFont="1" applyFill="1" applyProtection="1">
      <protection locked="0"/>
    </xf>
    <xf numFmtId="3" fontId="5" fillId="2" borderId="0" xfId="0" applyNumberFormat="1" applyFont="1" applyFill="1" applyAlignment="1" applyProtection="1">
      <alignment horizontal="center"/>
    </xf>
    <xf numFmtId="166" fontId="1" fillId="5" borderId="0" xfId="0" applyNumberFormat="1" applyFont="1" applyFill="1" applyBorder="1" applyProtection="1"/>
    <xf numFmtId="0" fontId="1" fillId="5" borderId="8" xfId="0" applyFont="1" applyFill="1" applyBorder="1" applyProtection="1"/>
    <xf numFmtId="0" fontId="1" fillId="5" borderId="9" xfId="0" applyFont="1" applyFill="1" applyBorder="1" applyProtection="1"/>
    <xf numFmtId="0" fontId="1" fillId="5" borderId="10" xfId="0" applyFont="1" applyFill="1" applyBorder="1" applyProtection="1"/>
    <xf numFmtId="0" fontId="5" fillId="2" borderId="0" xfId="0" applyFont="1" applyFill="1" applyProtection="1"/>
    <xf numFmtId="0" fontId="5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0" fontId="6" fillId="2" borderId="0" xfId="0" applyNumberFormat="1" applyFont="1" applyFill="1" applyBorder="1" applyProtection="1"/>
    <xf numFmtId="3" fontId="6" fillId="2" borderId="0" xfId="0" applyNumberFormat="1" applyFont="1" applyFill="1" applyBorder="1" applyProtection="1"/>
    <xf numFmtId="0" fontId="6" fillId="2" borderId="0" xfId="0" applyNumberFormat="1" applyFont="1" applyFill="1" applyProtection="1"/>
    <xf numFmtId="0" fontId="6" fillId="0" borderId="0" xfId="0" applyNumberFormat="1" applyFont="1" applyFill="1" applyProtection="1"/>
    <xf numFmtId="0" fontId="5" fillId="0" borderId="0" xfId="0" applyFont="1" applyFill="1" applyProtection="1"/>
    <xf numFmtId="0" fontId="1" fillId="0" borderId="0" xfId="0" applyFont="1" applyFill="1" applyProtection="1"/>
    <xf numFmtId="6" fontId="6" fillId="0" borderId="0" xfId="0" applyNumberFormat="1" applyFont="1" applyFill="1" applyProtection="1">
      <protection locked="0"/>
    </xf>
    <xf numFmtId="38" fontId="5" fillId="2" borderId="11" xfId="0" applyNumberFormat="1" applyFont="1" applyFill="1" applyBorder="1" applyProtection="1"/>
    <xf numFmtId="38" fontId="5" fillId="2" borderId="11" xfId="0" applyNumberFormat="1" applyFont="1" applyFill="1" applyBorder="1" applyProtection="1">
      <protection locked="0"/>
    </xf>
    <xf numFmtId="38" fontId="6" fillId="0" borderId="0" xfId="0" applyNumberFormat="1" applyFont="1" applyFill="1" applyBorder="1" applyProtection="1"/>
    <xf numFmtId="38" fontId="6" fillId="0" borderId="0" xfId="0" applyNumberFormat="1" applyFont="1" applyFill="1" applyBorder="1" applyProtection="1">
      <protection locked="0"/>
    </xf>
    <xf numFmtId="38" fontId="6" fillId="2" borderId="0" xfId="0" applyNumberFormat="1" applyFont="1" applyFill="1" applyProtection="1"/>
    <xf numFmtId="38" fontId="6" fillId="0" borderId="0" xfId="0" applyNumberFormat="1" applyFont="1" applyFill="1" applyProtection="1"/>
    <xf numFmtId="0" fontId="7" fillId="2" borderId="0" xfId="0" applyFont="1" applyFill="1" applyProtection="1"/>
    <xf numFmtId="0" fontId="1" fillId="2" borderId="0" xfId="0" applyFont="1" applyFill="1" applyProtection="1"/>
    <xf numFmtId="0" fontId="7" fillId="2" borderId="0" xfId="0" applyFont="1" applyFill="1" applyAlignment="1" applyProtection="1">
      <alignment horizontal="center"/>
    </xf>
    <xf numFmtId="0" fontId="11" fillId="0" borderId="0" xfId="2" applyFont="1" applyAlignment="1" applyProtection="1">
      <alignment horizontal="center" vertical="center"/>
    </xf>
    <xf numFmtId="3" fontId="12" fillId="0" borderId="0" xfId="2" applyNumberFormat="1" applyFont="1" applyAlignment="1" applyProtection="1">
      <alignment horizontal="right" vertical="center"/>
    </xf>
    <xf numFmtId="0" fontId="11" fillId="2" borderId="0" xfId="2" applyFont="1" applyFill="1" applyAlignment="1" applyProtection="1">
      <alignment horizontal="center" vertical="center"/>
    </xf>
    <xf numFmtId="3" fontId="13" fillId="2" borderId="0" xfId="2" applyNumberFormat="1" applyFont="1" applyFill="1" applyAlignment="1" applyProtection="1">
      <alignment horizontal="right" vertical="center"/>
    </xf>
    <xf numFmtId="3" fontId="5" fillId="2" borderId="0" xfId="0" applyNumberFormat="1" applyFont="1" applyFill="1" applyProtection="1"/>
    <xf numFmtId="0" fontId="11" fillId="0" borderId="0" xfId="2" applyFont="1" applyFill="1" applyAlignment="1" applyProtection="1">
      <alignment horizontal="center" vertical="center"/>
    </xf>
    <xf numFmtId="0" fontId="14" fillId="0" borderId="0" xfId="2" applyFont="1" applyFill="1" applyAlignment="1" applyProtection="1">
      <alignment horizontal="center" vertical="center"/>
    </xf>
    <xf numFmtId="3" fontId="13" fillId="0" borderId="0" xfId="2" applyNumberFormat="1" applyFont="1" applyFill="1" applyAlignment="1" applyProtection="1">
      <alignment horizontal="right" vertical="center"/>
    </xf>
    <xf numFmtId="3" fontId="5" fillId="0" borderId="0" xfId="0" applyNumberFormat="1" applyFont="1" applyFill="1" applyProtection="1"/>
    <xf numFmtId="0" fontId="5" fillId="2" borderId="0" xfId="0" applyNumberFormat="1" applyFont="1" applyFill="1" applyAlignment="1" applyProtection="1">
      <alignment horizontal="center"/>
    </xf>
    <xf numFmtId="10" fontId="6" fillId="7" borderId="14" xfId="0" applyNumberFormat="1" applyFont="1" applyFill="1" applyBorder="1" applyProtection="1"/>
    <xf numFmtId="3" fontId="5" fillId="2" borderId="0" xfId="0" applyNumberFormat="1" applyFont="1" applyFill="1" applyBorder="1" applyProtection="1"/>
    <xf numFmtId="0" fontId="13" fillId="2" borderId="0" xfId="2" applyFont="1" applyFill="1" applyAlignment="1" applyProtection="1">
      <alignment horizontal="left" vertical="center"/>
    </xf>
    <xf numFmtId="3" fontId="5" fillId="2" borderId="15" xfId="0" applyNumberFormat="1" applyFont="1" applyFill="1" applyBorder="1" applyProtection="1"/>
    <xf numFmtId="0" fontId="15" fillId="0" borderId="0" xfId="2" applyFont="1" applyAlignment="1" applyProtection="1">
      <alignment horizontal="center" vertical="center"/>
    </xf>
    <xf numFmtId="3" fontId="16" fillId="0" borderId="0" xfId="2" applyNumberFormat="1" applyFont="1" applyAlignment="1" applyProtection="1">
      <alignment horizontal="right" vertical="center"/>
    </xf>
    <xf numFmtId="38" fontId="17" fillId="0" borderId="0" xfId="0" applyNumberFormat="1" applyFont="1" applyFill="1" applyProtection="1"/>
    <xf numFmtId="0" fontId="1" fillId="0" borderId="0" xfId="0" applyFont="1" applyFill="1" applyBorder="1" applyProtection="1"/>
    <xf numFmtId="166" fontId="7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/>
    </xf>
    <xf numFmtId="166" fontId="1" fillId="0" borderId="0" xfId="0" applyNumberFormat="1" applyFont="1" applyFill="1" applyBorder="1" applyAlignment="1" applyProtection="1">
      <alignment horizontal="center"/>
    </xf>
    <xf numFmtId="9" fontId="1" fillId="0" borderId="0" xfId="0" applyNumberFormat="1" applyFont="1" applyFill="1" applyBorder="1" applyAlignment="1" applyProtection="1">
      <alignment horizontal="center"/>
    </xf>
    <xf numFmtId="14" fontId="5" fillId="4" borderId="4" xfId="0" applyNumberFormat="1" applyFont="1" applyFill="1" applyBorder="1" applyAlignment="1" applyProtection="1">
      <alignment horizontal="centerContinuous"/>
    </xf>
    <xf numFmtId="44" fontId="6" fillId="0" borderId="0" xfId="3" applyFont="1" applyFill="1" applyProtection="1">
      <protection locked="0"/>
    </xf>
    <xf numFmtId="3" fontId="5" fillId="0" borderId="0" xfId="0" applyNumberFormat="1" applyFont="1" applyFill="1" applyBorder="1" applyProtection="1"/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/>
    <xf numFmtId="0" fontId="7" fillId="0" borderId="0" xfId="0" applyFont="1" applyFill="1" applyBorder="1" applyAlignment="1" applyProtection="1">
      <alignment wrapText="1"/>
    </xf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5" fillId="6" borderId="12" xfId="0" applyFont="1" applyFill="1" applyBorder="1" applyAlignment="1" applyProtection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7" fillId="0" borderId="0" xfId="0" applyFont="1" applyFill="1" applyBorder="1" applyAlignment="1" applyProtection="1">
      <alignment horizontal="right"/>
    </xf>
    <xf numFmtId="0" fontId="7" fillId="0" borderId="0" xfId="0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7" fillId="5" borderId="5" xfId="0" applyFont="1" applyFill="1" applyBorder="1" applyAlignment="1" applyProtection="1">
      <alignment horizontal="left"/>
    </xf>
    <xf numFmtId="0" fontId="7" fillId="5" borderId="0" xfId="0" applyFont="1" applyFill="1" applyBorder="1" applyAlignment="1" applyProtection="1">
      <alignment horizontal="left"/>
    </xf>
  </cellXfs>
  <cellStyles count="4">
    <cellStyle name="Currency" xfId="3" builtinId="4"/>
    <cellStyle name="Date_simple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90"/>
  <sheetViews>
    <sheetView tabSelected="1" topLeftCell="B32" zoomScale="150" zoomScaleNormal="150" workbookViewId="0">
      <selection activeCell="H61" sqref="H61"/>
    </sheetView>
  </sheetViews>
  <sheetFormatPr defaultColWidth="9.140625" defaultRowHeight="12.75" x14ac:dyDescent="0.2"/>
  <cols>
    <col min="1" max="1" width="1.7109375" style="1" customWidth="1"/>
    <col min="2" max="2" width="24.28515625" style="1" customWidth="1"/>
    <col min="3" max="3" width="11.7109375" style="1" customWidth="1"/>
    <col min="4" max="6" width="15.7109375" style="1" customWidth="1"/>
    <col min="7" max="7" width="13.140625" style="1" customWidth="1"/>
    <col min="8" max="8" width="15.7109375" style="1" customWidth="1"/>
    <col min="9" max="11" width="9.140625" style="1"/>
    <col min="12" max="12" width="24.85546875" style="1" bestFit="1" customWidth="1"/>
    <col min="13" max="13" width="10.7109375" style="1" customWidth="1"/>
    <col min="14" max="14" width="16.42578125" style="1" customWidth="1"/>
    <col min="15" max="16384" width="9.140625" style="1"/>
  </cols>
  <sheetData>
    <row r="1" spans="2:14" ht="8.25" hidden="1" customHeight="1" x14ac:dyDescent="0.2"/>
    <row r="2" spans="2:14" ht="28.5" customHeight="1" x14ac:dyDescent="0.2">
      <c r="B2" s="1" t="s">
        <v>35</v>
      </c>
    </row>
    <row r="3" spans="2:14" ht="20.100000000000001" customHeight="1" x14ac:dyDescent="0.25">
      <c r="B3" s="2" t="s">
        <v>30</v>
      </c>
      <c r="C3" s="3"/>
      <c r="D3" s="3"/>
      <c r="E3" s="3"/>
      <c r="F3" s="3"/>
      <c r="G3" s="3"/>
      <c r="H3" s="3"/>
      <c r="I3" s="93"/>
      <c r="J3" s="94"/>
      <c r="K3" s="94"/>
      <c r="L3" s="94"/>
      <c r="M3" s="95"/>
      <c r="N3" s="95"/>
    </row>
    <row r="4" spans="2:14" ht="12.95" customHeight="1" x14ac:dyDescent="0.2">
      <c r="B4" s="9" t="s">
        <v>34</v>
      </c>
      <c r="C4" s="9"/>
      <c r="D4" s="10"/>
      <c r="E4" s="11"/>
      <c r="F4" s="11" t="s">
        <v>31</v>
      </c>
      <c r="G4" s="11"/>
      <c r="H4" s="81">
        <v>44375</v>
      </c>
      <c r="I4" s="96"/>
      <c r="J4" s="97"/>
      <c r="K4" s="97"/>
      <c r="L4" s="4"/>
      <c r="M4" s="98"/>
      <c r="N4" s="99"/>
    </row>
    <row r="5" spans="2:14" ht="30" customHeight="1" x14ac:dyDescent="0.2">
      <c r="B5" s="15" t="s">
        <v>0</v>
      </c>
      <c r="C5" s="16"/>
      <c r="D5" s="17" t="s">
        <v>1</v>
      </c>
      <c r="E5" s="18" t="s">
        <v>2</v>
      </c>
      <c r="F5" s="19" t="s">
        <v>3</v>
      </c>
      <c r="G5" s="19" t="s">
        <v>32</v>
      </c>
      <c r="H5" s="18" t="s">
        <v>4</v>
      </c>
    </row>
    <row r="6" spans="2:14" ht="12.95" customHeight="1" x14ac:dyDescent="0.2">
      <c r="B6" s="5" t="s">
        <v>36</v>
      </c>
      <c r="C6" s="5"/>
      <c r="D6" s="82">
        <v>117873.60000000001</v>
      </c>
      <c r="E6" s="24">
        <f>((D6)*2/39)*1.02</f>
        <v>6165.6959999999999</v>
      </c>
      <c r="F6" s="24">
        <f>E6*1.02</f>
        <v>6289.0099200000004</v>
      </c>
      <c r="G6" s="24">
        <f>F6*1.02</f>
        <v>6414.7901184000002</v>
      </c>
      <c r="H6" s="24">
        <f>SUM(E6:G6)</f>
        <v>18869.496038400001</v>
      </c>
    </row>
    <row r="7" spans="2:14" ht="12.95" customHeight="1" x14ac:dyDescent="0.2">
      <c r="B7" s="5"/>
      <c r="C7" s="5"/>
      <c r="D7" s="23"/>
      <c r="E7" s="24">
        <v>0</v>
      </c>
      <c r="F7" s="24">
        <v>0</v>
      </c>
      <c r="G7" s="24">
        <v>0</v>
      </c>
      <c r="H7" s="24">
        <f>SUM(E7:F7)</f>
        <v>0</v>
      </c>
    </row>
    <row r="8" spans="2:14" ht="12.95" customHeight="1" x14ac:dyDescent="0.2">
      <c r="B8" s="5"/>
      <c r="C8" s="5"/>
      <c r="D8" s="23"/>
      <c r="E8" s="24">
        <v>0</v>
      </c>
      <c r="F8" s="24">
        <v>0</v>
      </c>
      <c r="G8" s="24">
        <v>0</v>
      </c>
      <c r="H8" s="24">
        <f>SUM(E8:F8)</f>
        <v>0</v>
      </c>
    </row>
    <row r="9" spans="2:14" ht="12.95" customHeight="1" x14ac:dyDescent="0.2">
      <c r="B9" s="28" t="s">
        <v>40</v>
      </c>
      <c r="C9" s="28"/>
      <c r="D9" s="29"/>
      <c r="E9" s="30">
        <f>SUM(E6:E8)</f>
        <v>6165.6959999999999</v>
      </c>
      <c r="F9" s="30">
        <f>SUM(F6:F8)</f>
        <v>6289.0099200000004</v>
      </c>
      <c r="G9" s="30">
        <f>SUM(G6:G8)</f>
        <v>6414.7901184000002</v>
      </c>
      <c r="H9" s="30">
        <f>SUM(E9:G9)</f>
        <v>18869.496038400001</v>
      </c>
    </row>
    <row r="10" spans="2:14" ht="12.95" customHeight="1" x14ac:dyDescent="0.2">
      <c r="B10" s="5"/>
      <c r="C10" s="5"/>
      <c r="D10" s="23"/>
      <c r="E10" s="24"/>
      <c r="F10" s="24"/>
      <c r="G10" s="24"/>
      <c r="H10" s="24"/>
    </row>
    <row r="11" spans="2:14" ht="12.95" customHeight="1" x14ac:dyDescent="0.2">
      <c r="B11" s="31" t="s">
        <v>42</v>
      </c>
      <c r="C11" s="31"/>
      <c r="D11" s="32"/>
      <c r="E11" s="33"/>
      <c r="F11" s="33"/>
      <c r="G11" s="33"/>
      <c r="H11" s="33"/>
    </row>
    <row r="12" spans="2:14" ht="12.95" customHeight="1" x14ac:dyDescent="0.2">
      <c r="B12" s="5" t="s">
        <v>38</v>
      </c>
      <c r="C12" s="5"/>
      <c r="D12" s="82">
        <v>52042.85</v>
      </c>
      <c r="E12" s="24">
        <v>0</v>
      </c>
      <c r="F12" s="24">
        <f>(D12/12)*3*1.02</f>
        <v>13270.926749999999</v>
      </c>
      <c r="G12" s="24">
        <f>(D12/12)*6*1.02*1.02</f>
        <v>27072.690569999999</v>
      </c>
      <c r="H12" s="24">
        <f>SUM(E12:G12)</f>
        <v>40343.617319999998</v>
      </c>
    </row>
    <row r="13" spans="2:14" ht="12.95" customHeight="1" x14ac:dyDescent="0.2">
      <c r="B13" s="5"/>
      <c r="C13" s="5"/>
      <c r="D13" s="82">
        <v>0</v>
      </c>
      <c r="E13" s="24">
        <f>D13</f>
        <v>0</v>
      </c>
      <c r="F13" s="24">
        <f t="shared" ref="F13:G14" si="0">E13*1.02</f>
        <v>0</v>
      </c>
      <c r="G13" s="24">
        <f t="shared" si="0"/>
        <v>0</v>
      </c>
      <c r="H13" s="24">
        <f>SUM(E13:G13)</f>
        <v>0</v>
      </c>
    </row>
    <row r="14" spans="2:14" ht="12.95" customHeight="1" x14ac:dyDescent="0.2">
      <c r="B14" s="5"/>
      <c r="C14" s="5"/>
      <c r="D14" s="82">
        <v>0</v>
      </c>
      <c r="E14" s="24">
        <f>D14</f>
        <v>0</v>
      </c>
      <c r="F14" s="24">
        <f t="shared" si="0"/>
        <v>0</v>
      </c>
      <c r="G14" s="24">
        <f t="shared" si="0"/>
        <v>0</v>
      </c>
      <c r="H14" s="24">
        <f>SUM(E14:G14)</f>
        <v>0</v>
      </c>
    </row>
    <row r="15" spans="2:14" ht="12.95" customHeight="1" x14ac:dyDescent="0.2">
      <c r="B15" s="5"/>
      <c r="C15" s="5"/>
      <c r="D15" s="23"/>
      <c r="E15" s="24">
        <v>0</v>
      </c>
      <c r="F15" s="24">
        <v>0</v>
      </c>
      <c r="G15" s="24">
        <v>0</v>
      </c>
      <c r="H15" s="24">
        <f>SUM(E15:F15)</f>
        <v>0</v>
      </c>
    </row>
    <row r="16" spans="2:14" ht="12.95" customHeight="1" x14ac:dyDescent="0.2">
      <c r="B16" s="28" t="s">
        <v>43</v>
      </c>
      <c r="C16" s="28"/>
      <c r="D16" s="29"/>
      <c r="E16" s="30">
        <f>SUM(E12:E15)</f>
        <v>0</v>
      </c>
      <c r="F16" s="30">
        <f>SUM(F12:F15)</f>
        <v>13270.926749999999</v>
      </c>
      <c r="G16" s="30">
        <f>SUM(G12:G15)</f>
        <v>27072.690569999999</v>
      </c>
      <c r="H16" s="30">
        <f>SUM(H12:H15)</f>
        <v>40343.617319999998</v>
      </c>
    </row>
    <row r="17" spans="2:14" ht="12.95" customHeight="1" x14ac:dyDescent="0.2">
      <c r="B17" s="5"/>
      <c r="C17" s="5"/>
      <c r="D17" s="23"/>
      <c r="E17" s="24"/>
      <c r="F17" s="24"/>
      <c r="G17" s="24"/>
      <c r="H17" s="24"/>
    </row>
    <row r="18" spans="2:14" ht="12.95" customHeight="1" x14ac:dyDescent="0.2">
      <c r="B18" s="38" t="s">
        <v>9</v>
      </c>
      <c r="C18" s="28"/>
      <c r="D18" s="39" t="s">
        <v>10</v>
      </c>
      <c r="E18" s="30"/>
      <c r="F18" s="30"/>
      <c r="G18" s="30"/>
      <c r="H18" s="30"/>
    </row>
    <row r="19" spans="2:14" ht="12.95" customHeight="1" x14ac:dyDescent="0.2">
      <c r="B19" s="5" t="s">
        <v>36</v>
      </c>
      <c r="C19" s="5"/>
      <c r="D19" s="40">
        <v>0.29399999999999998</v>
      </c>
      <c r="E19" s="24">
        <f>SUM(D19*E6)</f>
        <v>1812.714624</v>
      </c>
      <c r="F19" s="24">
        <f>SUM(D19*F6)</f>
        <v>1848.96891648</v>
      </c>
      <c r="G19" s="24">
        <f>SUM(D19*G6)</f>
        <v>1885.9482948095999</v>
      </c>
      <c r="H19" s="24">
        <f>SUM(E19:G19)</f>
        <v>5547.6318352895996</v>
      </c>
    </row>
    <row r="20" spans="2:14" ht="12.95" customHeight="1" x14ac:dyDescent="0.2">
      <c r="B20" s="5" t="s">
        <v>38</v>
      </c>
      <c r="C20" s="5"/>
      <c r="D20" s="40">
        <v>0.40799999999999997</v>
      </c>
      <c r="E20" s="24">
        <f>SUM(D20*E12)</f>
        <v>0</v>
      </c>
      <c r="F20" s="24">
        <f>SUM(D20*F12)</f>
        <v>5414.538113999999</v>
      </c>
      <c r="G20" s="24">
        <f>SUM(D20*G12)</f>
        <v>11045.657752559999</v>
      </c>
      <c r="H20" s="24">
        <f>SUM(E20:G20)</f>
        <v>16460.195866559996</v>
      </c>
    </row>
    <row r="21" spans="2:14" ht="12.95" customHeight="1" x14ac:dyDescent="0.2">
      <c r="B21" s="5"/>
      <c r="C21" s="5"/>
      <c r="D21" s="40">
        <v>0.03</v>
      </c>
      <c r="E21" s="24">
        <f>SUM(D21*E13)</f>
        <v>0</v>
      </c>
      <c r="F21" s="24">
        <f>SUM(D21*F13)</f>
        <v>0</v>
      </c>
      <c r="G21" s="24">
        <f>G13*D21</f>
        <v>0</v>
      </c>
      <c r="H21" s="24">
        <f>SUM(E21:G21)</f>
        <v>0</v>
      </c>
    </row>
    <row r="22" spans="2:14" ht="12.95" customHeight="1" thickBot="1" x14ac:dyDescent="0.25">
      <c r="B22" s="5"/>
      <c r="C22" s="5"/>
      <c r="D22" s="40">
        <v>0.03</v>
      </c>
      <c r="E22" s="24">
        <f>SUM(D22*E14)</f>
        <v>0</v>
      </c>
      <c r="F22" s="24">
        <f>SUM(D22*F14)</f>
        <v>0</v>
      </c>
      <c r="G22" s="24">
        <f>G14*D22</f>
        <v>0</v>
      </c>
      <c r="H22" s="24">
        <f>SUM(E22:G22)</f>
        <v>0</v>
      </c>
    </row>
    <row r="23" spans="2:14" ht="12.95" customHeight="1" thickTop="1" x14ac:dyDescent="0.2">
      <c r="B23" s="5" t="s">
        <v>33</v>
      </c>
      <c r="C23" s="5"/>
      <c r="D23" s="40">
        <v>0</v>
      </c>
      <c r="E23" s="24">
        <f>SUM(D23*E15)</f>
        <v>0</v>
      </c>
      <c r="F23" s="24">
        <f>SUM(D23*F15)</f>
        <v>0</v>
      </c>
      <c r="G23" s="24"/>
      <c r="H23" s="24">
        <f t="shared" ref="H23" si="1">SUM(E23:F23)</f>
        <v>0</v>
      </c>
      <c r="I23" s="6"/>
      <c r="J23" s="7"/>
      <c r="K23" s="7"/>
      <c r="L23" s="7"/>
      <c r="M23" s="7"/>
      <c r="N23" s="8"/>
    </row>
    <row r="24" spans="2:14" ht="12.95" customHeight="1" x14ac:dyDescent="0.2">
      <c r="B24" s="28" t="s">
        <v>11</v>
      </c>
      <c r="C24" s="28"/>
      <c r="D24" s="41"/>
      <c r="E24" s="42">
        <f>SUM(E19:E23)</f>
        <v>1812.714624</v>
      </c>
      <c r="F24" s="42">
        <f>SUM(F19:F23)</f>
        <v>7263.5070304799992</v>
      </c>
      <c r="G24" s="42">
        <f>SUM(G19:G23)</f>
        <v>12931.606047369598</v>
      </c>
      <c r="H24" s="42">
        <f>SUM(E24:G24)</f>
        <v>22007.827701849597</v>
      </c>
      <c r="I24" s="100"/>
      <c r="J24" s="101"/>
      <c r="K24" s="101"/>
      <c r="L24" s="12"/>
      <c r="M24" s="13"/>
      <c r="N24" s="14"/>
    </row>
    <row r="25" spans="2:14" ht="12.95" customHeight="1" x14ac:dyDescent="0.2">
      <c r="B25" s="28" t="s">
        <v>12</v>
      </c>
      <c r="C25" s="28"/>
      <c r="D25" s="43"/>
      <c r="E25" s="30">
        <f>SUM(E9+E16+E24)</f>
        <v>7978.4106240000001</v>
      </c>
      <c r="F25" s="30">
        <f>SUM(F9+F16+F24)</f>
        <v>26823.443700479998</v>
      </c>
      <c r="G25" s="30">
        <f>SUM(G9+G16+G24)</f>
        <v>46419.086735769597</v>
      </c>
      <c r="H25" s="30">
        <f>SUM(H9+H16+H24)</f>
        <v>81220.941060249592</v>
      </c>
      <c r="I25" s="20"/>
      <c r="J25" s="21" t="s">
        <v>29</v>
      </c>
      <c r="K25" s="21"/>
      <c r="L25" s="21"/>
      <c r="M25" s="21"/>
      <c r="N25" s="22"/>
    </row>
    <row r="26" spans="2:14" ht="12.95" customHeight="1" x14ac:dyDescent="0.2">
      <c r="B26" s="5"/>
      <c r="C26" s="5"/>
      <c r="D26" s="44"/>
      <c r="E26" s="24"/>
      <c r="F26" s="24"/>
      <c r="G26" s="24"/>
      <c r="H26" s="24"/>
      <c r="I26" s="20"/>
      <c r="J26" s="25"/>
      <c r="K26" s="25"/>
      <c r="L26" s="25"/>
      <c r="M26" s="25"/>
      <c r="N26" s="22"/>
    </row>
    <row r="27" spans="2:14" ht="12.95" customHeight="1" x14ac:dyDescent="0.2">
      <c r="B27" s="38" t="s">
        <v>13</v>
      </c>
      <c r="C27" s="28"/>
      <c r="D27" s="43"/>
      <c r="E27" s="30"/>
      <c r="F27" s="30"/>
      <c r="G27" s="30"/>
      <c r="H27" s="30"/>
      <c r="I27" s="26"/>
      <c r="J27" s="25"/>
      <c r="K27" s="25"/>
      <c r="L27" s="25"/>
      <c r="M27" s="25"/>
      <c r="N27" s="27"/>
    </row>
    <row r="28" spans="2:14" ht="12.95" customHeight="1" x14ac:dyDescent="0.2">
      <c r="B28" s="5" t="s">
        <v>39</v>
      </c>
      <c r="C28" s="5"/>
      <c r="D28" s="44"/>
      <c r="E28" s="24">
        <v>0</v>
      </c>
      <c r="F28" s="24">
        <v>1500</v>
      </c>
      <c r="G28" s="24">
        <v>1500</v>
      </c>
      <c r="H28" s="24">
        <f>SUM(E28:G28)</f>
        <v>3000</v>
      </c>
      <c r="I28" s="26"/>
      <c r="J28" s="25"/>
      <c r="K28" s="25" t="s">
        <v>5</v>
      </c>
      <c r="L28" s="12">
        <v>0.29399999999999998</v>
      </c>
      <c r="M28" s="25"/>
      <c r="N28" s="27"/>
    </row>
    <row r="29" spans="2:14" ht="12.95" customHeight="1" x14ac:dyDescent="0.2">
      <c r="B29" s="5"/>
      <c r="C29" s="5"/>
      <c r="D29" s="44"/>
      <c r="E29" s="24">
        <v>0</v>
      </c>
      <c r="F29" s="24">
        <v>0</v>
      </c>
      <c r="G29" s="24"/>
      <c r="H29" s="24">
        <f>SUM(E29:F29)</f>
        <v>0</v>
      </c>
      <c r="I29" s="26"/>
      <c r="J29" s="25"/>
      <c r="K29" s="25"/>
      <c r="L29" s="12"/>
      <c r="M29" s="25"/>
      <c r="N29" s="27"/>
    </row>
    <row r="30" spans="2:14" ht="12.95" customHeight="1" x14ac:dyDescent="0.2">
      <c r="B30" s="28" t="s">
        <v>14</v>
      </c>
      <c r="C30" s="28"/>
      <c r="D30" s="43"/>
      <c r="E30" s="30">
        <f>SUM(E28:E29)</f>
        <v>0</v>
      </c>
      <c r="F30" s="30">
        <f>SUM(F28:F29)</f>
        <v>1500</v>
      </c>
      <c r="G30" s="30">
        <f>SUM(G28:G29)</f>
        <v>1500</v>
      </c>
      <c r="H30" s="30">
        <f>SUM(E30:G30)</f>
        <v>3000</v>
      </c>
      <c r="I30" s="20"/>
      <c r="J30" s="25"/>
      <c r="K30" s="25" t="s">
        <v>6</v>
      </c>
      <c r="L30" s="12">
        <v>0.40799999999999997</v>
      </c>
      <c r="M30" s="25"/>
      <c r="N30" s="22"/>
    </row>
    <row r="31" spans="2:14" ht="12.95" customHeight="1" x14ac:dyDescent="0.2">
      <c r="B31" s="5"/>
      <c r="C31" s="5"/>
      <c r="D31" s="44"/>
      <c r="E31" s="24"/>
      <c r="F31" s="24"/>
      <c r="G31" s="24"/>
      <c r="H31" s="24"/>
      <c r="I31" s="20"/>
      <c r="J31" s="25"/>
      <c r="K31" s="25"/>
      <c r="L31" s="12"/>
      <c r="M31" s="25"/>
      <c r="N31" s="22"/>
    </row>
    <row r="32" spans="2:14" ht="12.95" customHeight="1" x14ac:dyDescent="0.2">
      <c r="B32" s="38" t="s">
        <v>15</v>
      </c>
      <c r="C32" s="28"/>
      <c r="D32" s="43"/>
      <c r="E32" s="30"/>
      <c r="F32" s="30"/>
      <c r="G32" s="30"/>
      <c r="H32" s="30"/>
      <c r="I32" s="20"/>
      <c r="J32" s="25"/>
      <c r="K32" s="25" t="s">
        <v>7</v>
      </c>
      <c r="L32" s="12">
        <v>0.03</v>
      </c>
      <c r="M32" s="25"/>
      <c r="N32" s="22"/>
    </row>
    <row r="33" spans="2:14" ht="12.95" customHeight="1" x14ac:dyDescent="0.2">
      <c r="B33" s="5" t="s">
        <v>37</v>
      </c>
      <c r="C33" s="5"/>
      <c r="D33" s="44"/>
      <c r="E33" s="24">
        <v>0</v>
      </c>
      <c r="F33" s="5">
        <v>3000</v>
      </c>
      <c r="G33" s="5">
        <v>6000</v>
      </c>
      <c r="H33" s="24">
        <f>SUM(E33:G33)</f>
        <v>9000</v>
      </c>
      <c r="I33" s="20"/>
      <c r="J33" s="13"/>
      <c r="K33" s="13"/>
      <c r="L33" s="34"/>
      <c r="M33" s="13"/>
      <c r="N33" s="22"/>
    </row>
    <row r="34" spans="2:14" ht="12.95" customHeight="1" x14ac:dyDescent="0.2">
      <c r="B34" s="5" t="s">
        <v>41</v>
      </c>
      <c r="C34" s="5"/>
      <c r="D34" s="44"/>
      <c r="E34" s="24">
        <v>0</v>
      </c>
      <c r="F34" s="24">
        <v>250</v>
      </c>
      <c r="G34" s="24">
        <v>500</v>
      </c>
      <c r="H34" s="24">
        <f>SUM(E34:G34)</f>
        <v>750</v>
      </c>
      <c r="I34" s="20"/>
      <c r="J34" s="13"/>
      <c r="K34" s="25" t="s">
        <v>8</v>
      </c>
      <c r="L34" s="12">
        <v>8.5999999999999993E-2</v>
      </c>
      <c r="M34" s="13"/>
      <c r="N34" s="22"/>
    </row>
    <row r="35" spans="2:14" ht="12.95" customHeight="1" x14ac:dyDescent="0.2">
      <c r="B35" s="28" t="s">
        <v>16</v>
      </c>
      <c r="C35" s="28"/>
      <c r="D35" s="43"/>
      <c r="E35" s="30">
        <f>SUM(E33:E34)</f>
        <v>0</v>
      </c>
      <c r="F35" s="30">
        <f>SUM(F33:F34)</f>
        <v>3250</v>
      </c>
      <c r="G35" s="30">
        <f>SUM(G33:G34)</f>
        <v>6500</v>
      </c>
      <c r="H35" s="30">
        <f>SUM(E35:G35)</f>
        <v>9750</v>
      </c>
      <c r="I35" s="20"/>
      <c r="J35" s="13"/>
      <c r="K35" s="13"/>
      <c r="L35" s="34"/>
      <c r="M35" s="13"/>
      <c r="N35" s="22"/>
    </row>
    <row r="36" spans="2:14" ht="12.95" customHeight="1" thickBot="1" x14ac:dyDescent="0.25">
      <c r="C36" s="5"/>
      <c r="D36" s="44"/>
      <c r="E36" s="5">
        <v>0</v>
      </c>
      <c r="H36" s="5"/>
      <c r="I36" s="35"/>
      <c r="J36" s="36"/>
      <c r="K36" s="36"/>
      <c r="L36" s="36"/>
      <c r="M36" s="36"/>
      <c r="N36" s="37"/>
    </row>
    <row r="37" spans="2:14" ht="12.95" customHeight="1" thickTop="1" x14ac:dyDescent="0.2">
      <c r="B37" s="46"/>
      <c r="C37" s="5"/>
      <c r="D37" s="44"/>
      <c r="E37" s="47"/>
      <c r="F37" s="47"/>
      <c r="G37" s="47"/>
      <c r="H37" s="47"/>
    </row>
    <row r="38" spans="2:14" ht="12.95" customHeight="1" x14ac:dyDescent="0.2">
      <c r="B38" s="38" t="s">
        <v>17</v>
      </c>
      <c r="C38" s="28"/>
      <c r="D38" s="43"/>
      <c r="E38" s="48">
        <f>SUM(E25+E30+E35)</f>
        <v>7978.4106240000001</v>
      </c>
      <c r="F38" s="48">
        <f>SUM(F25+F30+F35)</f>
        <v>31573.443700479998</v>
      </c>
      <c r="G38" s="48">
        <f>SUM(G25+G30+G35)</f>
        <v>54419.086735769597</v>
      </c>
      <c r="H38" s="49">
        <f>SUM(E38:G38)</f>
        <v>93970.941060249592</v>
      </c>
      <c r="I38" s="74"/>
      <c r="J38" s="74"/>
      <c r="K38" s="74"/>
      <c r="L38" s="74"/>
      <c r="M38" s="74"/>
      <c r="N38" s="74"/>
    </row>
    <row r="39" spans="2:14" ht="12.95" customHeight="1" thickBot="1" x14ac:dyDescent="0.25">
      <c r="B39" s="45"/>
      <c r="C39" s="5"/>
      <c r="D39" s="44"/>
      <c r="E39" s="50"/>
      <c r="F39" s="50"/>
      <c r="G39" s="50"/>
      <c r="H39" s="51"/>
      <c r="I39" s="74"/>
      <c r="J39" s="74"/>
      <c r="K39" s="74"/>
      <c r="L39" s="74"/>
      <c r="M39" s="74"/>
      <c r="N39" s="74"/>
    </row>
    <row r="40" spans="2:14" ht="12.95" customHeight="1" thickTop="1" x14ac:dyDescent="0.2">
      <c r="B40" s="90" t="s">
        <v>18</v>
      </c>
      <c r="C40" s="91"/>
      <c r="D40" s="91"/>
      <c r="E40" s="91"/>
      <c r="F40" s="91"/>
      <c r="G40" s="91"/>
      <c r="H40" s="91"/>
      <c r="I40" s="85"/>
      <c r="J40" s="86"/>
      <c r="K40" s="86"/>
      <c r="L40" s="86"/>
      <c r="M40" s="86"/>
      <c r="N40" s="74"/>
    </row>
    <row r="41" spans="2:14" ht="12.95" customHeight="1" thickBot="1" x14ac:dyDescent="0.25">
      <c r="B41" s="92"/>
      <c r="C41" s="92"/>
      <c r="D41" s="92"/>
      <c r="E41" s="92"/>
      <c r="F41" s="92"/>
      <c r="G41" s="92"/>
      <c r="H41" s="92"/>
      <c r="I41" s="85"/>
      <c r="J41" s="86"/>
      <c r="K41" s="86"/>
      <c r="L41" s="86"/>
      <c r="M41" s="86"/>
      <c r="N41" s="74"/>
    </row>
    <row r="42" spans="2:14" ht="12.95" customHeight="1" thickTop="1" x14ac:dyDescent="0.2">
      <c r="I42" s="85"/>
      <c r="J42" s="86"/>
      <c r="K42" s="86"/>
      <c r="L42" s="86"/>
      <c r="M42" s="86"/>
      <c r="N42" s="74"/>
    </row>
    <row r="43" spans="2:14" ht="12.95" customHeight="1" x14ac:dyDescent="0.2">
      <c r="B43" s="38" t="s">
        <v>19</v>
      </c>
      <c r="C43" s="28"/>
      <c r="D43" s="43"/>
      <c r="E43" s="28"/>
      <c r="F43" s="28"/>
      <c r="G43" s="28"/>
      <c r="H43" s="52"/>
      <c r="I43" s="74"/>
      <c r="J43" s="74"/>
      <c r="K43" s="74"/>
      <c r="L43" s="74"/>
      <c r="M43" s="74"/>
      <c r="N43" s="74"/>
    </row>
    <row r="44" spans="2:14" ht="12.95" customHeight="1" x14ac:dyDescent="0.2">
      <c r="E44" s="1">
        <v>0</v>
      </c>
      <c r="F44" s="1">
        <v>0</v>
      </c>
      <c r="H44" s="1">
        <f>SUM(E44:F44)</f>
        <v>0</v>
      </c>
      <c r="I44" s="87"/>
      <c r="J44" s="88"/>
      <c r="K44" s="88"/>
      <c r="L44" s="88"/>
      <c r="M44" s="88"/>
      <c r="N44" s="74"/>
    </row>
    <row r="45" spans="2:14" ht="12.95" customHeight="1" x14ac:dyDescent="0.2">
      <c r="B45" s="28" t="s">
        <v>20</v>
      </c>
      <c r="C45" s="28"/>
      <c r="D45" s="43"/>
      <c r="E45" s="30">
        <f>SUM(E44:E44)</f>
        <v>0</v>
      </c>
      <c r="F45" s="30">
        <f>SUM(F44:F44)</f>
        <v>0</v>
      </c>
      <c r="G45" s="30"/>
      <c r="H45" s="30">
        <f>SUM(E45:F45)</f>
        <v>0</v>
      </c>
      <c r="I45" s="88"/>
      <c r="J45" s="88"/>
      <c r="K45" s="88"/>
      <c r="L45" s="88"/>
      <c r="M45" s="88"/>
      <c r="N45" s="74"/>
    </row>
    <row r="46" spans="2:14" ht="12.95" customHeight="1" x14ac:dyDescent="0.2">
      <c r="I46" s="89"/>
      <c r="J46" s="89"/>
      <c r="K46" s="89"/>
      <c r="L46" s="89"/>
      <c r="M46" s="89"/>
      <c r="N46" s="74"/>
    </row>
    <row r="47" spans="2:14" ht="12.95" customHeight="1" x14ac:dyDescent="0.2">
      <c r="B47" s="38" t="s">
        <v>21</v>
      </c>
      <c r="C47" s="28"/>
      <c r="D47" s="43"/>
      <c r="E47" s="28"/>
      <c r="F47" s="28"/>
      <c r="G47" s="28"/>
      <c r="H47" s="52"/>
      <c r="I47" s="74"/>
      <c r="J47" s="74"/>
      <c r="K47" s="74"/>
      <c r="L47" s="74"/>
      <c r="M47" s="74"/>
      <c r="N47" s="74"/>
    </row>
    <row r="48" spans="2:14" ht="12.95" customHeight="1" x14ac:dyDescent="0.2">
      <c r="E48" s="1">
        <v>0</v>
      </c>
      <c r="F48" s="1">
        <v>0</v>
      </c>
      <c r="H48" s="53">
        <f>SUM(E48:F48)</f>
        <v>0</v>
      </c>
      <c r="I48" s="74"/>
      <c r="J48" s="74"/>
      <c r="K48" s="74"/>
      <c r="L48" s="74"/>
      <c r="M48" s="74"/>
      <c r="N48" s="74"/>
    </row>
    <row r="49" spans="2:17" ht="12.95" customHeight="1" x14ac:dyDescent="0.2">
      <c r="E49" s="1">
        <v>0</v>
      </c>
      <c r="F49" s="1">
        <v>0</v>
      </c>
      <c r="H49" s="53">
        <f>SUM(E49:F49)</f>
        <v>0</v>
      </c>
      <c r="I49" s="74"/>
      <c r="J49" s="74"/>
      <c r="K49" s="74"/>
      <c r="L49" s="74"/>
      <c r="M49" s="74"/>
      <c r="N49" s="74"/>
    </row>
    <row r="50" spans="2:17" ht="12.95" customHeight="1" x14ac:dyDescent="0.2">
      <c r="B50" s="28" t="s">
        <v>22</v>
      </c>
      <c r="C50" s="28"/>
      <c r="D50" s="43"/>
      <c r="E50" s="28">
        <f>SUM(E48:E49)</f>
        <v>0</v>
      </c>
      <c r="F50" s="28">
        <f>SUM(F48:F49)</f>
        <v>0</v>
      </c>
      <c r="G50" s="28"/>
      <c r="H50" s="52">
        <f>SUM(E50:F50)</f>
        <v>0</v>
      </c>
      <c r="I50" s="74"/>
      <c r="J50" s="74"/>
      <c r="K50" s="74"/>
      <c r="L50" s="74"/>
      <c r="M50" s="74"/>
      <c r="N50" s="74"/>
    </row>
    <row r="51" spans="2:17" ht="12.95" customHeight="1" x14ac:dyDescent="0.2"/>
    <row r="52" spans="2:17" ht="12.95" customHeight="1" x14ac:dyDescent="0.2">
      <c r="B52" s="54" t="s">
        <v>23</v>
      </c>
      <c r="C52" s="55"/>
      <c r="D52" s="55"/>
      <c r="E52" s="56"/>
      <c r="F52" s="56"/>
      <c r="G52" s="56"/>
      <c r="H52" s="56"/>
    </row>
    <row r="53" spans="2:17" ht="12.95" customHeight="1" x14ac:dyDescent="0.2">
      <c r="B53" s="57"/>
      <c r="C53" s="57"/>
      <c r="D53" s="57"/>
      <c r="E53" s="58">
        <v>0</v>
      </c>
      <c r="F53" s="58">
        <v>0</v>
      </c>
      <c r="G53" s="58"/>
      <c r="H53" s="24">
        <f>SUM(E53:F53)</f>
        <v>0</v>
      </c>
    </row>
    <row r="54" spans="2:17" ht="12.95" customHeight="1" x14ac:dyDescent="0.2">
      <c r="B54" s="57"/>
      <c r="C54" s="57"/>
      <c r="D54" s="57"/>
      <c r="E54" s="58">
        <v>0</v>
      </c>
      <c r="F54" s="58">
        <v>0</v>
      </c>
      <c r="G54" s="58"/>
      <c r="H54" s="24">
        <f>SUM(E54:F54)</f>
        <v>0</v>
      </c>
    </row>
    <row r="55" spans="2:17" ht="12.95" customHeight="1" x14ac:dyDescent="0.2">
      <c r="B55" s="28" t="s">
        <v>24</v>
      </c>
      <c r="C55" s="28"/>
      <c r="D55" s="43"/>
      <c r="E55" s="30">
        <f>SUM(E53:E54)</f>
        <v>0</v>
      </c>
      <c r="F55" s="30">
        <f>SUM(F53:F54)</f>
        <v>0</v>
      </c>
      <c r="G55" s="30"/>
      <c r="H55" s="30">
        <f>SUM(H53:H54)</f>
        <v>0</v>
      </c>
    </row>
    <row r="56" spans="2:17" ht="12.95" customHeight="1" x14ac:dyDescent="0.2">
      <c r="B56" s="5"/>
      <c r="C56" s="5"/>
      <c r="D56" s="44"/>
      <c r="E56" s="24"/>
      <c r="F56" s="24"/>
      <c r="G56" s="24"/>
      <c r="H56" s="24"/>
    </row>
    <row r="57" spans="2:17" ht="12.95" customHeight="1" x14ac:dyDescent="0.2">
      <c r="B57" s="38" t="s">
        <v>25</v>
      </c>
      <c r="C57" s="59"/>
      <c r="D57" s="59"/>
      <c r="E57" s="60">
        <f>SUM(E38+E45+E50+E55)</f>
        <v>7978.4106240000001</v>
      </c>
      <c r="F57" s="60">
        <f>SUM(F38+F45+F50+F55)</f>
        <v>31573.443700479998</v>
      </c>
      <c r="G57" s="60">
        <f>SUM(G38+G45+G50+G55)</f>
        <v>54419.086735769597</v>
      </c>
      <c r="H57" s="61">
        <f>SUM(E57:G57)</f>
        <v>93970.941060249592</v>
      </c>
      <c r="I57" s="74"/>
      <c r="J57" s="74"/>
      <c r="K57" s="74"/>
      <c r="L57" s="74"/>
      <c r="M57" s="74"/>
      <c r="N57" s="74"/>
      <c r="O57" s="74"/>
      <c r="P57" s="74"/>
      <c r="Q57" s="74"/>
    </row>
    <row r="58" spans="2:17" ht="12.95" customHeight="1" thickBot="1" x14ac:dyDescent="0.25">
      <c r="B58" s="45"/>
      <c r="C58" s="62"/>
      <c r="D58" s="63"/>
      <c r="E58" s="64"/>
      <c r="F58" s="64"/>
      <c r="G58" s="64"/>
      <c r="H58" s="65"/>
      <c r="I58" s="74"/>
      <c r="J58" s="74"/>
      <c r="K58" s="74"/>
      <c r="L58" s="74"/>
      <c r="M58" s="74"/>
      <c r="N58" s="74"/>
      <c r="O58" s="74"/>
      <c r="P58" s="74"/>
      <c r="Q58" s="74"/>
    </row>
    <row r="59" spans="2:17" ht="12.95" customHeight="1" thickBot="1" x14ac:dyDescent="0.25">
      <c r="B59" s="38" t="s">
        <v>26</v>
      </c>
      <c r="C59" s="66" t="s">
        <v>27</v>
      </c>
      <c r="D59" s="67">
        <v>0.48499999999999999</v>
      </c>
      <c r="E59" s="68">
        <f>SUM($D$59*(E38/2))</f>
        <v>1934.7645763200001</v>
      </c>
      <c r="F59" s="68">
        <v>0</v>
      </c>
      <c r="G59" s="68">
        <v>0</v>
      </c>
      <c r="H59" s="68">
        <f>SUM(E59:G59)</f>
        <v>1934.7645763200001</v>
      </c>
      <c r="I59" s="74"/>
      <c r="J59" s="74"/>
      <c r="K59" s="74"/>
      <c r="L59" s="74"/>
      <c r="M59" s="74"/>
      <c r="N59" s="74"/>
      <c r="O59" s="74"/>
      <c r="P59" s="74"/>
      <c r="Q59" s="74"/>
    </row>
    <row r="60" spans="2:17" ht="12.95" customHeight="1" thickBot="1" x14ac:dyDescent="0.25">
      <c r="B60" s="57"/>
      <c r="C60" s="57"/>
      <c r="D60" s="67">
        <v>0.5</v>
      </c>
      <c r="E60" s="58">
        <f>(E38/2)*D60</f>
        <v>1994.602656</v>
      </c>
      <c r="F60" s="68">
        <f>SUM(D60*F38)</f>
        <v>15786.721850239999</v>
      </c>
      <c r="G60" s="68">
        <f>SUM(D60*G38)</f>
        <v>27209.543367884798</v>
      </c>
      <c r="H60" s="83">
        <f>SUM(E60:G60)</f>
        <v>44990.8678741248</v>
      </c>
      <c r="I60" s="74"/>
      <c r="J60" s="74"/>
      <c r="K60" s="74"/>
      <c r="L60" s="76"/>
      <c r="M60" s="76"/>
      <c r="N60" s="76"/>
      <c r="O60" s="74"/>
      <c r="P60" s="74"/>
      <c r="Q60" s="74"/>
    </row>
    <row r="61" spans="2:17" ht="12.95" customHeight="1" thickBot="1" x14ac:dyDescent="0.25">
      <c r="B61" s="69" t="s">
        <v>28</v>
      </c>
      <c r="C61" s="59"/>
      <c r="D61" s="59"/>
      <c r="E61" s="70">
        <f>SUM(E57+E59+E60)</f>
        <v>11907.777856320001</v>
      </c>
      <c r="F61" s="70">
        <f t="shared" ref="F61:G61" si="2">SUM(F57+F59+F60)</f>
        <v>47360.165550719998</v>
      </c>
      <c r="G61" s="70">
        <f t="shared" si="2"/>
        <v>81628.630103654403</v>
      </c>
      <c r="H61" s="70">
        <f>SUM(E61:G61)</f>
        <v>140896.5735106944</v>
      </c>
      <c r="I61" s="84"/>
      <c r="J61" s="84"/>
      <c r="K61" s="84"/>
      <c r="L61" s="75"/>
      <c r="M61" s="76"/>
      <c r="N61" s="75"/>
      <c r="O61" s="74"/>
      <c r="P61" s="74"/>
      <c r="Q61" s="74"/>
    </row>
    <row r="62" spans="2:17" ht="12.95" customHeight="1" thickTop="1" x14ac:dyDescent="0.2">
      <c r="B62" s="71"/>
      <c r="C62" s="71"/>
      <c r="D62" s="71"/>
      <c r="E62" s="72"/>
      <c r="F62" s="72"/>
      <c r="G62" s="72"/>
      <c r="H62" s="73"/>
      <c r="I62" s="76"/>
      <c r="J62" s="78"/>
      <c r="K62" s="78"/>
      <c r="L62" s="78"/>
      <c r="M62" s="78"/>
      <c r="N62" s="78"/>
      <c r="O62" s="74"/>
      <c r="P62" s="74"/>
      <c r="Q62" s="74"/>
    </row>
    <row r="63" spans="2:17" ht="12.95" customHeight="1" x14ac:dyDescent="0.2">
      <c r="I63" s="77"/>
      <c r="J63" s="77"/>
      <c r="K63" s="77"/>
      <c r="L63" s="78"/>
      <c r="M63" s="78"/>
      <c r="N63" s="76"/>
      <c r="O63" s="74"/>
      <c r="P63" s="74"/>
      <c r="Q63" s="74"/>
    </row>
    <row r="64" spans="2:17" ht="12.95" customHeight="1" x14ac:dyDescent="0.2">
      <c r="I64" s="77"/>
      <c r="J64" s="77"/>
      <c r="K64" s="77"/>
      <c r="L64" s="79"/>
      <c r="M64" s="79"/>
      <c r="N64" s="76"/>
      <c r="O64" s="74"/>
      <c r="P64" s="74"/>
      <c r="Q64" s="74"/>
    </row>
    <row r="65" spans="9:17" ht="12.95" customHeight="1" x14ac:dyDescent="0.2">
      <c r="I65" s="77"/>
      <c r="J65" s="77"/>
      <c r="K65" s="77"/>
      <c r="L65" s="80"/>
      <c r="M65" s="79"/>
      <c r="N65" s="76"/>
      <c r="O65" s="74"/>
      <c r="P65" s="74"/>
      <c r="Q65" s="74"/>
    </row>
    <row r="66" spans="9:17" ht="12.95" customHeight="1" x14ac:dyDescent="0.2">
      <c r="I66" s="77"/>
      <c r="J66" s="77"/>
      <c r="K66" s="77"/>
      <c r="L66" s="79"/>
      <c r="M66" s="76"/>
      <c r="N66" s="76"/>
      <c r="O66" s="74"/>
      <c r="P66" s="74"/>
      <c r="Q66" s="74"/>
    </row>
    <row r="67" spans="9:17" ht="12.95" customHeight="1" x14ac:dyDescent="0.2">
      <c r="I67" s="77"/>
      <c r="J67" s="77"/>
      <c r="K67" s="77"/>
      <c r="L67" s="80"/>
      <c r="M67" s="79"/>
      <c r="N67" s="76"/>
      <c r="O67" s="74"/>
      <c r="P67" s="74"/>
      <c r="Q67" s="74"/>
    </row>
    <row r="68" spans="9:17" ht="12.95" customHeight="1" x14ac:dyDescent="0.2">
      <c r="I68" s="77"/>
      <c r="J68" s="77"/>
      <c r="K68" s="77"/>
      <c r="L68" s="80"/>
      <c r="M68" s="79"/>
      <c r="N68" s="76"/>
      <c r="O68" s="74"/>
      <c r="P68" s="74"/>
      <c r="Q68" s="74"/>
    </row>
    <row r="69" spans="9:17" ht="12.95" customHeight="1" x14ac:dyDescent="0.2">
      <c r="I69" s="77"/>
      <c r="J69" s="77"/>
      <c r="K69" s="77"/>
      <c r="L69" s="79"/>
      <c r="M69" s="76"/>
      <c r="N69" s="76"/>
      <c r="O69" s="74"/>
      <c r="P69" s="74"/>
      <c r="Q69" s="74"/>
    </row>
    <row r="70" spans="9:17" ht="12.95" customHeight="1" x14ac:dyDescent="0.2">
      <c r="I70" s="77"/>
      <c r="J70" s="77"/>
      <c r="K70" s="74"/>
      <c r="L70" s="80"/>
      <c r="M70" s="79"/>
      <c r="N70" s="76"/>
      <c r="O70" s="74"/>
      <c r="P70" s="74"/>
      <c r="Q70" s="74"/>
    </row>
    <row r="71" spans="9:17" ht="12.95" customHeight="1" x14ac:dyDescent="0.2">
      <c r="I71" s="77"/>
      <c r="J71" s="77"/>
      <c r="K71" s="77"/>
      <c r="L71" s="80"/>
      <c r="M71" s="79"/>
      <c r="N71" s="76"/>
      <c r="O71" s="74"/>
      <c r="P71" s="74"/>
      <c r="Q71" s="74"/>
    </row>
    <row r="72" spans="9:17" ht="12.95" customHeight="1" x14ac:dyDescent="0.2">
      <c r="I72" s="77"/>
      <c r="J72" s="77"/>
      <c r="K72" s="74"/>
      <c r="L72" s="80"/>
      <c r="M72" s="79"/>
      <c r="N72" s="76"/>
      <c r="O72" s="74"/>
      <c r="P72" s="74"/>
      <c r="Q72" s="74"/>
    </row>
    <row r="73" spans="9:17" ht="12.95" customHeight="1" x14ac:dyDescent="0.2">
      <c r="I73" s="77"/>
      <c r="J73" s="77"/>
      <c r="K73" s="74"/>
      <c r="L73" s="80"/>
      <c r="M73" s="76"/>
      <c r="N73" s="76"/>
      <c r="O73" s="74"/>
      <c r="P73" s="74"/>
      <c r="Q73" s="74"/>
    </row>
    <row r="74" spans="9:17" ht="12.95" customHeight="1" x14ac:dyDescent="0.2">
      <c r="I74" s="74"/>
      <c r="J74" s="74"/>
      <c r="K74" s="74"/>
      <c r="L74" s="74"/>
      <c r="M74" s="74"/>
      <c r="N74" s="74"/>
      <c r="O74" s="74"/>
      <c r="P74" s="74"/>
      <c r="Q74" s="74"/>
    </row>
    <row r="75" spans="9:17" ht="12.95" customHeight="1" x14ac:dyDescent="0.2">
      <c r="I75" s="74"/>
      <c r="J75" s="74"/>
      <c r="K75" s="74"/>
      <c r="L75" s="74"/>
      <c r="M75" s="74"/>
      <c r="N75" s="74"/>
      <c r="O75" s="74"/>
      <c r="P75" s="74"/>
      <c r="Q75" s="74"/>
    </row>
    <row r="76" spans="9:17" ht="12.95" customHeight="1" x14ac:dyDescent="0.2">
      <c r="I76" s="74"/>
      <c r="J76" s="74"/>
      <c r="K76" s="74"/>
      <c r="L76" s="74"/>
      <c r="M76" s="74"/>
      <c r="N76" s="74"/>
      <c r="O76" s="74"/>
      <c r="P76" s="74"/>
      <c r="Q76" s="74"/>
    </row>
    <row r="77" spans="9:17" ht="12.95" customHeight="1" x14ac:dyDescent="0.2"/>
    <row r="78" spans="9:17" ht="12.95" customHeight="1" x14ac:dyDescent="0.2"/>
    <row r="79" spans="9:17" ht="12.95" customHeight="1" x14ac:dyDescent="0.2">
      <c r="J79" s="24"/>
    </row>
    <row r="80" spans="9:17" ht="12.95" customHeight="1" x14ac:dyDescent="0.2"/>
    <row r="81" spans="2:8" ht="12.95" customHeight="1" x14ac:dyDescent="0.2"/>
    <row r="82" spans="2:8" ht="12.95" customHeight="1" x14ac:dyDescent="0.2"/>
    <row r="83" spans="2:8" ht="12.95" customHeight="1" x14ac:dyDescent="0.2"/>
    <row r="84" spans="2:8" ht="12.95" customHeight="1" x14ac:dyDescent="0.2"/>
    <row r="85" spans="2:8" ht="12.95" customHeight="1" x14ac:dyDescent="0.2"/>
    <row r="86" spans="2:8" s="46" customFormat="1" ht="12.95" customHeight="1" x14ac:dyDescent="0.2">
      <c r="B86" s="1"/>
      <c r="C86" s="1"/>
      <c r="D86" s="1"/>
      <c r="E86" s="1"/>
      <c r="F86" s="1"/>
      <c r="G86" s="1"/>
      <c r="H86" s="1"/>
    </row>
    <row r="87" spans="2:8" ht="12.95" customHeight="1" x14ac:dyDescent="0.2"/>
    <row r="88" spans="2:8" ht="12.95" customHeight="1" x14ac:dyDescent="0.2"/>
    <row r="89" spans="2:8" ht="15" customHeight="1" x14ac:dyDescent="0.2"/>
    <row r="90" spans="2:8" ht="15" customHeight="1" x14ac:dyDescent="0.2"/>
  </sheetData>
  <mergeCells count="10">
    <mergeCell ref="I61:K61"/>
    <mergeCell ref="I42:M42"/>
    <mergeCell ref="I44:M46"/>
    <mergeCell ref="B40:H41"/>
    <mergeCell ref="I3:N3"/>
    <mergeCell ref="I4:K4"/>
    <mergeCell ref="M4:N4"/>
    <mergeCell ref="I24:K24"/>
    <mergeCell ref="I40:M40"/>
    <mergeCell ref="I41:M4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MTDC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Bilderback, Ann-Marie (abilderback@uidaho.edu)</dc:creator>
  <cp:lastModifiedBy>Eric Everett</cp:lastModifiedBy>
  <dcterms:created xsi:type="dcterms:W3CDTF">2019-02-28T20:07:31Z</dcterms:created>
  <dcterms:modified xsi:type="dcterms:W3CDTF">2021-07-13T23:44:03Z</dcterms:modified>
</cp:coreProperties>
</file>