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dengler\Downloads\"/>
    </mc:Choice>
  </mc:AlternateContent>
  <xr:revisionPtr revIDLastSave="0" documentId="8_{5769BC83-C4BD-4EAA-9707-96F0344166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tion 2-postdo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J9" i="3"/>
  <c r="J10" i="3" l="1"/>
  <c r="F81" i="3" l="1"/>
  <c r="I81" i="3"/>
  <c r="H81" i="3"/>
  <c r="G81" i="3"/>
  <c r="E81" i="3"/>
  <c r="J80" i="3"/>
  <c r="J79" i="3"/>
  <c r="J77" i="3"/>
  <c r="I74" i="3"/>
  <c r="H74" i="3"/>
  <c r="G74" i="3"/>
  <c r="F74" i="3"/>
  <c r="E74" i="3"/>
  <c r="J73" i="3"/>
  <c r="J72" i="3"/>
  <c r="J71" i="3"/>
  <c r="J70" i="3"/>
  <c r="I67" i="3"/>
  <c r="H67" i="3"/>
  <c r="G67" i="3"/>
  <c r="F67" i="3"/>
  <c r="E67" i="3"/>
  <c r="J66" i="3"/>
  <c r="I57" i="3"/>
  <c r="H57" i="3"/>
  <c r="G57" i="3"/>
  <c r="F57" i="3"/>
  <c r="E57" i="3"/>
  <c r="J56" i="3"/>
  <c r="J55" i="3"/>
  <c r="J54" i="3"/>
  <c r="J53" i="3"/>
  <c r="J52" i="3"/>
  <c r="J51" i="3"/>
  <c r="J50" i="3"/>
  <c r="J49" i="3"/>
  <c r="J48" i="3"/>
  <c r="J47" i="3"/>
  <c r="I44" i="3"/>
  <c r="H44" i="3"/>
  <c r="G44" i="3"/>
  <c r="F44" i="3"/>
  <c r="E44" i="3"/>
  <c r="J43" i="3"/>
  <c r="J42" i="3"/>
  <c r="J41" i="3"/>
  <c r="J40" i="3"/>
  <c r="J39" i="3"/>
  <c r="H34" i="3"/>
  <c r="G34" i="3"/>
  <c r="F34" i="3"/>
  <c r="E34" i="3"/>
  <c r="H33" i="3"/>
  <c r="G33" i="3"/>
  <c r="F33" i="3"/>
  <c r="E33" i="3"/>
  <c r="I33" i="3" s="1"/>
  <c r="H32" i="3"/>
  <c r="G32" i="3"/>
  <c r="F32" i="3"/>
  <c r="E32" i="3"/>
  <c r="H31" i="3"/>
  <c r="G31" i="3"/>
  <c r="E31" i="3"/>
  <c r="I31" i="3" s="1"/>
  <c r="H30" i="3"/>
  <c r="G30" i="3"/>
  <c r="F30" i="3"/>
  <c r="E30" i="3"/>
  <c r="H29" i="3"/>
  <c r="G29" i="3"/>
  <c r="F29" i="3"/>
  <c r="E29" i="3"/>
  <c r="I29" i="3" s="1"/>
  <c r="H28" i="3"/>
  <c r="G28" i="3"/>
  <c r="F28" i="3"/>
  <c r="E28" i="3"/>
  <c r="H27" i="3"/>
  <c r="G27" i="3"/>
  <c r="F27" i="3"/>
  <c r="E27" i="3"/>
  <c r="I27" i="3" s="1"/>
  <c r="H26" i="3"/>
  <c r="G26" i="3"/>
  <c r="F26" i="3"/>
  <c r="E26" i="3"/>
  <c r="H25" i="3"/>
  <c r="G25" i="3"/>
  <c r="F25" i="3"/>
  <c r="E25" i="3"/>
  <c r="I22" i="3"/>
  <c r="H22" i="3"/>
  <c r="G22" i="3"/>
  <c r="F22" i="3"/>
  <c r="E22" i="3"/>
  <c r="J21" i="3"/>
  <c r="J20" i="3"/>
  <c r="J19" i="3"/>
  <c r="J18" i="3"/>
  <c r="J17" i="3"/>
  <c r="I14" i="3"/>
  <c r="H14" i="3"/>
  <c r="G14" i="3"/>
  <c r="F14" i="3"/>
  <c r="E14" i="3"/>
  <c r="J13" i="3"/>
  <c r="J12" i="3"/>
  <c r="J11" i="3"/>
  <c r="E35" i="3" l="1"/>
  <c r="F35" i="3"/>
  <c r="F36" i="3" s="1"/>
  <c r="F60" i="3" s="1"/>
  <c r="F83" i="3" s="1"/>
  <c r="J67" i="3"/>
  <c r="H35" i="3"/>
  <c r="H36" i="3" s="1"/>
  <c r="H60" i="3" s="1"/>
  <c r="H85" i="3" s="1"/>
  <c r="J74" i="3"/>
  <c r="J57" i="3"/>
  <c r="J22" i="3"/>
  <c r="J78" i="3"/>
  <c r="J81" i="3" s="1"/>
  <c r="J44" i="3"/>
  <c r="G35" i="3"/>
  <c r="G36" i="3" s="1"/>
  <c r="G60" i="3" s="1"/>
  <c r="J14" i="3"/>
  <c r="J27" i="3"/>
  <c r="J29" i="3"/>
  <c r="J31" i="3"/>
  <c r="J33" i="3"/>
  <c r="I26" i="3"/>
  <c r="J26" i="3" s="1"/>
  <c r="I28" i="3"/>
  <c r="J28" i="3" s="1"/>
  <c r="I30" i="3"/>
  <c r="J30" i="3" s="1"/>
  <c r="I32" i="3"/>
  <c r="J32" i="3" s="1"/>
  <c r="I34" i="3"/>
  <c r="J34" i="3" s="1"/>
  <c r="E36" i="3"/>
  <c r="E60" i="3" s="1"/>
  <c r="I25" i="3"/>
  <c r="J25" i="3" s="1"/>
  <c r="H83" i="3" l="1"/>
  <c r="H87" i="3" s="1"/>
  <c r="F85" i="3"/>
  <c r="F87" i="3" s="1"/>
  <c r="E85" i="3"/>
  <c r="E83" i="3"/>
  <c r="I35" i="3"/>
  <c r="G83" i="3"/>
  <c r="G85" i="3"/>
  <c r="E87" i="3" l="1"/>
  <c r="I36" i="3"/>
  <c r="I60" i="3" s="1"/>
  <c r="J35" i="3"/>
  <c r="J36" i="3" s="1"/>
  <c r="G87" i="3"/>
  <c r="I85" i="3" l="1"/>
  <c r="J85" i="3" s="1"/>
  <c r="I83" i="3"/>
  <c r="J60" i="3"/>
  <c r="I87" i="3" l="1"/>
  <c r="J87" i="3" s="1"/>
  <c r="J89" i="3" s="1"/>
  <c r="J83" i="3"/>
</calcChain>
</file>

<file path=xl/sharedStrings.xml><?xml version="1.0" encoding="utf-8"?>
<sst xmlns="http://schemas.openxmlformats.org/spreadsheetml/2006/main" count="69" uniqueCount="59">
  <si>
    <t>Budget - UI Rate</t>
  </si>
  <si>
    <t>Senior Salaries</t>
  </si>
  <si>
    <t>Salary Base</t>
  </si>
  <si>
    <t>Year 1</t>
  </si>
  <si>
    <t>Year 2</t>
  </si>
  <si>
    <t>Year 3</t>
  </si>
  <si>
    <t>Year 4</t>
  </si>
  <si>
    <t>Year 5</t>
  </si>
  <si>
    <t>Total</t>
  </si>
  <si>
    <t>Senior 3</t>
  </si>
  <si>
    <t>Faculty</t>
  </si>
  <si>
    <t>Senior 4</t>
  </si>
  <si>
    <t>Senior 5</t>
  </si>
  <si>
    <t>Staff</t>
  </si>
  <si>
    <t>Total Salaries</t>
  </si>
  <si>
    <t>Students</t>
  </si>
  <si>
    <t>Student/IH Salaries</t>
  </si>
  <si>
    <t>IH</t>
  </si>
  <si>
    <t>Student/IH 3</t>
  </si>
  <si>
    <t>Student/IH 4</t>
  </si>
  <si>
    <t>Student/IH 5</t>
  </si>
  <si>
    <t>Total Student/IH Salaries</t>
  </si>
  <si>
    <t>Fringe</t>
  </si>
  <si>
    <t>Rate</t>
  </si>
  <si>
    <t>Total  Fringe</t>
  </si>
  <si>
    <t>Total Salaries and Fringe</t>
  </si>
  <si>
    <t>Travel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</si>
  <si>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</si>
  <si>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</si>
  <si>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</si>
  <si>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</si>
  <si>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</si>
  <si>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</si>
  <si>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</si>
  <si>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</si>
  <si>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</si>
  <si>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</si>
  <si>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</si>
  <si>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</si>
  <si>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</si>
  <si>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</si>
  <si>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</si>
  <si>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In State Per Diem = $55 per day</t>
  </si>
  <si>
    <t>Out of State Per Diem = see GSA Website</t>
  </si>
  <si>
    <t>*Please note - this information is current as of (06/01/2022) always check the OSP website for most current information</t>
  </si>
  <si>
    <t>Update your F&amp;A rate in D84 based on the location and type of work per the information here: https://www.uidaho.edu/research/faculty/resources/f-and-a-rates</t>
  </si>
  <si>
    <t>Consolidated Fringe Rates FY23</t>
  </si>
  <si>
    <t>UI mileage rate = .625 mi</t>
  </si>
  <si>
    <t>Domestic Travel</t>
  </si>
  <si>
    <t>Tuition/Fees</t>
  </si>
  <si>
    <t>Insurance</t>
  </si>
  <si>
    <t xml:space="preserve">Notes </t>
  </si>
  <si>
    <t>Senior 1 Liujun Li</t>
  </si>
  <si>
    <t>Supplies</t>
  </si>
  <si>
    <t>Need to reduce budget by</t>
  </si>
  <si>
    <t>Senior 2 Post Doc</t>
  </si>
  <si>
    <t>3% COLA; reduced to 6.5 weeks summer salary</t>
  </si>
  <si>
    <t>Student/IH 1 Undergrad Student</t>
  </si>
  <si>
    <t xml:space="preserve">Student/IH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</si>
</sst>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m/dd/yy"/>
    <numFmt numFmtId="165" formatCode="mmmm\ d\,\ yyyy"/>
    <numFmt numFmtId="166" formatCode="&quot;$&quot;#,##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65" fontId="5" fillId="0" borderId="0" xfId="1" applyNumberFormat="1" applyFont="1" applyFill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66" fontId="7" fillId="0" borderId="0" xfId="0" applyNumberFormat="1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6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Continuous"/>
    </xf>
    <xf numFmtId="167" fontId="7" fillId="5" borderId="0" xfId="0" applyNumberFormat="1" applyFont="1" applyFill="1"/>
    <xf numFmtId="0" fontId="1" fillId="5" borderId="0" xfId="0" applyFont="1" applyFill="1"/>
    <xf numFmtId="167" fontId="7" fillId="5" borderId="6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5" fillId="2" borderId="7" xfId="0" applyFont="1" applyFill="1" applyBorder="1" applyAlignment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/>
    <xf numFmtId="0" fontId="8" fillId="5" borderId="0" xfId="0" applyFont="1" applyFill="1"/>
    <xf numFmtId="0" fontId="1" fillId="5" borderId="6" xfId="0" applyFont="1" applyFill="1" applyBorder="1"/>
    <xf numFmtId="0" fontId="6" fillId="0" borderId="0" xfId="0" applyFont="1" applyProtection="1">
      <protection locked="0"/>
    </xf>
    <xf numFmtId="3" fontId="6" fillId="0" borderId="0" xfId="0" applyNumberFormat="1" applyFont="1"/>
    <xf numFmtId="0" fontId="7" fillId="5" borderId="0" xfId="0" applyFont="1" applyFill="1"/>
    <xf numFmtId="0" fontId="7" fillId="5" borderId="5" xfId="0" applyFont="1" applyFill="1" applyBorder="1"/>
    <xf numFmtId="0" fontId="7" fillId="5" borderId="6" xfId="0" applyFont="1" applyFill="1" applyBorder="1"/>
    <xf numFmtId="0" fontId="6" fillId="0" borderId="0" xfId="0" applyFont="1" applyAlignment="1" applyProtection="1">
      <alignment horizontal="right"/>
      <protection locked="0"/>
    </xf>
    <xf numFmtId="0" fontId="6" fillId="2" borderId="0" xfId="0" applyFont="1" applyFill="1"/>
    <xf numFmtId="0" fontId="6" fillId="2" borderId="0" xfId="0" applyFont="1" applyFill="1" applyProtection="1">
      <protection locked="0"/>
    </xf>
    <xf numFmtId="3" fontId="6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Protection="1">
      <protection locked="0"/>
    </xf>
    <xf numFmtId="3" fontId="5" fillId="2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0" fontId="1" fillId="6" borderId="14" xfId="0" applyFont="1" applyFill="1" applyBorder="1"/>
    <xf numFmtId="0" fontId="1" fillId="6" borderId="0" xfId="0" applyFont="1" applyFill="1"/>
    <xf numFmtId="0" fontId="1" fillId="6" borderId="15" xfId="0" applyFont="1" applyFill="1" applyBorder="1"/>
    <xf numFmtId="0" fontId="5" fillId="0" borderId="0" xfId="0" applyFont="1"/>
    <xf numFmtId="6" fontId="6" fillId="0" borderId="0" xfId="0" applyNumberFormat="1" applyFont="1" applyProtection="1">
      <protection locked="0"/>
    </xf>
    <xf numFmtId="38" fontId="5" fillId="2" borderId="18" xfId="0" applyNumberFormat="1" applyFont="1" applyFill="1" applyBorder="1"/>
    <xf numFmtId="38" fontId="5" fillId="2" borderId="18" xfId="0" applyNumberFormat="1" applyFont="1" applyFill="1" applyBorder="1" applyProtection="1">
      <protection locked="0"/>
    </xf>
    <xf numFmtId="38" fontId="6" fillId="0" borderId="0" xfId="0" applyNumberFormat="1" applyFont="1"/>
    <xf numFmtId="38" fontId="6" fillId="0" borderId="0" xfId="0" applyNumberFormat="1" applyFont="1" applyProtection="1">
      <protection locked="0"/>
    </xf>
    <xf numFmtId="38" fontId="6" fillId="2" borderId="0" xfId="0" applyNumberFormat="1" applyFont="1" applyFill="1"/>
    <xf numFmtId="0" fontId="7" fillId="2" borderId="0" xfId="0" applyFont="1" applyFill="1"/>
    <xf numFmtId="0" fontId="1" fillId="2" borderId="0" xfId="0" applyFont="1" applyFill="1"/>
    <xf numFmtId="0" fontId="7" fillId="2" borderId="0" xfId="0" applyFont="1" applyFill="1" applyAlignment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/>
    <xf numFmtId="0" fontId="5" fillId="2" borderId="0" xfId="0" applyFont="1" applyFill="1" applyAlignment="1">
      <alignment horizontal="center"/>
    </xf>
    <xf numFmtId="10" fontId="6" fillId="7" borderId="21" xfId="0" applyNumberFormat="1" applyFont="1" applyFill="1" applyBorder="1"/>
    <xf numFmtId="0" fontId="13" fillId="2" borderId="0" xfId="2" applyFont="1" applyFill="1" applyAlignment="1" applyProtection="1">
      <alignment horizontal="left" vertical="center"/>
    </xf>
    <xf numFmtId="3" fontId="5" fillId="2" borderId="22" xfId="0" applyNumberFormat="1" applyFont="1" applyFill="1" applyBorder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0" fontId="1" fillId="8" borderId="0" xfId="0" applyFont="1" applyFill="1"/>
    <xf numFmtId="0" fontId="1" fillId="0" borderId="0" xfId="2" applyFont="1" applyAlignment="1" applyProtection="1">
      <alignment horizontal="left" vertical="center"/>
    </xf>
    <xf numFmtId="0" fontId="17" fillId="0" borderId="0" xfId="0" applyFont="1"/>
    <xf numFmtId="3" fontId="17" fillId="0" borderId="0" xfId="0" applyNumberFormat="1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3" fontId="18" fillId="0" borderId="0" xfId="0" applyNumberFormat="1" applyFont="1"/>
    <xf numFmtId="0" fontId="18" fillId="0" borderId="0" xfId="0" applyFont="1"/>
    <xf numFmtId="3" fontId="17" fillId="0" borderId="0" xfId="0" applyNumberFormat="1" applyFont="1" applyAlignment="1">
      <alignment wrapText="1"/>
    </xf>
    <xf numFmtId="3" fontId="1" fillId="0" borderId="0" xfId="0" applyNumberFormat="1" applyFont="1"/>
    <xf numFmtId="37" fontId="6" fillId="0" borderId="0" xfId="0" applyNumberFormat="1" applyFont="1" applyProtection="1">
      <protection locked="0"/>
    </xf>
    <xf numFmtId="0" fontId="7" fillId="6" borderId="14" xfId="0" applyFont="1" applyFill="1" applyBorder="1"/>
    <xf numFmtId="0" fontId="7" fillId="6" borderId="0" xfId="0" applyFont="1" applyFill="1"/>
    <xf numFmtId="0" fontId="7" fillId="6" borderId="15" xfId="0" applyFont="1" applyFill="1" applyBorder="1"/>
    <xf numFmtId="0" fontId="7" fillId="6" borderId="14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15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7" xfId="0" applyFont="1" applyFill="1" applyBorder="1"/>
    <xf numFmtId="0" fontId="1" fillId="6" borderId="17" xfId="0" applyFont="1" applyFill="1" applyBorder="1"/>
    <xf numFmtId="0" fontId="5" fillId="6" borderId="19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5" borderId="5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1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2</xdr:row>
      <xdr:rowOff>47625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3D8E79A9-D1CF-4F75-A583-19F1A2E8F4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4375" cy="476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2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D9F37D-8D1B-4ECD-AB28-D0ED17788F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4375" cy="476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3F15-B0C1-4B5F-94BB-1391F2240BC2}">
  <dimension ref="B1:W89"/>
  <sheetViews>
    <sheetView tabSelected="1" workbookViewId="0">
      <selection activeCell="E57" sqref="E57"/>
    </sheetView>
  </sheetViews>
  <sheetFormatPr defaultColWidth="9.1796875" defaultRowHeight="13" x14ac:dyDescent="0.3"/>
  <cols>
    <col min="1" max="1" width="1.81640625" style="1" customWidth="1"/>
    <col min="2" max="2" width="24.1796875" style="1" customWidth="1"/>
    <col min="3" max="3" width="11.81640625" style="1" customWidth="1"/>
    <col min="4" max="5" width="15.81640625" style="1" customWidth="1"/>
    <col min="6" max="6" width="10.1796875" style="1" customWidth="1"/>
    <col min="7" max="9" width="15.81640625" style="1" hidden="1" customWidth="1"/>
    <col min="10" max="10" width="15.81640625" style="1" customWidth="1"/>
    <col min="11" max="11" width="25.1796875" style="74" customWidth="1"/>
    <col min="12" max="15" width="9.1796875" style="1"/>
    <col min="16" max="16" width="7" style="1" customWidth="1"/>
    <col min="17" max="17" width="10.1796875" style="1" customWidth="1"/>
    <col min="18" max="16384" width="9.1796875" style="1"/>
  </cols>
  <sheetData>
    <row r="1" spans="2:17" ht="8.25" customHeight="1" x14ac:dyDescent="0.3"/>
    <row r="2" spans="2:17" ht="25.5" customHeight="1" x14ac:dyDescent="0.3">
      <c r="C2" s="79"/>
      <c r="D2" s="79"/>
      <c r="E2" s="79"/>
    </row>
    <row r="3" spans="2:17" ht="8.25" customHeight="1" x14ac:dyDescent="0.3"/>
    <row r="4" spans="2:17" ht="15" customHeight="1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L4" s="95"/>
      <c r="M4" s="95"/>
      <c r="N4" s="95"/>
      <c r="O4" s="95"/>
      <c r="P4" s="96"/>
      <c r="Q4" s="96"/>
    </row>
    <row r="5" spans="2:17" ht="13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L5" s="97"/>
      <c r="M5" s="97"/>
      <c r="N5" s="97"/>
      <c r="O5" s="6"/>
      <c r="P5" s="98"/>
      <c r="Q5" s="99"/>
    </row>
    <row r="6" spans="2:17" ht="13" customHeight="1" thickTop="1" x14ac:dyDescent="0.3">
      <c r="B6" s="7"/>
      <c r="C6" s="7"/>
      <c r="D6" s="7"/>
      <c r="E6" s="7"/>
      <c r="F6" s="7"/>
      <c r="G6" s="7"/>
      <c r="H6" s="7"/>
      <c r="I6" s="7"/>
      <c r="J6" s="7"/>
      <c r="L6" s="8"/>
      <c r="M6" s="9"/>
      <c r="N6" s="9"/>
      <c r="O6" s="9"/>
      <c r="P6" s="9"/>
      <c r="Q6" s="10"/>
    </row>
    <row r="7" spans="2:17" ht="13" customHeight="1" x14ac:dyDescent="0.3">
      <c r="B7" s="11"/>
      <c r="C7" s="11"/>
      <c r="D7" s="12"/>
      <c r="E7" s="13"/>
      <c r="F7" s="13"/>
      <c r="G7" s="13"/>
      <c r="H7" s="13"/>
      <c r="I7" s="13"/>
      <c r="J7" s="13"/>
      <c r="L7" s="100"/>
      <c r="M7" s="101"/>
      <c r="N7" s="101"/>
      <c r="O7" s="14"/>
      <c r="P7" s="15"/>
      <c r="Q7" s="16"/>
    </row>
    <row r="8" spans="2:17" ht="13" customHeight="1" x14ac:dyDescent="0.3">
      <c r="B8" s="17" t="s">
        <v>1</v>
      </c>
      <c r="C8" s="18"/>
      <c r="D8" s="19" t="s">
        <v>2</v>
      </c>
      <c r="E8" s="20" t="s">
        <v>3</v>
      </c>
      <c r="F8" s="21" t="s">
        <v>4</v>
      </c>
      <c r="G8" s="21" t="s">
        <v>5</v>
      </c>
      <c r="H8" s="21" t="s">
        <v>6</v>
      </c>
      <c r="I8" s="21" t="s">
        <v>7</v>
      </c>
      <c r="J8" s="20" t="s">
        <v>8</v>
      </c>
      <c r="K8" s="77" t="s">
        <v>51</v>
      </c>
      <c r="L8" s="22"/>
      <c r="M8" s="23" t="s">
        <v>46</v>
      </c>
      <c r="N8" s="23"/>
      <c r="O8" s="23"/>
      <c r="P8" s="23"/>
      <c r="Q8" s="24"/>
    </row>
    <row r="9" spans="2:17" ht="26" x14ac:dyDescent="0.3">
      <c r="B9" s="7" t="s">
        <v>52</v>
      </c>
      <c r="C9" s="7"/>
      <c r="D9" s="82">
        <v>85004</v>
      </c>
      <c r="E9" s="26">
        <v>0</v>
      </c>
      <c r="F9" s="81">
        <f>14167*1.03</f>
        <v>14592.01</v>
      </c>
      <c r="G9" s="26">
        <v>0</v>
      </c>
      <c r="H9" s="26">
        <v>0</v>
      </c>
      <c r="I9" s="26">
        <v>0</v>
      </c>
      <c r="J9" s="26">
        <f t="shared" ref="J9:J14" si="0">SUM(E9:I9)</f>
        <v>14592.01</v>
      </c>
      <c r="K9" s="80" t="s">
        <v>56</v>
      </c>
      <c r="L9" s="22"/>
      <c r="M9" s="27"/>
      <c r="N9" s="27"/>
      <c r="O9" s="27"/>
      <c r="P9" s="27"/>
      <c r="Q9" s="24"/>
    </row>
    <row r="10" spans="2:17" x14ac:dyDescent="0.3">
      <c r="B10" s="7" t="s">
        <v>55</v>
      </c>
      <c r="C10" s="7"/>
      <c r="D10" s="82">
        <v>48000</v>
      </c>
      <c r="E10" s="26">
        <v>0</v>
      </c>
      <c r="F10" s="26">
        <v>48000</v>
      </c>
      <c r="G10" s="26">
        <v>0</v>
      </c>
      <c r="H10" s="26">
        <v>0</v>
      </c>
      <c r="I10" s="26">
        <v>0</v>
      </c>
      <c r="J10" s="26">
        <f t="shared" si="0"/>
        <v>48000</v>
      </c>
      <c r="K10" s="75"/>
      <c r="L10" s="28"/>
      <c r="M10" s="27"/>
      <c r="N10" s="27"/>
      <c r="O10" s="27"/>
      <c r="P10" s="27"/>
      <c r="Q10" s="29"/>
    </row>
    <row r="11" spans="2:17" ht="13" customHeight="1" x14ac:dyDescent="0.3">
      <c r="B11" s="7" t="s">
        <v>9</v>
      </c>
      <c r="C11" s="7"/>
      <c r="D11" s="25"/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f t="shared" si="0"/>
        <v>0</v>
      </c>
      <c r="L11" s="28"/>
      <c r="M11" s="27"/>
      <c r="N11" s="27" t="s">
        <v>10</v>
      </c>
      <c r="O11" s="14">
        <v>0.30099999999999999</v>
      </c>
      <c r="P11" s="27"/>
      <c r="Q11" s="29"/>
    </row>
    <row r="12" spans="2:17" ht="13" customHeight="1" x14ac:dyDescent="0.3">
      <c r="B12" s="7" t="s">
        <v>11</v>
      </c>
      <c r="C12" s="7"/>
      <c r="D12" s="25"/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f t="shared" si="0"/>
        <v>0</v>
      </c>
      <c r="K12" s="75"/>
      <c r="L12" s="28"/>
      <c r="M12" s="27"/>
      <c r="N12" s="27"/>
      <c r="O12" s="14"/>
      <c r="P12" s="27"/>
      <c r="Q12" s="29"/>
    </row>
    <row r="13" spans="2:17" ht="13" customHeight="1" x14ac:dyDescent="0.3">
      <c r="B13" s="7" t="s">
        <v>12</v>
      </c>
      <c r="C13" s="7"/>
      <c r="D13" s="30"/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f t="shared" si="0"/>
        <v>0</v>
      </c>
      <c r="L13" s="22"/>
      <c r="M13" s="27"/>
      <c r="N13" s="27" t="s">
        <v>13</v>
      </c>
      <c r="O13" s="14">
        <v>0.42</v>
      </c>
      <c r="P13" s="27"/>
      <c r="Q13" s="24"/>
    </row>
    <row r="14" spans="2:17" ht="13" customHeight="1" x14ac:dyDescent="0.3">
      <c r="B14" s="31" t="s">
        <v>14</v>
      </c>
      <c r="C14" s="31"/>
      <c r="D14" s="32"/>
      <c r="E14" s="33">
        <f>SUM(E9:E13)</f>
        <v>0</v>
      </c>
      <c r="F14" s="33">
        <f>SUM(F9:F13)</f>
        <v>62592.01</v>
      </c>
      <c r="G14" s="33">
        <f>SUM(G9:G13)</f>
        <v>0</v>
      </c>
      <c r="H14" s="33">
        <f>SUM(H9:H13)</f>
        <v>0</v>
      </c>
      <c r="I14" s="33">
        <f>SUM(I9:I13)</f>
        <v>0</v>
      </c>
      <c r="J14" s="33">
        <f t="shared" si="0"/>
        <v>62592.01</v>
      </c>
      <c r="L14" s="22"/>
      <c r="M14" s="27"/>
      <c r="N14" s="27"/>
      <c r="O14" s="14"/>
      <c r="P14" s="27"/>
      <c r="Q14" s="24"/>
    </row>
    <row r="15" spans="2:17" ht="13" customHeight="1" x14ac:dyDescent="0.3">
      <c r="B15" s="7"/>
      <c r="C15" s="7"/>
      <c r="D15" s="25"/>
      <c r="E15" s="26"/>
      <c r="F15" s="26"/>
      <c r="G15" s="26"/>
      <c r="H15" s="26"/>
      <c r="I15" s="26"/>
      <c r="J15" s="26"/>
      <c r="L15" s="22"/>
      <c r="M15" s="27"/>
      <c r="N15" s="27" t="s">
        <v>15</v>
      </c>
      <c r="O15" s="14">
        <v>3.5999999999999997E-2</v>
      </c>
      <c r="P15" s="27"/>
      <c r="Q15" s="24"/>
    </row>
    <row r="16" spans="2:17" ht="13" customHeight="1" x14ac:dyDescent="0.3">
      <c r="B16" s="34" t="s">
        <v>16</v>
      </c>
      <c r="C16" s="34"/>
      <c r="D16" s="35"/>
      <c r="E16" s="36"/>
      <c r="F16" s="36"/>
      <c r="G16" s="36"/>
      <c r="H16" s="36"/>
      <c r="I16" s="36"/>
      <c r="J16" s="36"/>
      <c r="L16" s="22"/>
      <c r="M16" s="15"/>
      <c r="N16" s="15"/>
      <c r="O16" s="37"/>
      <c r="P16" s="15"/>
      <c r="Q16" s="24"/>
    </row>
    <row r="17" spans="2:17" x14ac:dyDescent="0.3">
      <c r="B17" s="7" t="s">
        <v>57</v>
      </c>
      <c r="C17" s="7"/>
      <c r="D17" s="25"/>
      <c r="E17" s="26">
        <v>0</v>
      </c>
      <c r="F17" s="26">
        <v>4000</v>
      </c>
      <c r="G17" s="26">
        <v>0</v>
      </c>
      <c r="H17" s="26">
        <v>0</v>
      </c>
      <c r="I17" s="26">
        <v>0</v>
      </c>
      <c r="J17" s="26">
        <f t="shared" ref="J17:J22" si="1">SUM(E17:I17)</f>
        <v>4000</v>
      </c>
      <c r="K17" s="76"/>
      <c r="L17" s="22"/>
      <c r="M17" s="15"/>
      <c r="N17" s="27" t="s">
        <v>17</v>
      </c>
      <c r="O17" s="14">
        <v>8.6999999999999994E-2</v>
      </c>
      <c r="P17" s="15"/>
      <c r="Q17" s="24"/>
    </row>
    <row r="18" spans="2:17" x14ac:dyDescent="0.3">
      <c r="B18" s="7" t="s">
        <v>58</v>
      </c>
      <c r="C18" s="7"/>
      <c r="D18" s="25"/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f t="shared" si="1"/>
        <v>0</v>
      </c>
      <c r="K18" s="76"/>
      <c r="L18" s="22"/>
      <c r="M18" s="15"/>
      <c r="N18" s="15"/>
      <c r="O18" s="37"/>
      <c r="P18" s="15"/>
      <c r="Q18" s="24"/>
    </row>
    <row r="19" spans="2:17" ht="13" hidden="1" customHeight="1" thickBot="1" x14ac:dyDescent="0.35">
      <c r="B19" s="7" t="s">
        <v>18</v>
      </c>
      <c r="C19" s="7"/>
      <c r="D19" s="25"/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f t="shared" si="1"/>
        <v>0</v>
      </c>
      <c r="L19" s="38"/>
      <c r="M19" s="39"/>
      <c r="N19" s="39"/>
      <c r="O19" s="39"/>
      <c r="P19" s="39"/>
      <c r="Q19" s="40"/>
    </row>
    <row r="20" spans="2:17" ht="13" hidden="1" customHeight="1" thickTop="1" x14ac:dyDescent="0.3">
      <c r="B20" s="7" t="s">
        <v>19</v>
      </c>
      <c r="C20" s="7"/>
      <c r="D20" s="25"/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f t="shared" si="1"/>
        <v>0</v>
      </c>
    </row>
    <row r="21" spans="2:17" ht="12" hidden="1" customHeight="1" x14ac:dyDescent="0.3">
      <c r="B21" s="7" t="s">
        <v>20</v>
      </c>
      <c r="C21" s="7"/>
      <c r="D21" s="25"/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f t="shared" si="1"/>
        <v>0</v>
      </c>
    </row>
    <row r="22" spans="2:17" ht="13" customHeight="1" x14ac:dyDescent="0.3">
      <c r="B22" s="31" t="s">
        <v>21</v>
      </c>
      <c r="C22" s="31"/>
      <c r="D22" s="32"/>
      <c r="E22" s="33">
        <f>SUM(E17:E21)</f>
        <v>0</v>
      </c>
      <c r="F22" s="33">
        <f>SUM(F17:F21)</f>
        <v>4000</v>
      </c>
      <c r="G22" s="33">
        <f>SUM(G17:G21)</f>
        <v>0</v>
      </c>
      <c r="H22" s="33">
        <f>SUM(H17:H21)</f>
        <v>0</v>
      </c>
      <c r="I22" s="33">
        <f>SUM(I17:I21)</f>
        <v>0</v>
      </c>
      <c r="J22" s="33">
        <f t="shared" si="1"/>
        <v>4000</v>
      </c>
    </row>
    <row r="23" spans="2:17" ht="13" customHeight="1" x14ac:dyDescent="0.3">
      <c r="B23" s="7"/>
      <c r="C23" s="7"/>
      <c r="D23" s="25"/>
      <c r="E23" s="26"/>
      <c r="F23" s="26"/>
      <c r="G23" s="26"/>
      <c r="H23" s="26"/>
      <c r="I23" s="26"/>
      <c r="J23" s="26"/>
    </row>
    <row r="24" spans="2:17" ht="13" customHeight="1" x14ac:dyDescent="0.3">
      <c r="B24" s="41" t="s">
        <v>22</v>
      </c>
      <c r="C24" s="31"/>
      <c r="D24" s="42" t="s">
        <v>23</v>
      </c>
      <c r="E24" s="33"/>
      <c r="F24" s="33"/>
      <c r="G24" s="33"/>
      <c r="H24" s="33"/>
      <c r="I24" s="33"/>
      <c r="J24" s="33"/>
    </row>
    <row r="25" spans="2:17" ht="13" customHeight="1" x14ac:dyDescent="0.3">
      <c r="B25" s="7" t="s">
        <v>52</v>
      </c>
      <c r="C25" s="7"/>
      <c r="D25" s="43">
        <v>0.30099999999999999</v>
      </c>
      <c r="E25" s="26">
        <f>SUM(D25*E9)</f>
        <v>0</v>
      </c>
      <c r="F25" s="26">
        <f>SUM(D25*F9)</f>
        <v>4392.1950100000004</v>
      </c>
      <c r="G25" s="26">
        <f>SUM(D25*G9)</f>
        <v>0</v>
      </c>
      <c r="H25" s="26">
        <f t="shared" ref="H25:I29" si="2">SUM(D25*H9)</f>
        <v>0</v>
      </c>
      <c r="I25" s="26">
        <f t="shared" si="2"/>
        <v>0</v>
      </c>
      <c r="J25" s="26">
        <f t="shared" ref="J25:J35" si="3">SUM(E25:I25)</f>
        <v>4392.1950100000004</v>
      </c>
      <c r="K25" s="75"/>
    </row>
    <row r="26" spans="2:17" ht="13" customHeight="1" x14ac:dyDescent="0.3">
      <c r="B26" s="7" t="s">
        <v>55</v>
      </c>
      <c r="C26" s="7"/>
      <c r="D26" s="43">
        <v>0.42</v>
      </c>
      <c r="E26" s="26">
        <f>SUM(D26*E10)</f>
        <v>0</v>
      </c>
      <c r="F26" s="26">
        <f>SUM(D26*F10)</f>
        <v>20160</v>
      </c>
      <c r="G26" s="26">
        <f>SUM(D26*G10)</f>
        <v>0</v>
      </c>
      <c r="H26" s="26">
        <f t="shared" si="2"/>
        <v>0</v>
      </c>
      <c r="I26" s="26">
        <f t="shared" si="2"/>
        <v>0</v>
      </c>
      <c r="J26" s="26">
        <f t="shared" si="3"/>
        <v>20160</v>
      </c>
    </row>
    <row r="27" spans="2:17" ht="13" hidden="1" customHeight="1" x14ac:dyDescent="0.3">
      <c r="B27" s="7" t="s">
        <v>9</v>
      </c>
      <c r="C27" s="7"/>
      <c r="D27" s="43">
        <v>0</v>
      </c>
      <c r="E27" s="26">
        <f>SUM(D27*E11)</f>
        <v>0</v>
      </c>
      <c r="F27" s="26">
        <f>SUM(D27*F11)</f>
        <v>0</v>
      </c>
      <c r="G27" s="26">
        <f>SUM(D27*G11)</f>
        <v>0</v>
      </c>
      <c r="H27" s="26">
        <f t="shared" si="2"/>
        <v>0</v>
      </c>
      <c r="I27" s="26">
        <f t="shared" si="2"/>
        <v>0</v>
      </c>
      <c r="J27" s="26">
        <f t="shared" si="3"/>
        <v>0</v>
      </c>
    </row>
    <row r="28" spans="2:17" ht="13" hidden="1" customHeight="1" x14ac:dyDescent="0.3">
      <c r="B28" s="7" t="s">
        <v>11</v>
      </c>
      <c r="C28" s="7"/>
      <c r="D28" s="43">
        <v>0</v>
      </c>
      <c r="E28" s="26">
        <f>SUM(D28*E12)</f>
        <v>0</v>
      </c>
      <c r="F28" s="26">
        <f>SUM(D28*F12)</f>
        <v>0</v>
      </c>
      <c r="G28" s="26">
        <f>SUM(D28*G12)</f>
        <v>0</v>
      </c>
      <c r="H28" s="26">
        <f t="shared" si="2"/>
        <v>0</v>
      </c>
      <c r="I28" s="26">
        <f t="shared" si="2"/>
        <v>0</v>
      </c>
      <c r="J28" s="26">
        <f t="shared" si="3"/>
        <v>0</v>
      </c>
    </row>
    <row r="29" spans="2:17" ht="13" hidden="1" customHeight="1" x14ac:dyDescent="0.3">
      <c r="B29" s="7" t="s">
        <v>12</v>
      </c>
      <c r="C29" s="7"/>
      <c r="D29" s="43">
        <v>0</v>
      </c>
      <c r="E29" s="26">
        <f>SUM(D29*E13)</f>
        <v>0</v>
      </c>
      <c r="F29" s="26">
        <f>SUM(D29*F13)</f>
        <v>0</v>
      </c>
      <c r="G29" s="26">
        <f>SUM(D29*G13)</f>
        <v>0</v>
      </c>
      <c r="H29" s="26">
        <f t="shared" si="2"/>
        <v>0</v>
      </c>
      <c r="I29" s="26">
        <f t="shared" si="2"/>
        <v>0</v>
      </c>
      <c r="J29" s="26">
        <f t="shared" si="3"/>
        <v>0</v>
      </c>
    </row>
    <row r="30" spans="2:17" ht="30" customHeight="1" x14ac:dyDescent="0.3">
      <c r="B30" s="7" t="s">
        <v>57</v>
      </c>
      <c r="C30" s="7"/>
      <c r="D30" s="43">
        <v>3.5999999999999997E-2</v>
      </c>
      <c r="E30" s="26">
        <f>SUM(D30*E17)</f>
        <v>0</v>
      </c>
      <c r="F30" s="26">
        <f>SUM(D30*F17)</f>
        <v>144</v>
      </c>
      <c r="G30" s="26">
        <f>SUM(D30*G17)</f>
        <v>0</v>
      </c>
      <c r="H30" s="26">
        <f t="shared" ref="H30:I34" si="4">SUM(D30*H17)</f>
        <v>0</v>
      </c>
      <c r="I30" s="26">
        <f t="shared" si="4"/>
        <v>0</v>
      </c>
      <c r="J30" s="26">
        <f t="shared" si="3"/>
        <v>144</v>
      </c>
    </row>
    <row r="31" spans="2:17" ht="39" hidden="1" customHeight="1" x14ac:dyDescent="0.3">
      <c r="B31" s="7" t="s">
        <v>58</v>
      </c>
      <c r="C31" s="7"/>
      <c r="D31" s="43">
        <v>0</v>
      </c>
      <c r="E31" s="26">
        <f>SUM(D31*E18)</f>
        <v>0</v>
      </c>
      <c r="F31" s="26">
        <v>0</v>
      </c>
      <c r="G31" s="26">
        <f>SUM(D31*G18)</f>
        <v>0</v>
      </c>
      <c r="H31" s="26">
        <f t="shared" si="4"/>
        <v>0</v>
      </c>
      <c r="I31" s="26">
        <f t="shared" si="4"/>
        <v>0</v>
      </c>
      <c r="J31" s="26">
        <f t="shared" si="3"/>
        <v>0</v>
      </c>
    </row>
    <row r="32" spans="2:17" ht="13" hidden="1" customHeight="1" x14ac:dyDescent="0.3">
      <c r="B32" s="7" t="s">
        <v>18</v>
      </c>
      <c r="C32" s="7"/>
      <c r="D32" s="43">
        <v>0</v>
      </c>
      <c r="E32" s="26">
        <f>SUM(D32*E19)</f>
        <v>0</v>
      </c>
      <c r="F32" s="26">
        <f>SUM(D32*F19)</f>
        <v>0</v>
      </c>
      <c r="G32" s="26">
        <f>SUM(D32*G19)</f>
        <v>0</v>
      </c>
      <c r="H32" s="26">
        <f t="shared" si="4"/>
        <v>0</v>
      </c>
      <c r="I32" s="26">
        <f t="shared" si="4"/>
        <v>0</v>
      </c>
      <c r="J32" s="26">
        <f t="shared" si="3"/>
        <v>0</v>
      </c>
    </row>
    <row r="33" spans="2:16" ht="13" hidden="1" customHeight="1" x14ac:dyDescent="0.3">
      <c r="B33" s="7" t="s">
        <v>19</v>
      </c>
      <c r="C33" s="7"/>
      <c r="D33" s="43">
        <v>0</v>
      </c>
      <c r="E33" s="26">
        <f>SUM(D33*E20)</f>
        <v>0</v>
      </c>
      <c r="F33" s="26">
        <f>SUM(D33*F20)</f>
        <v>0</v>
      </c>
      <c r="G33" s="26">
        <f>SUM(D33*G20)</f>
        <v>0</v>
      </c>
      <c r="H33" s="26">
        <f t="shared" si="4"/>
        <v>0</v>
      </c>
      <c r="I33" s="26">
        <f t="shared" si="4"/>
        <v>0</v>
      </c>
      <c r="J33" s="26">
        <f t="shared" si="3"/>
        <v>0</v>
      </c>
    </row>
    <row r="34" spans="2:16" ht="5.25" hidden="1" customHeight="1" x14ac:dyDescent="0.3">
      <c r="B34" s="7" t="s">
        <v>20</v>
      </c>
      <c r="C34" s="7"/>
      <c r="D34" s="43">
        <v>0</v>
      </c>
      <c r="E34" s="26">
        <f>SUM(D34*E21)</f>
        <v>0</v>
      </c>
      <c r="F34" s="26">
        <f>SUM(D34*F21)</f>
        <v>0</v>
      </c>
      <c r="G34" s="26">
        <f>SUM(D34*G21)</f>
        <v>0</v>
      </c>
      <c r="H34" s="26">
        <f t="shared" si="4"/>
        <v>0</v>
      </c>
      <c r="I34" s="26">
        <f t="shared" si="4"/>
        <v>0</v>
      </c>
      <c r="J34" s="26">
        <f t="shared" si="3"/>
        <v>0</v>
      </c>
    </row>
    <row r="35" spans="2:16" ht="13" customHeight="1" x14ac:dyDescent="0.3">
      <c r="B35" s="31" t="s">
        <v>24</v>
      </c>
      <c r="C35" s="31"/>
      <c r="D35" s="31"/>
      <c r="E35" s="33">
        <f>SUM(E25:E34)</f>
        <v>0</v>
      </c>
      <c r="F35" s="33">
        <f>SUM(F25:F34)</f>
        <v>24696.195009999999</v>
      </c>
      <c r="G35" s="33">
        <f>SUM(G25:G34)</f>
        <v>0</v>
      </c>
      <c r="H35" s="33">
        <f>SUM(H25:H34)</f>
        <v>0</v>
      </c>
      <c r="I35" s="33">
        <f>SUM(I25:I34)</f>
        <v>0</v>
      </c>
      <c r="J35" s="33">
        <f t="shared" si="3"/>
        <v>24696.195009999999</v>
      </c>
    </row>
    <row r="36" spans="2:16" ht="13" customHeight="1" x14ac:dyDescent="0.3">
      <c r="B36" s="31" t="s">
        <v>25</v>
      </c>
      <c r="C36" s="31"/>
      <c r="D36" s="31"/>
      <c r="E36" s="33">
        <f t="shared" ref="E36:J36" si="5">SUM(E14+E22+E35)</f>
        <v>0</v>
      </c>
      <c r="F36" s="33">
        <f t="shared" si="5"/>
        <v>91288.205010000005</v>
      </c>
      <c r="G36" s="33">
        <f t="shared" si="5"/>
        <v>0</v>
      </c>
      <c r="H36" s="33">
        <f t="shared" si="5"/>
        <v>0</v>
      </c>
      <c r="I36" s="33">
        <f t="shared" si="5"/>
        <v>0</v>
      </c>
      <c r="J36" s="33">
        <f t="shared" si="5"/>
        <v>91288.205010000005</v>
      </c>
    </row>
    <row r="37" spans="2:16" ht="13" customHeight="1" x14ac:dyDescent="0.3">
      <c r="B37" s="7"/>
      <c r="C37" s="7"/>
      <c r="D37" s="7"/>
      <c r="E37" s="26"/>
      <c r="F37" s="26"/>
      <c r="G37" s="26"/>
      <c r="H37" s="26"/>
      <c r="I37" s="26"/>
      <c r="J37" s="26"/>
    </row>
    <row r="38" spans="2:16" ht="13" customHeight="1" x14ac:dyDescent="0.3">
      <c r="B38" s="41" t="s">
        <v>26</v>
      </c>
      <c r="C38" s="31"/>
      <c r="D38" s="31"/>
      <c r="E38" s="33"/>
      <c r="F38" s="33"/>
      <c r="G38" s="33"/>
      <c r="H38" s="33"/>
      <c r="I38" s="33"/>
      <c r="J38" s="33"/>
    </row>
    <row r="39" spans="2:16" ht="13" customHeight="1" x14ac:dyDescent="0.3">
      <c r="B39" s="7" t="s">
        <v>48</v>
      </c>
      <c r="C39" s="7"/>
      <c r="D39" s="7"/>
      <c r="E39" s="26">
        <v>1000</v>
      </c>
      <c r="F39" s="26">
        <v>2550</v>
      </c>
      <c r="G39" s="26">
        <v>0</v>
      </c>
      <c r="H39" s="26">
        <v>0</v>
      </c>
      <c r="I39" s="26">
        <v>0</v>
      </c>
      <c r="J39" s="26">
        <f t="shared" ref="J39:J44" si="6">SUM(E39:I39)</f>
        <v>3550</v>
      </c>
      <c r="L39" s="102" t="s">
        <v>47</v>
      </c>
      <c r="M39" s="103"/>
      <c r="N39" s="103"/>
      <c r="O39" s="103"/>
      <c r="P39" s="104"/>
    </row>
    <row r="40" spans="2:16" ht="13" customHeight="1" x14ac:dyDescent="0.3">
      <c r="B40" s="7"/>
      <c r="C40" s="7"/>
      <c r="D40" s="7"/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f t="shared" si="6"/>
        <v>0</v>
      </c>
      <c r="L40" s="83" t="s">
        <v>42</v>
      </c>
      <c r="M40" s="84"/>
      <c r="N40" s="84"/>
      <c r="O40" s="84"/>
      <c r="P40" s="85"/>
    </row>
    <row r="41" spans="2:16" ht="13" customHeight="1" x14ac:dyDescent="0.3">
      <c r="B41" s="7"/>
      <c r="C41" s="7"/>
      <c r="D41" s="7"/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f t="shared" si="6"/>
        <v>0</v>
      </c>
      <c r="L41" s="83" t="s">
        <v>43</v>
      </c>
      <c r="M41" s="84"/>
      <c r="N41" s="84"/>
      <c r="O41" s="84"/>
      <c r="P41" s="85"/>
    </row>
    <row r="42" spans="2:16" ht="13" customHeight="1" x14ac:dyDescent="0.3">
      <c r="B42" s="7"/>
      <c r="C42" s="7"/>
      <c r="D42" s="7"/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f t="shared" si="6"/>
        <v>0</v>
      </c>
      <c r="L42" s="44"/>
      <c r="M42" s="45"/>
      <c r="N42" s="45"/>
      <c r="O42" s="45"/>
      <c r="P42" s="46"/>
    </row>
    <row r="43" spans="2:16" ht="13" customHeight="1" x14ac:dyDescent="0.3">
      <c r="B43" s="7"/>
      <c r="C43" s="7"/>
      <c r="D43" s="7"/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f t="shared" si="6"/>
        <v>0</v>
      </c>
      <c r="L43" s="86" t="s">
        <v>44</v>
      </c>
      <c r="M43" s="87"/>
      <c r="N43" s="87"/>
      <c r="O43" s="87"/>
      <c r="P43" s="88"/>
    </row>
    <row r="44" spans="2:16" ht="13" customHeight="1" x14ac:dyDescent="0.3">
      <c r="B44" s="31" t="s">
        <v>27</v>
      </c>
      <c r="C44" s="31"/>
      <c r="D44" s="31"/>
      <c r="E44" s="33">
        <f>SUM(E39:E43)</f>
        <v>1000</v>
      </c>
      <c r="F44" s="33">
        <f>SUM(F39:F43)</f>
        <v>2550</v>
      </c>
      <c r="G44" s="33">
        <f>SUM(G39:G43)</f>
        <v>0</v>
      </c>
      <c r="H44" s="33">
        <f>SUM(H39:H43)</f>
        <v>0</v>
      </c>
      <c r="I44" s="33">
        <f>SUM(I39:I43)</f>
        <v>0</v>
      </c>
      <c r="J44" s="33">
        <f t="shared" si="6"/>
        <v>3550</v>
      </c>
      <c r="L44" s="86"/>
      <c r="M44" s="87"/>
      <c r="N44" s="87"/>
      <c r="O44" s="87"/>
      <c r="P44" s="88"/>
    </row>
    <row r="45" spans="2:16" ht="13" customHeight="1" x14ac:dyDescent="0.3">
      <c r="B45" s="7"/>
      <c r="C45" s="7"/>
      <c r="D45" s="7"/>
      <c r="E45" s="26"/>
      <c r="F45" s="26"/>
      <c r="G45" s="26"/>
      <c r="H45" s="26"/>
      <c r="I45" s="26"/>
      <c r="J45" s="26"/>
      <c r="L45" s="89"/>
      <c r="M45" s="90"/>
      <c r="N45" s="90"/>
      <c r="O45" s="90"/>
      <c r="P45" s="91"/>
    </row>
    <row r="46" spans="2:16" ht="13" customHeight="1" x14ac:dyDescent="0.3">
      <c r="B46" s="41" t="s">
        <v>28</v>
      </c>
      <c r="C46" s="31"/>
      <c r="D46" s="31"/>
      <c r="E46" s="33"/>
      <c r="F46" s="33"/>
      <c r="G46" s="33"/>
      <c r="H46" s="33"/>
      <c r="I46" s="33"/>
      <c r="J46" s="33"/>
    </row>
    <row r="47" spans="2:16" ht="13" customHeight="1" x14ac:dyDescent="0.3">
      <c r="B47" s="7" t="s">
        <v>53</v>
      </c>
      <c r="C47" s="7"/>
      <c r="D47" s="7"/>
      <c r="E47" s="26">
        <v>863</v>
      </c>
      <c r="F47" s="26">
        <v>3072</v>
      </c>
      <c r="G47" s="26">
        <v>0</v>
      </c>
      <c r="H47" s="26">
        <v>0</v>
      </c>
      <c r="I47" s="26">
        <v>0</v>
      </c>
      <c r="J47" s="26">
        <f t="shared" ref="J47:J57" si="7">SUM(E47:I47)</f>
        <v>3935</v>
      </c>
    </row>
    <row r="48" spans="2:16" ht="13" hidden="1" customHeight="1" x14ac:dyDescent="0.3">
      <c r="B48" s="7"/>
      <c r="C48" s="7"/>
      <c r="D48" s="7"/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f t="shared" si="7"/>
        <v>0</v>
      </c>
      <c r="K48" s="75"/>
    </row>
    <row r="49" spans="2:11" ht="13" hidden="1" customHeight="1" x14ac:dyDescent="0.3">
      <c r="B49" s="7"/>
      <c r="C49" s="7"/>
      <c r="D49" s="7"/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f t="shared" si="7"/>
        <v>0</v>
      </c>
    </row>
    <row r="50" spans="2:11" ht="13" hidden="1" customHeight="1" x14ac:dyDescent="0.3">
      <c r="B50" s="7"/>
      <c r="C50" s="7"/>
      <c r="D50" s="7"/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f t="shared" si="7"/>
        <v>0</v>
      </c>
      <c r="K50" s="75"/>
    </row>
    <row r="51" spans="2:11" ht="13" hidden="1" customHeight="1" x14ac:dyDescent="0.3">
      <c r="B51" s="7"/>
      <c r="C51" s="7"/>
      <c r="D51" s="7"/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f t="shared" si="7"/>
        <v>0</v>
      </c>
    </row>
    <row r="52" spans="2:11" ht="13" hidden="1" customHeight="1" x14ac:dyDescent="0.3">
      <c r="B52" s="7"/>
      <c r="C52" s="7"/>
      <c r="D52" s="7"/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f t="shared" si="7"/>
        <v>0</v>
      </c>
    </row>
    <row r="53" spans="2:11" ht="13" hidden="1" customHeight="1" x14ac:dyDescent="0.3">
      <c r="B53" s="7"/>
      <c r="C53" s="7"/>
      <c r="D53" s="7"/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f t="shared" si="7"/>
        <v>0</v>
      </c>
    </row>
    <row r="54" spans="2:11" ht="13" hidden="1" customHeight="1" x14ac:dyDescent="0.3">
      <c r="B54" s="7"/>
      <c r="C54" s="7"/>
      <c r="D54" s="7"/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f t="shared" si="7"/>
        <v>0</v>
      </c>
    </row>
    <row r="55" spans="2:11" ht="13" hidden="1" customHeight="1" x14ac:dyDescent="0.3">
      <c r="B55" s="7"/>
      <c r="C55" s="7"/>
      <c r="D55" s="7"/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f t="shared" si="7"/>
        <v>0</v>
      </c>
    </row>
    <row r="56" spans="2:11" ht="13" hidden="1" customHeight="1" x14ac:dyDescent="0.3">
      <c r="B56" s="7"/>
      <c r="C56" s="7"/>
      <c r="D56" s="7"/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f t="shared" si="7"/>
        <v>0</v>
      </c>
    </row>
    <row r="57" spans="2:11" ht="13" customHeight="1" x14ac:dyDescent="0.3">
      <c r="B57" s="31" t="s">
        <v>29</v>
      </c>
      <c r="C57" s="31"/>
      <c r="D57" s="31"/>
      <c r="E57" s="33">
        <f>SUM(E47:E56)</f>
        <v>863</v>
      </c>
      <c r="F57" s="33">
        <f>SUM(F47:F56)</f>
        <v>3072</v>
      </c>
      <c r="G57" s="33">
        <f>SUM(G47:G56)</f>
        <v>0</v>
      </c>
      <c r="H57" s="33">
        <f>SUM(H47:H56)</f>
        <v>0</v>
      </c>
      <c r="I57" s="33">
        <f>SUM(I47:I56)</f>
        <v>0</v>
      </c>
      <c r="J57" s="33">
        <f t="shared" si="7"/>
        <v>3935</v>
      </c>
    </row>
    <row r="58" spans="2:11" ht="13" customHeight="1" x14ac:dyDescent="0.3">
      <c r="B58" s="47"/>
      <c r="C58" s="7"/>
      <c r="D58" s="7"/>
      <c r="E58" s="7"/>
      <c r="F58" s="7"/>
      <c r="G58" s="7"/>
      <c r="H58" s="7"/>
      <c r="I58" s="7"/>
      <c r="J58" s="7"/>
    </row>
    <row r="59" spans="2:11" ht="13" customHeight="1" x14ac:dyDescent="0.3">
      <c r="C59" s="7"/>
      <c r="D59" s="7"/>
      <c r="E59" s="48"/>
      <c r="F59" s="48"/>
      <c r="G59" s="48"/>
      <c r="H59" s="48"/>
      <c r="I59" s="48"/>
      <c r="J59" s="48"/>
    </row>
    <row r="60" spans="2:11" ht="13" customHeight="1" x14ac:dyDescent="0.3">
      <c r="B60" s="41" t="s">
        <v>30</v>
      </c>
      <c r="C60" s="31"/>
      <c r="D60" s="31"/>
      <c r="E60" s="49">
        <f>SUM(E36+E44+E57)</f>
        <v>1863</v>
      </c>
      <c r="F60" s="49">
        <f>SUM(F36+F44+F57)</f>
        <v>96910.205010000005</v>
      </c>
      <c r="G60" s="49">
        <f>SUM(G36+G44+G57)</f>
        <v>0</v>
      </c>
      <c r="H60" s="49">
        <f>SUM(H36+H44+H57)</f>
        <v>0</v>
      </c>
      <c r="I60" s="49">
        <f>SUM(I36+I44+I57)</f>
        <v>0</v>
      </c>
      <c r="J60" s="50">
        <f>SUM(E60:I60)</f>
        <v>98773.205010000005</v>
      </c>
    </row>
    <row r="61" spans="2:11" ht="13" customHeight="1" thickBot="1" x14ac:dyDescent="0.35">
      <c r="B61" s="47"/>
      <c r="C61" s="7"/>
      <c r="D61" s="7"/>
      <c r="E61" s="51"/>
      <c r="F61" s="51"/>
      <c r="G61" s="51"/>
      <c r="H61" s="51"/>
      <c r="I61" s="51"/>
      <c r="J61" s="52"/>
    </row>
    <row r="62" spans="2:11" ht="13" customHeight="1" thickTop="1" x14ac:dyDescent="0.3">
      <c r="B62" s="92" t="s">
        <v>31</v>
      </c>
      <c r="C62" s="93"/>
      <c r="D62" s="93"/>
      <c r="E62" s="93"/>
      <c r="F62" s="93"/>
      <c r="G62" s="93"/>
      <c r="H62" s="93"/>
      <c r="I62" s="93"/>
      <c r="J62" s="93"/>
    </row>
    <row r="63" spans="2:11" ht="13" customHeight="1" thickBot="1" x14ac:dyDescent="0.35">
      <c r="B63" s="94"/>
      <c r="C63" s="94"/>
      <c r="D63" s="94"/>
      <c r="E63" s="94"/>
      <c r="F63" s="94"/>
      <c r="G63" s="94"/>
      <c r="H63" s="94"/>
      <c r="I63" s="94"/>
      <c r="J63" s="94"/>
    </row>
    <row r="64" spans="2:11" ht="13" customHeight="1" thickTop="1" x14ac:dyDescent="0.3"/>
    <row r="65" spans="2:13" ht="13" hidden="1" customHeight="1" x14ac:dyDescent="0.3">
      <c r="B65" s="41" t="s">
        <v>32</v>
      </c>
      <c r="C65" s="31"/>
      <c r="D65" s="31"/>
      <c r="E65" s="31"/>
      <c r="F65" s="31"/>
      <c r="G65" s="31"/>
      <c r="H65" s="31"/>
      <c r="I65" s="31"/>
      <c r="J65" s="53"/>
    </row>
    <row r="66" spans="2:13" ht="13" hidden="1" customHeight="1" x14ac:dyDescent="0.3"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>SUM(E66:I66)</f>
        <v>0</v>
      </c>
    </row>
    <row r="67" spans="2:13" ht="13" hidden="1" customHeight="1" x14ac:dyDescent="0.3">
      <c r="B67" s="31" t="s">
        <v>33</v>
      </c>
      <c r="C67" s="31"/>
      <c r="D67" s="31"/>
      <c r="E67" s="33">
        <f>SUM(E66:E66)</f>
        <v>0</v>
      </c>
      <c r="F67" s="33">
        <f>SUM(F66:F66)</f>
        <v>0</v>
      </c>
      <c r="G67" s="33">
        <f>SUM(G66:G66)</f>
        <v>0</v>
      </c>
      <c r="H67" s="33">
        <f>SUM(H66:H66)</f>
        <v>0</v>
      </c>
      <c r="I67" s="33">
        <f>SUM(I66:I66)</f>
        <v>0</v>
      </c>
      <c r="J67" s="33">
        <f>SUM(E67:I67)</f>
        <v>0</v>
      </c>
    </row>
    <row r="68" spans="2:13" ht="13" hidden="1" customHeight="1" x14ac:dyDescent="0.3"/>
    <row r="69" spans="2:13" ht="13" hidden="1" customHeight="1" x14ac:dyDescent="0.3">
      <c r="B69" s="41" t="s">
        <v>34</v>
      </c>
      <c r="C69" s="31"/>
      <c r="D69" s="31"/>
      <c r="E69" s="31"/>
      <c r="F69" s="31"/>
      <c r="G69" s="31"/>
      <c r="H69" s="31"/>
      <c r="I69" s="31"/>
      <c r="J69" s="53"/>
    </row>
    <row r="70" spans="2:13" ht="13" hidden="1" customHeight="1" x14ac:dyDescent="0.3"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1">
        <f>SUM(E70:I70)</f>
        <v>0</v>
      </c>
    </row>
    <row r="71" spans="2:13" ht="13" hidden="1" customHeight="1" x14ac:dyDescent="0.3"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1">
        <f>SUM(E71:I71)</f>
        <v>0</v>
      </c>
    </row>
    <row r="72" spans="2:13" ht="13" hidden="1" customHeight="1" x14ac:dyDescent="0.3"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1">
        <f>SUM(E72:I72)</f>
        <v>0</v>
      </c>
    </row>
    <row r="73" spans="2:13" ht="13" hidden="1" customHeight="1" x14ac:dyDescent="0.3"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1">
        <f>SUM(E73:I73)</f>
        <v>0</v>
      </c>
    </row>
    <row r="74" spans="2:13" ht="13" hidden="1" customHeight="1" x14ac:dyDescent="0.3">
      <c r="B74" s="31" t="s">
        <v>35</v>
      </c>
      <c r="C74" s="31"/>
      <c r="D74" s="31"/>
      <c r="E74" s="31">
        <f>SUM(E70:E73)</f>
        <v>0</v>
      </c>
      <c r="F74" s="31">
        <f>SUM(F70:F73)</f>
        <v>0</v>
      </c>
      <c r="G74" s="31">
        <f>SUM(G70:G73)</f>
        <v>0</v>
      </c>
      <c r="H74" s="31">
        <f>SUM(H70:H73)</f>
        <v>0</v>
      </c>
      <c r="I74" s="31">
        <f>SUM(I70:I73)</f>
        <v>0</v>
      </c>
      <c r="J74" s="53">
        <f>SUM(E74:I74)</f>
        <v>0</v>
      </c>
    </row>
    <row r="75" spans="2:13" ht="13" hidden="1" customHeight="1" x14ac:dyDescent="0.3"/>
    <row r="76" spans="2:13" ht="13" customHeight="1" x14ac:dyDescent="0.3">
      <c r="B76" s="54" t="s">
        <v>36</v>
      </c>
      <c r="C76" s="55"/>
      <c r="D76" s="55"/>
      <c r="E76" s="56"/>
      <c r="F76" s="56"/>
      <c r="G76" s="56"/>
      <c r="H76" s="56"/>
      <c r="I76" s="56"/>
      <c r="J76" s="56"/>
    </row>
    <row r="77" spans="2:13" ht="13" customHeight="1" x14ac:dyDescent="0.3">
      <c r="B77" s="73" t="s">
        <v>49</v>
      </c>
      <c r="C77" s="57"/>
      <c r="D77" s="57"/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26">
        <f>SUM(E77:I77)</f>
        <v>0</v>
      </c>
    </row>
    <row r="78" spans="2:13" ht="12.75" customHeight="1" x14ac:dyDescent="0.3">
      <c r="B78" s="73" t="s">
        <v>50</v>
      </c>
      <c r="C78" s="57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26">
        <f>SUM(E78:I78)</f>
        <v>0</v>
      </c>
      <c r="M78" s="26"/>
    </row>
    <row r="79" spans="2:13" ht="13" hidden="1" customHeight="1" x14ac:dyDescent="0.3">
      <c r="B79" s="57"/>
      <c r="C79" s="57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26">
        <f>SUM(E79:I79)</f>
        <v>0</v>
      </c>
    </row>
    <row r="80" spans="2:13" ht="13" hidden="1" customHeight="1" x14ac:dyDescent="0.3">
      <c r="B80" s="57"/>
      <c r="C80" s="57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26">
        <f>SUM(E80:I80)</f>
        <v>0</v>
      </c>
    </row>
    <row r="81" spans="2:23" ht="13" customHeight="1" x14ac:dyDescent="0.3">
      <c r="B81" s="31" t="s">
        <v>37</v>
      </c>
      <c r="C81" s="31"/>
      <c r="D81" s="31"/>
      <c r="E81" s="33">
        <f t="shared" ref="E81:J81" si="8">SUM(E77:E80)</f>
        <v>0</v>
      </c>
      <c r="F81" s="33">
        <f t="shared" si="8"/>
        <v>0</v>
      </c>
      <c r="G81" s="33">
        <f t="shared" si="8"/>
        <v>0</v>
      </c>
      <c r="H81" s="33">
        <f t="shared" si="8"/>
        <v>0</v>
      </c>
      <c r="I81" s="33">
        <f t="shared" si="8"/>
        <v>0</v>
      </c>
      <c r="J81" s="33">
        <f t="shared" si="8"/>
        <v>0</v>
      </c>
    </row>
    <row r="82" spans="2:23" ht="13" customHeight="1" x14ac:dyDescent="0.3">
      <c r="B82" s="7"/>
      <c r="C82" s="7"/>
      <c r="D82" s="7"/>
      <c r="E82" s="26"/>
      <c r="F82" s="26"/>
      <c r="G82" s="26"/>
      <c r="H82" s="26"/>
      <c r="I82" s="26"/>
      <c r="J82" s="26"/>
    </row>
    <row r="83" spans="2:23" ht="13" customHeight="1" x14ac:dyDescent="0.3">
      <c r="B83" s="41" t="s">
        <v>38</v>
      </c>
      <c r="C83" s="59"/>
      <c r="D83" s="59"/>
      <c r="E83" s="60">
        <f>SUM(E60+E67+E74+E81)</f>
        <v>1863</v>
      </c>
      <c r="F83" s="60">
        <f>SUM(F60+F67+F74+F81)</f>
        <v>96910.205010000005</v>
      </c>
      <c r="G83" s="60">
        <f>SUM(G60+G67+G74+G81)</f>
        <v>0</v>
      </c>
      <c r="H83" s="60">
        <f>SUM(H60+H67+H74+H81)</f>
        <v>0</v>
      </c>
      <c r="I83" s="60">
        <f>SUM(I60+I67+I74+I81)</f>
        <v>0</v>
      </c>
      <c r="J83" s="61">
        <f>SUM(E83:I83)</f>
        <v>98773.205010000005</v>
      </c>
    </row>
    <row r="84" spans="2:23" ht="13" customHeight="1" thickBot="1" x14ac:dyDescent="0.35">
      <c r="B84" s="47"/>
      <c r="C84" s="62"/>
      <c r="D84" s="63"/>
      <c r="E84" s="64"/>
      <c r="F84" s="64"/>
      <c r="G84" s="64"/>
      <c r="H84" s="64"/>
      <c r="I84" s="64"/>
      <c r="J84" s="65"/>
    </row>
    <row r="85" spans="2:23" ht="25.5" customHeight="1" thickBot="1" x14ac:dyDescent="0.35">
      <c r="B85" s="41" t="s">
        <v>39</v>
      </c>
      <c r="C85" s="66" t="s">
        <v>40</v>
      </c>
      <c r="D85" s="67">
        <v>0.5</v>
      </c>
      <c r="E85" s="61">
        <f>SUM(E60*D85)</f>
        <v>931.5</v>
      </c>
      <c r="F85" s="61">
        <f>SUM(F60*D85)</f>
        <v>48455.102505000003</v>
      </c>
      <c r="G85" s="61">
        <f>SUM(D85*G60)</f>
        <v>0</v>
      </c>
      <c r="H85" s="61">
        <f>SUM(D85*H60)</f>
        <v>0</v>
      </c>
      <c r="I85" s="61">
        <f>SUM(D85*I60)</f>
        <v>0</v>
      </c>
      <c r="J85" s="61">
        <f>SUM(E85:I85)</f>
        <v>49386.602505000003</v>
      </c>
      <c r="K85" s="76"/>
      <c r="O85" s="72" t="s">
        <v>45</v>
      </c>
      <c r="P85" s="72"/>
      <c r="Q85" s="72"/>
      <c r="R85" s="72"/>
      <c r="S85" s="72"/>
      <c r="T85" s="72"/>
      <c r="U85" s="72"/>
      <c r="V85" s="72"/>
      <c r="W85" s="72"/>
    </row>
    <row r="86" spans="2:23" ht="13" customHeight="1" x14ac:dyDescent="0.3">
      <c r="B86" s="57"/>
      <c r="C86" s="57"/>
      <c r="D86" s="57"/>
      <c r="E86" s="58"/>
      <c r="F86" s="58"/>
      <c r="G86" s="58"/>
      <c r="H86" s="58"/>
      <c r="I86" s="58"/>
      <c r="J86" s="26"/>
    </row>
    <row r="87" spans="2:23" ht="13" customHeight="1" thickBot="1" x14ac:dyDescent="0.35">
      <c r="B87" s="68" t="s">
        <v>41</v>
      </c>
      <c r="C87" s="59"/>
      <c r="D87" s="59"/>
      <c r="E87" s="69">
        <f>SUM(E83+E85)</f>
        <v>2794.5</v>
      </c>
      <c r="F87" s="69">
        <f>SUM(F83+F85)</f>
        <v>145365.30751499999</v>
      </c>
      <c r="G87" s="69">
        <f>SUM(G83+G85)</f>
        <v>0</v>
      </c>
      <c r="H87" s="69">
        <f>SUM(H83+H85)</f>
        <v>0</v>
      </c>
      <c r="I87" s="69">
        <f>SUM(I83+I85)</f>
        <v>0</v>
      </c>
      <c r="J87" s="69">
        <f>SUM(E87:I87)</f>
        <v>148159.80751499999</v>
      </c>
    </row>
    <row r="88" spans="2:23" ht="15" customHeight="1" thickTop="1" x14ac:dyDescent="0.3">
      <c r="B88" s="70"/>
      <c r="C88" s="70"/>
      <c r="D88" s="70"/>
      <c r="E88" s="71"/>
      <c r="F88" s="71"/>
      <c r="G88" s="71"/>
      <c r="H88" s="71"/>
      <c r="I88" s="71"/>
      <c r="J88" s="78">
        <v>148159</v>
      </c>
      <c r="K88" s="75"/>
      <c r="L88" s="74"/>
    </row>
    <row r="89" spans="2:23" ht="15" customHeight="1" x14ac:dyDescent="0.3">
      <c r="J89" s="75">
        <f>+J87-J88</f>
        <v>0.80751499999314547</v>
      </c>
      <c r="K89" s="74" t="s">
        <v>54</v>
      </c>
    </row>
  </sheetData>
  <mergeCells count="9">
    <mergeCell ref="L41:P41"/>
    <mergeCell ref="L43:P45"/>
    <mergeCell ref="B62:J63"/>
    <mergeCell ref="L4:Q4"/>
    <mergeCell ref="L5:N5"/>
    <mergeCell ref="P5:Q5"/>
    <mergeCell ref="L7:N7"/>
    <mergeCell ref="L39:P39"/>
    <mergeCell ref="L40:P40"/>
  </mergeCells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2-postdoc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Dengler, Sarah (sdengler@uidaho.edu)</cp:lastModifiedBy>
  <dcterms:created xsi:type="dcterms:W3CDTF">2019-02-28T20:07:31Z</dcterms:created>
  <dcterms:modified xsi:type="dcterms:W3CDTF">2022-12-19T20:52:39Z</dcterms:modified>
</cp:coreProperties>
</file>