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mc:AlternateContent xmlns:mc="http://schemas.openxmlformats.org/markup-compatibility/2006">
    <mc:Choice Requires="x15">
      <x15ac:absPath xmlns:x15ac="http://schemas.microsoft.com/office/spreadsheetml/2010/11/ac" url="D:\Uni\Bachelorarbeit\"/>
    </mc:Choice>
  </mc:AlternateContent>
  <xr:revisionPtr revIDLastSave="0" documentId="13_ncr:1_{CCE9BBBB-B04B-4FF8-9A4D-09544CF521BB}" xr6:coauthVersionLast="47" xr6:coauthVersionMax="47" xr10:uidLastSave="{00000000-0000-0000-0000-000000000000}"/>
  <bookViews>
    <workbookView xWindow="0" yWindow="0" windowWidth="19200" windowHeight="21000" activeTab="2" xr2:uid="{00000000-000D-0000-FFFF-FFFF00000000}"/>
  </bookViews>
  <sheets>
    <sheet name="README" sheetId="1" r:id="rId1"/>
    <sheet name="data" sheetId="2" r:id="rId2"/>
    <sheet name="dataAll" sheetId="3" r:id="rId3"/>
    <sheet name="RETIRED SYSTEMS" sheetId="4" state="hidden" r:id="rId4"/>
    <sheet name="HARDWARE_DATA" sheetId="5" r:id="rId5"/>
    <sheet name="Sheet1" sheetId="6" r:id="rId6"/>
  </sheets>
  <definedNames>
    <definedName name="_xlnm._FilterDatabase" localSheetId="1" hidden="1">data!$A$1:$D$187</definedName>
    <definedName name="Z_58435BDA_130A_4C3F_9E79_6DBACA8B8133_.wvu.FilterData" localSheetId="2" hidden="1">dataAll!$A$1:$D$184</definedName>
    <definedName name="Z_75AD05FB_8F74_4ECA_86A7_519F48FDD10E_.wvu.FilterData" localSheetId="2" hidden="1">dataAll!$A$1:$D$184</definedName>
    <definedName name="Z_7FF3B4FD_9D67_4753_8F3D_4D6C1466BB49_.wvu.FilterData" localSheetId="2" hidden="1">dataAll!$A$1:$D$184</definedName>
  </definedNames>
  <calcPr calcId="191029"/>
  <customWorkbookViews>
    <customWorkbookView name="Recognition/ detection tasks" guid="{58435BDA-130A-4C3F-9E79-6DBACA8B8133}" maximized="1" windowWidth="0" windowHeight="0" activeSheetId="0"/>
    <customWorkbookView name="Vision only" guid="{7FF3B4FD-9D67-4753-8F3D-4D6C1466BB49}" maximized="1" windowWidth="0" windowHeight="0" activeSheetId="0"/>
    <customWorkbookView name="Has inference compute" guid="{75AD05FB-8F74-4ECA-86A7-519F48FDD10E}"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08" i="2" l="1"/>
  <c r="AD96" i="4"/>
  <c r="AC95" i="4"/>
  <c r="AC94" i="4"/>
  <c r="AC93" i="4"/>
  <c r="AC92" i="4"/>
  <c r="L92" i="4"/>
  <c r="AC91" i="4"/>
  <c r="L91" i="4"/>
  <c r="L90" i="4"/>
  <c r="M88" i="4"/>
  <c r="R84" i="4"/>
  <c r="S83" i="4"/>
  <c r="R83" i="4"/>
  <c r="R82" i="4"/>
  <c r="R81" i="4"/>
  <c r="K24" i="4"/>
  <c r="D187" i="2"/>
  <c r="D185" i="2"/>
  <c r="D183" i="2"/>
  <c r="D123" i="2"/>
  <c r="D182" i="2"/>
  <c r="D179" i="2"/>
  <c r="D135" i="2"/>
  <c r="D172" i="2"/>
  <c r="D103" i="2"/>
  <c r="D157" i="2"/>
  <c r="D111" i="2"/>
  <c r="D49" i="2"/>
  <c r="D133" i="2"/>
  <c r="D53" i="2"/>
  <c r="D61" i="2"/>
  <c r="D6" i="2"/>
  <c r="D186" i="2"/>
  <c r="C186" i="2"/>
  <c r="B186" i="2"/>
  <c r="A186" i="2"/>
  <c r="D124" i="2"/>
  <c r="C124" i="2"/>
  <c r="B124" i="2"/>
  <c r="A124" i="2"/>
  <c r="D38" i="2"/>
  <c r="C38" i="2"/>
  <c r="B38" i="2"/>
  <c r="A38" i="2"/>
  <c r="C187" i="2"/>
  <c r="B187" i="2"/>
  <c r="A187" i="2"/>
  <c r="C185" i="2"/>
  <c r="B185" i="2"/>
  <c r="A185" i="2"/>
  <c r="C125" i="2"/>
  <c r="B125" i="2"/>
  <c r="A125" i="2"/>
  <c r="D139" i="2"/>
  <c r="C139" i="2"/>
  <c r="B139" i="2"/>
  <c r="A139" i="2"/>
  <c r="D126" i="2"/>
  <c r="C126" i="2"/>
  <c r="B126" i="2"/>
  <c r="A126" i="2"/>
  <c r="C183" i="2"/>
  <c r="B183" i="2"/>
  <c r="A183" i="2"/>
  <c r="D14" i="2"/>
  <c r="C14" i="2"/>
  <c r="B14" i="2"/>
  <c r="A14" i="2"/>
  <c r="D37" i="2"/>
  <c r="C37" i="2"/>
  <c r="B37" i="2"/>
  <c r="A37" i="2"/>
  <c r="D140" i="2"/>
  <c r="C140" i="2"/>
  <c r="B140" i="2"/>
  <c r="A140" i="2"/>
  <c r="D184" i="2"/>
  <c r="C184" i="2"/>
  <c r="B184" i="2"/>
  <c r="A184" i="2"/>
  <c r="C123" i="2"/>
  <c r="B123" i="2"/>
  <c r="A123" i="2"/>
  <c r="D138" i="2"/>
  <c r="C138" i="2"/>
  <c r="B138" i="2"/>
  <c r="A138" i="2"/>
  <c r="C182" i="2"/>
  <c r="B182" i="2"/>
  <c r="A182" i="2"/>
  <c r="D181" i="2"/>
  <c r="C181" i="2"/>
  <c r="B181" i="2"/>
  <c r="A181" i="2"/>
  <c r="D105" i="2"/>
  <c r="C105" i="2"/>
  <c r="B105" i="2"/>
  <c r="A105" i="2"/>
  <c r="D137" i="2"/>
  <c r="C137" i="2"/>
  <c r="B137" i="2"/>
  <c r="A137" i="2"/>
  <c r="D122" i="2"/>
  <c r="C122" i="2"/>
  <c r="B122" i="2"/>
  <c r="A122" i="2"/>
  <c r="C179" i="2"/>
  <c r="B179" i="2"/>
  <c r="A179" i="2"/>
  <c r="D178" i="2"/>
  <c r="C178" i="2"/>
  <c r="B178" i="2"/>
  <c r="A178" i="2"/>
  <c r="D136" i="2"/>
  <c r="C136" i="2"/>
  <c r="B136" i="2"/>
  <c r="A136" i="2"/>
  <c r="C135" i="2"/>
  <c r="B135" i="2"/>
  <c r="A135" i="2"/>
  <c r="D176" i="2"/>
  <c r="C176" i="2"/>
  <c r="B176" i="2"/>
  <c r="A176" i="2"/>
  <c r="D174" i="2"/>
  <c r="C174" i="2"/>
  <c r="B174" i="2"/>
  <c r="A174" i="2"/>
  <c r="D169" i="2"/>
  <c r="C169" i="2"/>
  <c r="B169" i="2"/>
  <c r="A169" i="2"/>
  <c r="D175" i="2"/>
  <c r="C175" i="2"/>
  <c r="B175" i="2"/>
  <c r="A175" i="2"/>
  <c r="D166" i="2"/>
  <c r="C166" i="2"/>
  <c r="B166" i="2"/>
  <c r="A166" i="2"/>
  <c r="D168" i="2"/>
  <c r="C168" i="2"/>
  <c r="B168" i="2"/>
  <c r="A168" i="2"/>
  <c r="D180" i="2"/>
  <c r="C180" i="2"/>
  <c r="B180" i="2"/>
  <c r="A180" i="2"/>
  <c r="D171" i="2"/>
  <c r="C171" i="2"/>
  <c r="B171" i="2"/>
  <c r="A171" i="2"/>
  <c r="D104" i="2"/>
  <c r="C104" i="2"/>
  <c r="B104" i="2"/>
  <c r="A104" i="2"/>
  <c r="D167" i="2"/>
  <c r="C167" i="2"/>
  <c r="B167" i="2"/>
  <c r="A167" i="2"/>
  <c r="D121" i="2"/>
  <c r="C121" i="2"/>
  <c r="B121" i="2"/>
  <c r="A121" i="2"/>
  <c r="D35" i="2"/>
  <c r="C35" i="2"/>
  <c r="B35" i="2"/>
  <c r="A35" i="2"/>
  <c r="D177" i="2"/>
  <c r="C177" i="2"/>
  <c r="B177" i="2"/>
  <c r="A177" i="2"/>
  <c r="D13" i="2"/>
  <c r="C13" i="2"/>
  <c r="B13" i="2"/>
  <c r="A13" i="2"/>
  <c r="D162" i="2"/>
  <c r="C162" i="2"/>
  <c r="B162" i="2"/>
  <c r="A162" i="2"/>
  <c r="D33" i="2"/>
  <c r="C33" i="2"/>
  <c r="B33" i="2"/>
  <c r="A33" i="2"/>
  <c r="D101" i="2"/>
  <c r="C101" i="2"/>
  <c r="B101" i="2"/>
  <c r="A101" i="2"/>
  <c r="D159" i="2"/>
  <c r="C159" i="2"/>
  <c r="B159" i="2"/>
  <c r="A159" i="2"/>
  <c r="D97" i="2"/>
  <c r="C97" i="2"/>
  <c r="B97" i="2"/>
  <c r="A97" i="2"/>
  <c r="D173" i="2"/>
  <c r="C173" i="2"/>
  <c r="B173" i="2"/>
  <c r="A173" i="2"/>
  <c r="D156" i="2"/>
  <c r="C156" i="2"/>
  <c r="B156" i="2"/>
  <c r="A156" i="2"/>
  <c r="D165" i="2"/>
  <c r="C165" i="2"/>
  <c r="B165" i="2"/>
  <c r="A165" i="2"/>
  <c r="D26" i="2"/>
  <c r="C26" i="2"/>
  <c r="B26" i="2"/>
  <c r="A26" i="2"/>
  <c r="D134" i="2"/>
  <c r="C134" i="2"/>
  <c r="B134" i="2"/>
  <c r="A134" i="2"/>
  <c r="D158" i="2"/>
  <c r="C158" i="2"/>
  <c r="B158" i="2"/>
  <c r="A158" i="2"/>
  <c r="D23" i="2"/>
  <c r="C23" i="2"/>
  <c r="B23" i="2"/>
  <c r="A23" i="2"/>
  <c r="C172" i="2"/>
  <c r="B172" i="2"/>
  <c r="A172" i="2"/>
  <c r="D102" i="2"/>
  <c r="C102" i="2"/>
  <c r="B102" i="2"/>
  <c r="A102" i="2"/>
  <c r="C103" i="2"/>
  <c r="B103" i="2"/>
  <c r="A103" i="2"/>
  <c r="D80" i="2"/>
  <c r="C80" i="2"/>
  <c r="B80" i="2"/>
  <c r="A80" i="2"/>
  <c r="D153" i="2"/>
  <c r="C153" i="2"/>
  <c r="B153" i="2"/>
  <c r="A153" i="2"/>
  <c r="D145" i="2"/>
  <c r="C145" i="2"/>
  <c r="B145" i="2"/>
  <c r="A145" i="2"/>
  <c r="D25" i="2"/>
  <c r="C25" i="2"/>
  <c r="B25" i="2"/>
  <c r="A25" i="2"/>
  <c r="D17" i="2"/>
  <c r="C17" i="2"/>
  <c r="B17" i="2"/>
  <c r="A17" i="2"/>
  <c r="D36" i="2"/>
  <c r="C36" i="2"/>
  <c r="B36" i="2"/>
  <c r="A36" i="2"/>
  <c r="D95" i="2"/>
  <c r="C95" i="2"/>
  <c r="B95" i="2"/>
  <c r="A95" i="2"/>
  <c r="D100" i="2"/>
  <c r="C100" i="2"/>
  <c r="B100" i="2"/>
  <c r="A100" i="2"/>
  <c r="D150" i="2"/>
  <c r="C150" i="2"/>
  <c r="B150" i="2"/>
  <c r="A150" i="2"/>
  <c r="D164" i="2"/>
  <c r="C164" i="2"/>
  <c r="B164" i="2"/>
  <c r="A164" i="2"/>
  <c r="D24" i="2"/>
  <c r="C24" i="2"/>
  <c r="B24" i="2"/>
  <c r="A24" i="2"/>
  <c r="D15" i="2"/>
  <c r="C15" i="2"/>
  <c r="B15" i="2"/>
  <c r="A15" i="2"/>
  <c r="D2" i="2"/>
  <c r="C2" i="2"/>
  <c r="A2" i="2"/>
  <c r="D20" i="2"/>
  <c r="C20" i="2"/>
  <c r="B20" i="2"/>
  <c r="A20" i="2"/>
  <c r="D27" i="2"/>
  <c r="C27" i="2"/>
  <c r="B27" i="2"/>
  <c r="A27" i="2"/>
  <c r="D151" i="2"/>
  <c r="C151" i="2"/>
  <c r="B151" i="2"/>
  <c r="A151" i="2"/>
  <c r="D152" i="2"/>
  <c r="C152" i="2"/>
  <c r="B152" i="2"/>
  <c r="A152" i="2"/>
  <c r="D170" i="2"/>
  <c r="C170" i="2"/>
  <c r="B170" i="2"/>
  <c r="A170" i="2"/>
  <c r="D98" i="2"/>
  <c r="C98" i="2"/>
  <c r="B98" i="2"/>
  <c r="A98" i="2"/>
  <c r="D29" i="2"/>
  <c r="C29" i="2"/>
  <c r="B29" i="2"/>
  <c r="A29" i="2"/>
  <c r="D11" i="2"/>
  <c r="C11" i="2"/>
  <c r="B11" i="2"/>
  <c r="A11" i="2"/>
  <c r="D90" i="2"/>
  <c r="C90" i="2"/>
  <c r="B90" i="2"/>
  <c r="A90" i="2"/>
  <c r="D163" i="2"/>
  <c r="C163" i="2"/>
  <c r="B163" i="2"/>
  <c r="A163" i="2"/>
  <c r="D31" i="2"/>
  <c r="C31" i="2"/>
  <c r="B31" i="2"/>
  <c r="A31" i="2"/>
  <c r="D87" i="2"/>
  <c r="C87" i="2"/>
  <c r="B87" i="2"/>
  <c r="A87" i="2"/>
  <c r="D154" i="2"/>
  <c r="C154" i="2"/>
  <c r="B154" i="2"/>
  <c r="A154" i="2"/>
  <c r="D30" i="2"/>
  <c r="C30" i="2"/>
  <c r="B30" i="2"/>
  <c r="A30" i="2"/>
  <c r="D3" i="2"/>
  <c r="C3" i="2"/>
  <c r="A3" i="2"/>
  <c r="D148" i="2"/>
  <c r="C148" i="2"/>
  <c r="B148" i="2"/>
  <c r="A148" i="2"/>
  <c r="D147" i="2"/>
  <c r="C147" i="2"/>
  <c r="B147" i="2"/>
  <c r="A147" i="2"/>
  <c r="C22" i="2"/>
  <c r="B22" i="2"/>
  <c r="A22" i="2"/>
  <c r="C129" i="2"/>
  <c r="B129" i="2"/>
  <c r="A129" i="2"/>
  <c r="D83" i="2"/>
  <c r="C83" i="2"/>
  <c r="B83" i="2"/>
  <c r="A83" i="2"/>
  <c r="D34" i="2"/>
  <c r="C34" i="2"/>
  <c r="B34" i="2"/>
  <c r="A34" i="2"/>
  <c r="C157" i="2"/>
  <c r="B157" i="2"/>
  <c r="A157" i="2"/>
  <c r="D77" i="2"/>
  <c r="C77" i="2"/>
  <c r="B77" i="2"/>
  <c r="A77" i="2"/>
  <c r="D63" i="2"/>
  <c r="C63" i="2"/>
  <c r="B63" i="2"/>
  <c r="A63" i="2"/>
  <c r="D32" i="2"/>
  <c r="C32" i="2"/>
  <c r="B32" i="2"/>
  <c r="A32" i="2"/>
  <c r="D99" i="2"/>
  <c r="C99" i="2"/>
  <c r="B99" i="2"/>
  <c r="A99" i="2"/>
  <c r="D160" i="2"/>
  <c r="C160" i="2"/>
  <c r="B160" i="2"/>
  <c r="A160" i="2"/>
  <c r="D130" i="2"/>
  <c r="C130" i="2"/>
  <c r="B130" i="2"/>
  <c r="A130" i="2"/>
  <c r="D76" i="2"/>
  <c r="C76" i="2"/>
  <c r="B76" i="2"/>
  <c r="A76" i="2"/>
  <c r="D67" i="2"/>
  <c r="C67" i="2"/>
  <c r="B67" i="2"/>
  <c r="A67" i="2"/>
  <c r="D16" i="2"/>
  <c r="C16" i="2"/>
  <c r="B16" i="2"/>
  <c r="A16" i="2"/>
  <c r="C149" i="2"/>
  <c r="B149" i="2"/>
  <c r="A149" i="2"/>
  <c r="D28" i="2"/>
  <c r="C28" i="2"/>
  <c r="B28" i="2"/>
  <c r="A28" i="2"/>
  <c r="D21" i="2"/>
  <c r="C21" i="2"/>
  <c r="B21" i="2"/>
  <c r="A21" i="2"/>
  <c r="D19" i="2"/>
  <c r="C19" i="2"/>
  <c r="B19" i="2"/>
  <c r="A19" i="2"/>
  <c r="D120" i="2"/>
  <c r="C120" i="2"/>
  <c r="B120" i="2"/>
  <c r="A120" i="2"/>
  <c r="D60" i="2"/>
  <c r="C60" i="2"/>
  <c r="B60" i="2"/>
  <c r="A60" i="2"/>
  <c r="D84" i="2"/>
  <c r="C84" i="2"/>
  <c r="B84" i="2"/>
  <c r="A84" i="2"/>
  <c r="C73" i="2"/>
  <c r="B73" i="2"/>
  <c r="A73" i="2"/>
  <c r="D119" i="2"/>
  <c r="C119" i="2"/>
  <c r="B119" i="2"/>
  <c r="A119" i="2"/>
  <c r="D93" i="2"/>
  <c r="C93" i="2"/>
  <c r="B93" i="2"/>
  <c r="A93" i="2"/>
  <c r="D146" i="2"/>
  <c r="C146" i="2"/>
  <c r="B146" i="2"/>
  <c r="A146" i="2"/>
  <c r="D55" i="2"/>
  <c r="C55" i="2"/>
  <c r="B55" i="2"/>
  <c r="A55" i="2"/>
  <c r="D8" i="2"/>
  <c r="C8" i="2"/>
  <c r="B8" i="2"/>
  <c r="A8" i="2"/>
  <c r="D10" i="2"/>
  <c r="C10" i="2"/>
  <c r="B10" i="2"/>
  <c r="A10" i="2"/>
  <c r="D69" i="2"/>
  <c r="C69" i="2"/>
  <c r="B69" i="2"/>
  <c r="A69" i="2"/>
  <c r="D75" i="2"/>
  <c r="C75" i="2"/>
  <c r="B75" i="2"/>
  <c r="A75" i="2"/>
  <c r="D128" i="2"/>
  <c r="C128" i="2"/>
  <c r="B128" i="2"/>
  <c r="A128" i="2"/>
  <c r="D142" i="2"/>
  <c r="C142" i="2"/>
  <c r="B142" i="2"/>
  <c r="A142" i="2"/>
  <c r="C133" i="2"/>
  <c r="B133" i="2"/>
  <c r="A133" i="2"/>
  <c r="D94" i="2"/>
  <c r="C94" i="2"/>
  <c r="B94" i="2"/>
  <c r="A94" i="2"/>
  <c r="D86" i="2"/>
  <c r="C86" i="2"/>
  <c r="B86" i="2"/>
  <c r="A86" i="2"/>
  <c r="D85" i="2"/>
  <c r="C85" i="2"/>
  <c r="B85" i="2"/>
  <c r="A85" i="2"/>
  <c r="D7" i="2"/>
  <c r="C7" i="2"/>
  <c r="B7" i="2"/>
  <c r="A7" i="2"/>
  <c r="D110" i="2"/>
  <c r="C110" i="2"/>
  <c r="B110" i="2"/>
  <c r="A110" i="2"/>
  <c r="C89" i="2"/>
  <c r="B89" i="2"/>
  <c r="A89" i="2"/>
  <c r="D62" i="2"/>
  <c r="C62" i="2"/>
  <c r="B62" i="2"/>
  <c r="A62" i="2"/>
  <c r="C111" i="2"/>
  <c r="B111" i="2"/>
  <c r="A111" i="2"/>
  <c r="D117" i="2"/>
  <c r="C117" i="2"/>
  <c r="B117" i="2"/>
  <c r="A117" i="2"/>
  <c r="D141" i="2"/>
  <c r="C141" i="2"/>
  <c r="B141" i="2"/>
  <c r="A141" i="2"/>
  <c r="D113" i="2"/>
  <c r="C113" i="2"/>
  <c r="B113" i="2"/>
  <c r="A113" i="2"/>
  <c r="D78" i="2"/>
  <c r="C78" i="2"/>
  <c r="B78" i="2"/>
  <c r="A78" i="2"/>
  <c r="D40" i="2"/>
  <c r="C40" i="2"/>
  <c r="B40" i="2"/>
  <c r="A40" i="2"/>
  <c r="D68" i="2"/>
  <c r="C68" i="2"/>
  <c r="B68" i="2"/>
  <c r="A68" i="2"/>
  <c r="D64" i="2"/>
  <c r="C64" i="2"/>
  <c r="B64" i="2"/>
  <c r="A64" i="2"/>
  <c r="D74" i="2"/>
  <c r="C74" i="2"/>
  <c r="B74" i="2"/>
  <c r="A74" i="2"/>
  <c r="D118" i="2"/>
  <c r="C118" i="2"/>
  <c r="B118" i="2"/>
  <c r="A118" i="2"/>
  <c r="D91" i="2"/>
  <c r="C91" i="2"/>
  <c r="B91" i="2"/>
  <c r="A91" i="2"/>
  <c r="D155" i="2"/>
  <c r="C155" i="2"/>
  <c r="B155" i="2"/>
  <c r="A155" i="2"/>
  <c r="D9" i="2"/>
  <c r="C9" i="2"/>
  <c r="B9" i="2"/>
  <c r="A9" i="2"/>
  <c r="D144" i="2"/>
  <c r="C144" i="2"/>
  <c r="B144" i="2"/>
  <c r="A144" i="2"/>
  <c r="D81" i="2"/>
  <c r="C81" i="2"/>
  <c r="B81" i="2"/>
  <c r="A81" i="2"/>
  <c r="D12" i="2"/>
  <c r="C12" i="2"/>
  <c r="B12" i="2"/>
  <c r="A12" i="2"/>
  <c r="C108" i="2"/>
  <c r="B108" i="2"/>
  <c r="A108" i="2"/>
  <c r="D161" i="2"/>
  <c r="C161" i="2"/>
  <c r="B161" i="2"/>
  <c r="A161" i="2"/>
  <c r="D70" i="2"/>
  <c r="C70" i="2"/>
  <c r="B70" i="2"/>
  <c r="A70" i="2"/>
  <c r="D82" i="2"/>
  <c r="C82" i="2"/>
  <c r="B82" i="2"/>
  <c r="A82" i="2"/>
  <c r="D18" i="2"/>
  <c r="C18" i="2"/>
  <c r="B18" i="2"/>
  <c r="A18" i="2"/>
  <c r="D143" i="2"/>
  <c r="C143" i="2"/>
  <c r="B143" i="2"/>
  <c r="A143" i="2"/>
  <c r="D51" i="2"/>
  <c r="C51" i="2"/>
  <c r="B51" i="2"/>
  <c r="A51" i="2"/>
  <c r="D65" i="2"/>
  <c r="C65" i="2"/>
  <c r="B65" i="2"/>
  <c r="A65" i="2"/>
  <c r="D59" i="2"/>
  <c r="C59" i="2"/>
  <c r="B59" i="2"/>
  <c r="A59" i="2"/>
  <c r="D127" i="2"/>
  <c r="C127" i="2"/>
  <c r="B127" i="2"/>
  <c r="A127" i="2"/>
  <c r="D112" i="2"/>
  <c r="C112" i="2"/>
  <c r="B112" i="2"/>
  <c r="A112" i="2"/>
  <c r="D43" i="2"/>
  <c r="C43" i="2"/>
  <c r="B43" i="2"/>
  <c r="A43" i="2"/>
  <c r="C49" i="2"/>
  <c r="B49" i="2"/>
  <c r="A49" i="2"/>
  <c r="D71" i="2"/>
  <c r="C71" i="2"/>
  <c r="B71" i="2"/>
  <c r="A71" i="2"/>
  <c r="D92" i="2"/>
  <c r="C92" i="2"/>
  <c r="B92" i="2"/>
  <c r="A92" i="2"/>
  <c r="C53" i="2"/>
  <c r="B53" i="2"/>
  <c r="A53" i="2"/>
  <c r="D115" i="2"/>
  <c r="C115" i="2"/>
  <c r="B115" i="2"/>
  <c r="A115" i="2"/>
  <c r="C45" i="2"/>
  <c r="B45" i="2"/>
  <c r="A45" i="2"/>
  <c r="D54" i="2"/>
  <c r="C54" i="2"/>
  <c r="B54" i="2"/>
  <c r="A54" i="2"/>
  <c r="D79" i="2"/>
  <c r="C79" i="2"/>
  <c r="B79" i="2"/>
  <c r="A79" i="2"/>
  <c r="D50" i="2"/>
  <c r="C50" i="2"/>
  <c r="B50" i="2"/>
  <c r="A50" i="2"/>
  <c r="C61" i="2"/>
  <c r="B61" i="2"/>
  <c r="A61" i="2"/>
  <c r="D52" i="2"/>
  <c r="C52" i="2"/>
  <c r="B52" i="2"/>
  <c r="A52" i="2"/>
  <c r="D46" i="2"/>
  <c r="C46" i="2"/>
  <c r="B46" i="2"/>
  <c r="A46" i="2"/>
  <c r="D42" i="2"/>
  <c r="C42" i="2"/>
  <c r="B42" i="2"/>
  <c r="A42" i="2"/>
  <c r="C6" i="2"/>
  <c r="B6" i="2"/>
  <c r="A6" i="2"/>
  <c r="D96" i="2"/>
  <c r="C96" i="2"/>
  <c r="B96" i="2"/>
  <c r="A96" i="2"/>
  <c r="D107" i="2"/>
  <c r="C107" i="2"/>
  <c r="B107" i="2"/>
  <c r="A107" i="2"/>
  <c r="D48" i="2"/>
  <c r="C48" i="2"/>
  <c r="B48" i="2"/>
  <c r="A48" i="2"/>
  <c r="D131" i="2"/>
  <c r="C131" i="2"/>
  <c r="B131" i="2"/>
  <c r="A131" i="2"/>
  <c r="D114" i="2"/>
  <c r="C114" i="2"/>
  <c r="B114" i="2"/>
  <c r="A114" i="2"/>
  <c r="D109" i="2"/>
  <c r="C109" i="2"/>
  <c r="B109" i="2"/>
  <c r="A109" i="2"/>
  <c r="D4" i="2"/>
  <c r="C4" i="2"/>
  <c r="B4" i="2"/>
  <c r="A4" i="2"/>
  <c r="D56" i="2"/>
  <c r="C56" i="2"/>
  <c r="B56" i="2"/>
  <c r="A56" i="2"/>
  <c r="D88" i="2"/>
  <c r="C88" i="2"/>
  <c r="B88" i="2"/>
  <c r="A88" i="2"/>
  <c r="D41" i="2"/>
  <c r="C41" i="2"/>
  <c r="B41" i="2"/>
  <c r="A41" i="2"/>
  <c r="D72" i="2"/>
  <c r="C72" i="2"/>
  <c r="B72" i="2"/>
  <c r="A72" i="2"/>
  <c r="D57" i="2"/>
  <c r="C57" i="2"/>
  <c r="B57" i="2"/>
  <c r="A57" i="2"/>
  <c r="D66" i="2"/>
  <c r="C66" i="2"/>
  <c r="B66" i="2"/>
  <c r="A66" i="2"/>
  <c r="D132" i="2"/>
  <c r="C132" i="2"/>
  <c r="B132" i="2"/>
  <c r="A132" i="2"/>
  <c r="D5" i="2"/>
  <c r="C5" i="2"/>
  <c r="B5" i="2"/>
  <c r="A5" i="2"/>
  <c r="D58" i="2"/>
  <c r="C58" i="2"/>
  <c r="B58" i="2"/>
  <c r="A58" i="2"/>
  <c r="D116" i="2"/>
  <c r="C116" i="2"/>
  <c r="B116" i="2"/>
  <c r="A116" i="2"/>
  <c r="D47" i="2"/>
  <c r="C47" i="2"/>
  <c r="B47" i="2"/>
  <c r="A47" i="2"/>
  <c r="D106" i="2"/>
  <c r="C106" i="2"/>
  <c r="B106" i="2"/>
  <c r="A106" i="2"/>
  <c r="D39" i="2"/>
  <c r="C39" i="2"/>
  <c r="B39" i="2"/>
  <c r="A39" i="2"/>
  <c r="D44" i="2"/>
  <c r="C44" i="2"/>
  <c r="B44" i="2"/>
  <c r="A44" i="2"/>
  <c r="D1" i="2"/>
  <c r="C1" i="2"/>
  <c r="B1" i="2"/>
  <c r="A1" i="2"/>
  <c r="D73" i="2" l="1"/>
  <c r="D89" i="2"/>
  <c r="D149" i="2"/>
  <c r="D45" i="2"/>
  <c r="D22" i="2"/>
  <c r="D125" i="2" l="1"/>
  <c r="D129"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1000000}">
      <text>
        <r>
          <rPr>
            <sz val="10"/>
            <color rgb="FF000000"/>
            <rFont val="Arial"/>
            <scheme val="minor"/>
          </rPr>
          <t>I don't mean to butt in to this sheet (accessed via a paper that Jenny Xiao shared) but you might want to be aware of this work: https://docs.google.com/spreadsheets/d/1fxPgHFnuKEcs-XnQgwejixnjsMIjggD6JERgoxR1Jtk/. I don't believe that there are any large models on there that haven't already been captured by this sheet, but something that I do believe was useful, at least ontologically, was applying the OECD Framework for the Classification of AI Systems (https://oecd.ai/en/classification), which is rather politically relevant—may play some role in standard-setting.
More information:
- https://oecd.ai/en/classification
- https://oecd.ai/en/wonk/three-takeaways-classifying-ai-systems-designed-to-fight-covid-19
- https://forum.effectivealtruism.org/posts/zvbGXCxc5jBowCuNX/how-technical-safety-standards-could-promote-tai-safety
	-Samuel Curtis
@robi@epochai.org
I'd suggest copy this point to the documentation's "future work" section and resolve the comment.
	-David Owen
----
This cannot be right
	-Jaime Sevilla
----
weird that this is the same for both representations. Mistake?
	-Jaime Sevilla
----
Not sure how to handle sequential data in the form of protein sequences - not really "natural language" processing here
	-Anson Ho
----
TODO: make consistent with dataset guidelines?
	-Anson Ho
@robi@epochai.org Resolve by 24 June or flag it to be discussed at the next database meeting if it will take &gt;30 minutes of work.
	-Robi Rahman
----
How is this defined?
	-Jaime Sevilla
@david@epochai.org Resolve by 24 June or flag it to be discussed at the next database meeting if it will take &gt;30 minutes of work.
	-Robi Rahman
@robi@epochai.org "Original content deleted" so I think we can just resolve this comment
	-Deleted user
----
I fixed it by adding the new fields to the line that says "sort=['Drawing', 'Games', 'Language', 'Other', 'Speech', 'Vision']),"
It is not a permanent fix since it will break if we add new domains
	-Jaime Sevilla
@robi@epochai.org Resolve by 24 June or flag it to be discussed at the next database meeting if it will take &gt;30 minutes of work.
	-Robi Rahman
----
Lennart points out most of them are not trying to push the limits of DL ; maybe we should revise them later
	-Jaime Sevilla
----
Added the systems associated with formal publications, left out eg the Eleuther systems
	-Jaime Sevilla
----
Added old papers (many recent papers still missing, but we already have lots of recent papers)
	-Jaime Sevilla
----
What was the deviation threshold again?
	-Jaime Sevilla
----
@pavill01@ucm.es what is up with this one?
	-Jaime Sevilla
----
@pavill01@ucm.es no lo borres! tiene que quedar constancia de cual fue el training objective en alguna parte, pq valida la inclusion de este modelo en la base de datos
	-Jaime Sevilla
Deberiamos unir esta columna con la columna de milestone, creo yo
	-Jaime Sevilla
para que sea "improved metric X by X% with respect to the SOTA at publication time"
	-Jaime Sevilla</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200-000001000000}">
      <text>
        <r>
          <rPr>
            <sz val="10"/>
            <color rgb="FF000000"/>
            <rFont val="Arial"/>
            <scheme val="minor"/>
          </rPr>
          <t>"Parameter, Compute and Data Trends in Machine Learning" 
CC-BY Jaime Sevilla, Pablo Villalobos, Juan Felipe Cerón, Matthew Burtell, Lennart Heim, Amogh B. Nanjajjar, Anson Ho, Tamay Besiroglu, Marius Hobbhahn and Jean-Stanislas Denain.
An interactive visualization of the dataset is available at 
https://ourworldindata.org/grapher/ai-training-computation
&amp;
https://epochai.org/mlinputs/visualization
If you find an error, want to add new information or suggest a new entry, leave a comment or email data@epochai.org
We thank:
- Miguel Arjona for help with data entry
- Tilman Rauker, Nuño Sempere and Max Rauker for providing a couple of estimates
- Finn Hambly for noticing a mistake</t>
        </r>
      </text>
    </comment>
    <comment ref="B1" authorId="0" shapeId="0" xr:uid="{00000000-0006-0000-0200-000002000000}">
      <text>
        <r>
          <rPr>
            <sz val="10"/>
            <color rgb="FF000000"/>
            <rFont val="Arial"/>
            <scheme val="minor"/>
          </rPr>
          <t>Vision, speech, language, games, etc</t>
        </r>
      </text>
    </comment>
    <comment ref="C1" authorId="0" shapeId="0" xr:uid="{00000000-0006-0000-0200-000004000000}">
      <text>
        <r>
          <rPr>
            <sz val="10"/>
            <color rgb="FF000000"/>
            <rFont val="Arial"/>
            <scheme val="minor"/>
          </rPr>
          <t>Day / Month / Year format
When the day is not known we fill it in as 15/XX/XXXX
When the month is not known we fill it in as 01/07/XXXX
A note will indicate what information has been filled in</t>
        </r>
      </text>
    </comment>
    <comment ref="D1" authorId="0" shapeId="0" xr:uid="{00000000-0006-0000-0200-000008000000}">
      <text>
        <r>
          <rPr>
            <sz val="10"/>
            <color rgb="FF000000"/>
            <rFont val="Arial"/>
            <scheme val="minor"/>
          </rPr>
          <t>Total amount of floating point operations used to train the model
Counts a multadd as 2 operations</t>
        </r>
      </text>
    </comment>
    <comment ref="D2" authorId="0" shapeId="0" xr:uid="{00000000-0006-0000-0200-000039030000}">
      <text>
        <r>
          <rPr>
            <sz val="10"/>
            <color rgb="FF000000"/>
            <rFont val="Arial"/>
            <scheme val="minor"/>
          </rPr>
          <t>From https://openai.com/blog/ai-and-compute/ Appendix
"Less than 0.006 pfs-days"
(86400*10^15*0.006)</t>
        </r>
      </text>
    </comment>
    <comment ref="A3" authorId="0" shapeId="0" xr:uid="{00000000-0006-0000-0200-0000DC000000}">
      <text>
        <r>
          <rPr>
            <sz val="10"/>
            <color rgb="FF000000"/>
            <rFont val="Arial"/>
            <scheme val="minor"/>
          </rPr>
          <t>Appendix B:
" Our CIFAR10 model has 35.7 million parameters, and our LSUN and
CelebA-HQ models have 114 million parameters. We also trained a larger variant of the LSUN Bedroom model with approximately 256 million parameters by increasing filter count."</t>
        </r>
      </text>
    </comment>
    <comment ref="D3" authorId="0" shapeId="0" xr:uid="{00000000-0006-0000-0200-0000E0000000}">
      <text>
        <r>
          <rPr>
            <sz val="10"/>
            <color rgb="FF000000"/>
            <rFont val="Arial"/>
            <scheme val="minor"/>
          </rPr>
          <t>Numbers in Appendix B
420 TFLOPs * 10.6h * 3600s/h * 0.1 = 1.6e18</t>
        </r>
      </text>
    </comment>
    <comment ref="D4" authorId="0" shapeId="0" xr:uid="{00000000-0006-0000-0200-000030020000}">
      <text>
        <r>
          <rPr>
            <sz val="10"/>
            <color rgb="FF000000"/>
            <rFont val="Arial"/>
            <scheme val="minor"/>
          </rPr>
          <t>Estimate taken from here
https://www.lesswrong.com/posts/wfpdejMWog4vEDLDg/ai-and-compute-trend-isn-t-predictive-of-what-is-happening</t>
        </r>
      </text>
    </comment>
    <comment ref="D5" authorId="0" shapeId="0" xr:uid="{00000000-0006-0000-0200-000074010000}">
      <text>
        <r>
          <rPr>
            <sz val="10"/>
            <color rgb="FF000000"/>
            <rFont val="Arial"/>
            <scheme val="minor"/>
          </rPr>
          <t>We have that "iGPT-L was trained for roughly 2500 V100-days" [1]
I assume this is the NVIDIA Tesla V100 GPU. In the specifications, the NVIDIA Tesla V100 has 7 to 8.2 TFLOPS of peak double precision performance and 14 to 16.4 TFLOPS of peak single precision performance and 112 to 130 TFLOPS of peak tensor performance [2].
I suppose the one that makes sense using if peak tensor performance, for ~125 TFLOPS peak tensor performance more or less.
Following OpenAIs AI and compute we apply a 0.33 utitilization factor [3].
In total we get 2500 V100-days * (24*60*60) seconds/day * 125 TFLOPS * 0.33 = 8.91e+21 FLOPS = 89.1 PF-days.
[1] https://openai.com/blog/image-gpt/
[2] https://images.nvidia.com/content/technologies/volta/pdf/volta-v100-datasheet-update-us-1165301-r5.pdf
[3] https://openai.com/blog/ai-and-compute/</t>
        </r>
      </text>
    </comment>
    <comment ref="D6" authorId="0" shapeId="0" xr:uid="{00000000-0006-0000-0200-0000EF000000}">
      <text>
        <r>
          <rPr>
            <sz val="10"/>
            <color rgb="FF000000"/>
            <rFont val="Arial"/>
            <scheme val="minor"/>
          </rPr>
          <t>source: https://lair.lighton.ai/akronomicon/
----
Possibly dubious. The model has 4 billion parameters and was trained on 40 million tokens. The compute should be approximately 6*(40M)*(4B) = 9.6e+17.
	-Robi Rahman</t>
        </r>
      </text>
    </comment>
    <comment ref="D7" authorId="0" shapeId="0" xr:uid="{00000000-0006-0000-0200-000078010000}">
      <text>
        <r>
          <rPr>
            <sz val="10"/>
            <color rgb="FF000000"/>
            <rFont val="Arial"/>
            <scheme val="minor"/>
          </rPr>
          <t>Taken from here
https://www.lesswrong.com/posts/wfpdejMWog4vEDLDg/ai-and-compute-trend-isn-t-predictive-of-what-is-happening</t>
        </r>
      </text>
    </comment>
    <comment ref="D8" authorId="0" shapeId="0" xr:uid="{00000000-0006-0000-0200-00003C010000}">
      <text>
        <r>
          <rPr>
            <sz val="10"/>
            <color rgb="FF000000"/>
            <rFont val="Arial"/>
            <scheme val="minor"/>
          </rPr>
          <t>source: https://lair.lighton.ai/akronomicon/</t>
        </r>
      </text>
    </comment>
    <comment ref="D9" authorId="0" shapeId="0" xr:uid="{00000000-0006-0000-0200-00004C000000}">
      <text>
        <r>
          <rPr>
            <sz val="10"/>
            <color rgb="FF000000"/>
            <rFont val="Arial"/>
            <scheme val="minor"/>
          </rPr>
          <t>"I get 5e22 FLOP. 150k hours on A100 [1] gives 150*10^3 hours * 3600 seconds/hour * 3.12E+14 peak performance of A100 * 0.33 utilisation = 5e22  FLOP"
[1] https://twitter.com/EMostaque/status/1563870674111832066</t>
        </r>
      </text>
    </comment>
    <comment ref="D11" authorId="0" shapeId="0" xr:uid="{00000000-0006-0000-0200-000037000000}">
      <text>
        <r>
          <rPr>
            <sz val="10"/>
            <color rgb="FF000000"/>
            <rFont val="Arial"/>
            <scheme val="minor"/>
          </rPr>
          <t>Calculated from architecture. Does not take into account the encoding and decoding of text and images, only the transformer stack.
Table 1 shows for the 20B model
16 encoder layers
64 decoder layers
Dmodel = 4096
Dhidden = 16384
Num heads = 64
Just below table 1:
"We use a maximum length of text tokens of 128, and the length of image tokens are fixed to 1024"
I take the length of the sequence to be 100 for the encoder stack and 1024 for the decoder stack.
Section 3, Training: "a total
of 450,000 steps and final ratio of 0.025. We use a global batch size of 8192 during training."</t>
        </r>
      </text>
    </comment>
    <comment ref="D12" authorId="0" shapeId="0" xr:uid="{00000000-0006-0000-0200-0000FE040000}">
      <text>
        <r>
          <rPr>
            <sz val="10"/>
            <color rgb="FF000000"/>
            <rFont val="Arial"/>
            <scheme val="minor"/>
          </rPr>
          <t>"it can learn to do this in a remarkably short period of time 8 or 10 hours of machine-playing time)"
"The availability of a larger and faster machine (the IBM 704), coupled with many detailed changes in the programming procedure, leads to a fairly interesting game being played, even without any learning."
"The Type 704 is the first large-scale, commercially available computer to employ fully automatic floating point arithmetic commands. [...]. Floating point addition or subtraction operations require 84 microseconds."
source: https://www.ibm.com/ibm/history/exhibits/mainframe/mainframe_PP704.html
"An idea of the learning ability of this procedure can be gained by analyzing an initial test series of 28 games"
"Each game averaged 68 moves (34 to a side), of which approximately 20 caused changes to be made in the scoring polynomial."</t>
        </r>
      </text>
    </comment>
    <comment ref="D13" authorId="0" shapeId="0" xr:uid="{00000000-0006-0000-0200-00009A040000}">
      <text>
        <r>
          <rPr>
            <sz val="10"/>
            <color rgb="FF000000"/>
            <rFont val="Arial"/>
            <scheme val="minor"/>
          </rPr>
          <t>Extracted from AI and Compute (https://openai.com/blog/ai-and-compute/) charts by using https://automeris.io/WebPlotDigitizer/.</t>
        </r>
      </text>
    </comment>
    <comment ref="D14" authorId="0" shapeId="0" xr:uid="{00000000-0006-0000-0200-00009D020000}">
      <text>
        <r>
          <rPr>
            <sz val="10"/>
            <color rgb="FF000000"/>
            <rFont val="Arial"/>
            <scheme val="minor"/>
          </rPr>
          <t>source: https://docs.google.com/spreadsheets/d/1Kj4Q5WADcDXtUJLIOfGTCE3tGvxNczEMwyy8QtgSkHk/edit#gid=54587040&amp;fvid=1361937389
----
@robi@epochai.org 
Although it's speculative I think the most compute comes from the training data generation, and our best guess should be based on that.
New value: 1.446336e+19
Cell note: """
The largest source of compute necessary for training seems to be the data generation job on 20 GPUs. We count this towards the training compute because it requires simulation using the network. This is analogous to the AlphaGo systems simulating Go games.
From p.26: "For the flop network, one million poker flop situations (from after the flop cards are dealt) were generated and solved. These situations were solved using DeepStack’s depth limited solver with the turn network used for the counterfactual values at public states immediately after the turn card. We used a cluster of 20 GPUS and one-half of a GPU year of computation time."
Assume they used P100 GPUs because they were common at the time (P100 was released in 2016 and this paper was published in 2017).
But assume low utilization of 10% to hedge on (a) lower-performing GPUs being used, (b) non-FLOP computations taking up a lot of the data generation job.
Calculation:
6 months * 30 days * 24 hours * 3600 seconds * 9.3e12 FLOP/s * 0.1 utilization = 1.446336e+19 FLOP.
"""
_Assigned to Robi Rahman_
	-Ben Cottier</t>
        </r>
      </text>
    </comment>
    <comment ref="D15" authorId="0" shapeId="0" xr:uid="{00000000-0006-0000-0200-000054030000}">
      <text>
        <r>
          <rPr>
            <sz val="10"/>
            <color rgb="FF000000"/>
            <rFont val="Arial"/>
            <scheme val="minor"/>
          </rPr>
          <t xml:space="preserve">Network is 84x84x3 input, 16, 8x8, stride 4, 32 4x4 stride 2, 256 fully connected
First layer: 20*20*3*16*8*8 = 1.23M add-multiplies
Second layer: 9*9*16*32*4*4 = 0.66M add-multiplies
Third layer: 9*9*32*256 = 0.66M add-mutliplies
Total ~ 2.55M add-multiplies
2.5 MFLOPs * 5M updates * 32 batch size * 2 multiply-add * 3 backward pass
= 2.3 PF = 2.7e-5 pfs-days
</t>
        </r>
      </text>
    </comment>
    <comment ref="D16" authorId="0" shapeId="0" xr:uid="{00000000-0006-0000-0200-0000ED010000}">
      <text>
        <r>
          <rPr>
            <sz val="10"/>
            <color rgb="FF000000"/>
            <rFont val="Arial"/>
            <scheme val="minor"/>
          </rPr>
          <t>Trained in 8 days on a 64 core CPU
https://ai.facebook.com/blog/pluribus-first-ai-to-beat-pros-in-6-player-poker/
"We trained the blueprint strategy for Pluribus in eight days on a 64-core server and required less than 512 GB of RAM. No GPUs were used. At typical cloud computing instance rates, it would cost less than $150 to train."
Guess: trained on i7 Intel CPU, approx 5e9 FLOP/s for each core.
 https://epochai.org/blog/estimating-training-compute
8 days, 64 cores, 5e9 FLOP, 30%</t>
        </r>
      </text>
    </comment>
    <comment ref="C17" authorId="0" shapeId="0" xr:uid="{00000000-0006-0000-0200-00002E030000}">
      <text>
        <r>
          <rPr>
            <sz val="10"/>
            <color rgb="FF000000"/>
            <rFont val="Arial"/>
            <scheme val="minor"/>
          </rPr>
          <t>unaware of date and month</t>
        </r>
      </text>
    </comment>
    <comment ref="D18" authorId="0" shapeId="0" xr:uid="{00000000-0006-0000-0200-0000DF010000}">
      <text>
        <r>
          <rPr>
            <sz val="10"/>
            <color rgb="FF000000"/>
            <rFont val="Arial"/>
            <scheme val="minor"/>
          </rPr>
          <t>source: https://docs.google.com/spreadsheets/d/1Kj4Q5WADcDXtUJLIOfGTCE3tGvxNczEMwyy8QtgSkHk/edit#gid=54587040&amp;fvid=1361937389
----
Davidson(?) commented on their spreadsheet that their cost estimate is implausibly low. Check this estimate.
	-Robi Rahman</t>
        </r>
      </text>
    </comment>
    <comment ref="D21" authorId="0" shapeId="0" xr:uid="{00000000-0006-0000-0200-000036020000}">
      <text>
        <r>
          <rPr>
            <sz val="10"/>
            <color rgb="FF000000"/>
            <rFont val="Arial"/>
            <scheme val="minor"/>
          </rPr>
          <t>Source: 
https://docs.google.com/spreadsheets/d/1Kj4Q5WADcDXtUJLIOfGTCE3tGvxNczEMwyy8QtgSkHk/edit#gid=54587040&amp;fvid=1361937389</t>
        </r>
      </text>
    </comment>
    <comment ref="D22" authorId="0" shapeId="0" xr:uid="{00000000-0006-0000-0200-0000BF010000}">
      <text>
        <r>
          <rPr>
            <sz val="10"/>
            <color rgb="FF000000"/>
            <rFont val="Arial"/>
            <scheme val="minor"/>
          </rPr>
          <t>third-generation Google Cloud TPU
(For each board game, we used 16 TPUs for training and 1000 TPUs for self-play)
For each game in Atari, we used 8 TPUs for training and 32 TPUs for self-play
Training for 12 hours (for Atari)
Data from Parameter, Compute and Data Trends in Machine Learning
Google v3 TPU: 1.23E+14 FLOP/s (although with the caveat that it might be not applicable)
Utilization rate 
In LaMDA: Language Models for Dialog Applications, they report for TPU V3: 56.5%
Calculations for Atari:
12 hours → 43200 seconds
(8 TPUs for training) * (1.23*10^14 FLOP/s) * (43.2 *10^3 s) * (0.565 utilization rate) = 2.4017472 * 10^19 FLOP
Training time missing for boardgames
Assumption also 12 hours 
Also: 2.4017472 * 10^19 FLOP
Total cost ≈ 4.8 * 10^19 FLOP</t>
        </r>
      </text>
    </comment>
    <comment ref="D23" authorId="0" shapeId="0" xr:uid="{00000000-0006-0000-0200-000059020000}">
      <text>
        <r>
          <rPr>
            <sz val="10"/>
            <color rgb="FF000000"/>
            <rFont val="Arial"/>
            <scheme val="minor"/>
          </rPr>
          <t>source: https://docs.google.com/spreadsheets/d/1Kj4Q5WADcDXtUJLIOfGTCE3tGvxNczEMwyy8QtgSkHk/edit#gid=54587040&amp;fvid=1361937389</t>
        </r>
      </text>
    </comment>
    <comment ref="C24" authorId="0" shapeId="0" xr:uid="{00000000-0006-0000-0200-0000F5020000}">
      <text>
        <r>
          <rPr>
            <sz val="10"/>
            <color rgb="FF000000"/>
            <rFont val="Arial"/>
            <scheme val="minor"/>
          </rPr>
          <t>Not an exact date - this is accurate up to the month, when Fan Hui played against AlphaGo Fan. 
Source: bottom of page 354, "The published version, which we refer to as AlphaGo Fan, defeated the European champion Fan Hui in October 2015."
https://www.nature.com/articles/nature24270.epdf?author_access_token=VJXbVjaSHxFoctQQ4p2k4tRgN0jAjWel9jnR3ZoTv0PVW4gB86EEpGqTRDtpIz-2rmo8-KG06gqVobU5NSCFeHILHcVFUeMsbvwS-lxjqQGg98faovwjxeTUgZAUMnRQ</t>
        </r>
      </text>
    </comment>
    <comment ref="D24" authorId="0" shapeId="0" xr:uid="{00000000-0006-0000-0200-0000F8020000}">
      <text>
        <r>
          <rPr>
            <sz val="10"/>
            <color rgb="FF000000"/>
            <rFont val="Arial"/>
            <scheme val="minor"/>
          </rPr>
          <t>Assume 0.3 utilisation rate, 1e13 GPU FLOP/s [single precision]. Trained in three stages using 50 GPUs over 3 weeks + 1 day + 1 week
Training compute = (50 GPUs)(29 days)(86400s/day)(0.3 utilisation rate)(1e13 FLOP/s) = 3.8e20 FLOPs</t>
        </r>
      </text>
    </comment>
    <comment ref="D25" authorId="0" shapeId="0" xr:uid="{00000000-0006-0000-0200-0000A4020000}">
      <text>
        <r>
          <rPr>
            <sz val="10"/>
            <color rgb="FF000000"/>
            <rFont val="Arial"/>
            <scheme val="minor"/>
          </rPr>
          <t>"In total, Libratus used about 25 million core hours. Of those, about 13 million core hours were used for exploratory experiments and evaluation. About 6 million core hours were spent on the initial abstraction and equilibrium finding component, another 3 million were used for nested subgame solving, and about 3 million were used on the self-improvement algorithm."
"Like many data-centric supercomputers, Bridges offers a relatively a modest number of FLOPS, but lots of memory: 895 teraflops and 130 TB, respectively."
I just used the first bullet point (as those are usually independent systems and you only benchmark one of them).
The first system has 752 nodes a 2CPUs a 14cores each.
source: https://www.top500.org/news/bridges-supercomputer-boots-up-at-pittsburgh/
1. 12M core hours for 196 cores
2. We have  895 TFLOPS for 752 nodes a 2 CPUs a 14 cores
2.1 That's 42.5 GFLOPS per core.
3. Running this for 12M h
3.1 12 * 10^6 * 60 * 60 * 42.5 * 10^9 FLOP/S = 1.823e21 FLOPs
4. Assuming 30% utilization
 1.823e21 * 0.3
→ 5.51e20 FLOPs</t>
        </r>
      </text>
    </comment>
    <comment ref="D26" authorId="0" shapeId="0" xr:uid="{00000000-0006-0000-0200-000078020000}">
      <text>
        <r>
          <rPr>
            <sz val="10"/>
            <color rgb="FF000000"/>
            <rFont val="Arial"/>
            <scheme val="minor"/>
          </rPr>
          <t>Extracted from AI and Compute (https://openai.com/blog/ai-and-compute/) charts by using https://automeris.io/WebPlotDigitizer/.</t>
        </r>
      </text>
    </comment>
    <comment ref="D27" authorId="0" shapeId="0" xr:uid="{00000000-0006-0000-0200-0000DE020000}">
      <text>
        <r>
          <rPr>
            <sz val="10"/>
            <color rgb="FF000000"/>
            <rFont val="Arial"/>
            <scheme val="minor"/>
          </rPr>
          <t>This number is pretty uncertain. I expect it to be right to around a factor of 3, at least compared to AlphaGo Fan.
The architecture used was pretty much the same as AlphaGo Fan, but it was "trained for longer" and had around 5.33x the number of convolutional layers of AlphaGo Fan (256/48 = 5.33). 
The convolutional layers are the major contributor to the training compute, so I somewhat arbitrarily just multiply the compute for AlphaGo Fan by 5. Thus 3.8e20 * 5 = 1.9e21
Otherwise there has been little said about this model specifically - I've mainly relied on the source for AlphaGo Zero and AlphaGo Fan, linked below
AlphaGo Fan: https://www.nature.com/articles/nature16961
AlphaGo Zero: https://www.nature.com/articles/nature24270.epdf?author_access_token=VJXbVjaSHxFoctQQ4p2k4tRgN0jAjWel9jnR3ZoTv0PVW4gB86EEpGqTRDtpIz-2rmo8-KG06gqVobU5NSCFeHILHcVFUeMsbvwS-lxjqQGg98faovwjxeTUgZAUMnRQ</t>
        </r>
      </text>
    </comment>
    <comment ref="A28" authorId="0" shapeId="0" xr:uid="{00000000-0006-0000-0200-0000FC010000}">
      <text>
        <r>
          <rPr>
            <sz val="10"/>
            <color rgb="FF000000"/>
            <rFont val="Arial"/>
            <scheme val="minor"/>
          </rPr>
          <t>Version with temporal hierarchy, matchmaking, PBT, and internal reward signal</t>
        </r>
      </text>
    </comment>
    <comment ref="D28" authorId="0" shapeId="0" xr:uid="{00000000-0006-0000-0200-0000FF010000}">
      <text>
        <r>
          <rPr>
            <sz val="10"/>
            <color rgb="FF000000"/>
            <rFont val="Arial"/>
            <scheme val="minor"/>
          </rPr>
          <t xml:space="preserve">We assume that most operations happen in the visual embedding.
2* 84^2*84^2 * 32 * 3 / 1^2 = 9.5 *10^9
new image size: 76 x 76 x 32
ignore ReLU/additions becaue probably very little influence 
2 * 76^2 * 76^2 * 10* 64 = 4 *10^10
new image size: 72 x 72 x 64
2 * 72^2 *72^2 * 64 * 64 * 3=  6.6 * 10^11
new image size: 69 x 69 x 64
2 * 69^2 *69^2 * 64 * 64 * 3=  5.5 * 10^11
new image size: 66 x 66 x 64
Linear layer: 2* ( 66*66*64)*256 = 1.4*10^8
Total aprox: 1.21e+12 FLOP/forward pass
</t>
        </r>
      </text>
    </comment>
    <comment ref="D29" authorId="0" shapeId="0" xr:uid="{00000000-0006-0000-0200-0000B8010000}">
      <text>
        <r>
          <rPr>
            <sz val="10"/>
            <color rgb="FF000000"/>
            <rFont val="Arial"/>
            <scheme val="minor"/>
          </rPr>
          <t>THIS CALCULATION IS FOR RERUN
source: https://docs.google.com/spreadsheets/d/1Kj4Q5WADcDXtUJLIOfGTCE3tGvxNczEMwyy8QtgSkHk/edit#gid=54587040&amp;fvid=1361937389</t>
        </r>
      </text>
    </comment>
    <comment ref="D30" authorId="0" shapeId="0" xr:uid="{00000000-0006-0000-0200-000062020000}">
      <text>
        <r>
          <rPr>
            <sz val="10"/>
            <color rgb="FF000000"/>
            <rFont val="Arial"/>
            <scheme val="minor"/>
          </rPr>
          <t>Extracted from AI and Compute (https://openai.com/blog/ai-and-compute/) charts by using https://automeris.io/WebPlotDigitizer/.</t>
        </r>
      </text>
    </comment>
    <comment ref="D31" authorId="0" shapeId="0" xr:uid="{00000000-0006-0000-0200-0000B2010000}">
      <text>
        <r>
          <rPr>
            <sz val="10"/>
            <color rgb="FF000000"/>
            <rFont val="Arial"/>
            <scheme val="minor"/>
          </rPr>
          <t>"770±50 PFlops/s·days of compute" for the model that played against world champions. They did a single training run that took 10 months.
While the model was playing against world champions, they continued training for a few days, so that the resulting model used even more training compute: 820±50 PFlops/s·days.
Finally, they also trained a Rerun model with 150±5 PFlops/s·days of compute.
Source: Dota 2 with Large Scale Deep Reinforcement Learning
https://arxiv.org/abs/1912.06680</t>
        </r>
      </text>
    </comment>
    <comment ref="D32" authorId="0" shapeId="0" xr:uid="{00000000-0006-0000-0200-0000C9000000}">
      <text>
        <r>
          <rPr>
            <sz val="10"/>
            <color rgb="FF000000"/>
            <rFont val="Arial"/>
            <scheme val="minor"/>
          </rPr>
          <t>[Final calculation]
(8 TPUs)(4.20e14 FLOP/s)(0.1 utilisation rate)(32 agents)(7.3e6 s/agent) = 7.8e22 FLOPs
==========================
NOTES BELOW
[Hardware]
- "Each agent is trained using 8 TPUv3s and consumes approximately 50,000 agent steps (observations) per second."
- TPUv3 (half precision): 4.2e14 FLOP/s
- Number of TPUs: 8
- Utilisation rate: 0.1
[Timesteps]
- Figure 16 shows steps per generation and agent. In total there are 1.5e10 + 4.0e10 + 2.5e10 + 1.1e11 + 2e11 = 3.9e11 steps per agent.
- 3.9e11 / 5e4 = 8e6 s → ~93 days
- 100 million steps is equivalent to 30 minutes of wall-clock time in our setup. (pg 29, fig 27)
- 1e8 steps → 0.5h
- 3.9e11 steps → 1950h → 7.0e6 s → ~82 days
- Both of these seem like overestimates, because:
“Finally, on the largest timescale (days), generational training iteratively improves population performance by bootstrapping off previous generations, whilst also iteratively updating the validation normalised percentile metric itself.” (pg 16)
- Suggests that the above is an overestimate of the number of days needed, else they would have said (months) or (weeks)?
- Final choice (guesstimate): 85 days = 7.3e6 s
[Population size]
- 8 agents? (pg 21) → this is describing the case where they’re not using PBT, so ignore this number
- The original PBT paper uses 32 agents for one task https://arxiv.org/pdf/1711.09846.pdf (in general it uses between 10 and 80)
- (Guesstimate) Average population size: 32</t>
        </r>
      </text>
    </comment>
    <comment ref="C33" authorId="0" shapeId="0" xr:uid="{00000000-0006-0000-0200-00009F020000}">
      <text>
        <r>
          <rPr>
            <sz val="10"/>
            <color rgb="FF000000"/>
            <rFont val="Arial"/>
            <scheme val="minor"/>
          </rPr>
          <t>Tehcnically not published until the paper for AlphaGo Zero was published, but this is when the model was first released to play against 60 Go players
https://deepmind.com/alphago-master-series</t>
        </r>
      </text>
    </comment>
    <comment ref="D33" authorId="0" shapeId="0" xr:uid="{00000000-0006-0000-0200-0000A1020000}">
      <text>
        <r>
          <rPr>
            <sz val="10"/>
            <color rgb="FF000000"/>
            <rFont val="Arial"/>
            <scheme val="minor"/>
          </rPr>
          <t>This is a guess. There was no single journal publication that accompanied this model, that gave information about architecture/model training time etc. All I could find was that it has the same architecture as AlphaGo Zero, and that it had roughly the same power consumption as AGZ. See for instance: 
https://deepmind.com/blog/article/alphago-zero-starting-scratch
Since AGZ reaches the ELO of AlphaGo Master in about 20 days (half of the total training time), I estimate the compute to be around half that of AGZ. I round this down to 1.5e23, and I expect this to only be accurate within an OOM.</t>
        </r>
      </text>
    </comment>
    <comment ref="D34" authorId="0" shapeId="0" xr:uid="{00000000-0006-0000-0200-0000C7010000}">
      <text>
        <r>
          <rPr>
            <sz val="10"/>
            <color rgb="FF000000"/>
            <rFont val="Arial"/>
            <scheme val="minor"/>
          </rPr>
          <t>Estimated in the blogpost below
https://www.lesswrong.com/posts/wfpdejMWog4vEDLDg/ai-and-compute-trend-isn-t-predictive-of-what-is-happening
----
This looks right to me except I'm not sure whether it's 32 TPUv3 chips or 32 TPUv3 boards. That affects the estimate by ~4x.
	-Ben Cottier</t>
        </r>
      </text>
    </comment>
    <comment ref="D35" authorId="0" shapeId="0" xr:uid="{00000000-0006-0000-0200-000070020000}">
      <text>
        <r>
          <rPr>
            <sz val="10"/>
            <color rgb="FF000000"/>
            <rFont val="Arial"/>
            <scheme val="minor"/>
          </rPr>
          <t>source: https://docs.google.com/spreadsheets/d/1Kj4Q5WADcDXtUJLIOfGTCE3tGvxNczEMwyy8QtgSkHk/edit#gid=54587040&amp;fvid=1361937389
AGZ had two models, one of which was small and another of which was large. The compute for AGZ is for the large model, which has 40 residual blocks instead of 20.
----
Redo compute estimate based on 4 TPUs for 40 days and compare to Cotra and Davidson
	-Robi Rahman</t>
        </r>
      </text>
    </comment>
    <comment ref="A36" authorId="0" shapeId="0" xr:uid="{00000000-0006-0000-0200-00002F040000}">
      <text>
        <r>
          <rPr>
            <sz val="10"/>
            <color rgb="FF000000"/>
            <rFont val="Arial"/>
            <scheme val="minor"/>
          </rPr>
          <t>we ran only 5 epochs (over 3 weeks using 40 CPUs)
This is for the AP corpus</t>
        </r>
      </text>
    </comment>
    <comment ref="D36" authorId="0" shapeId="0" xr:uid="{00000000-0006-0000-0200-000032040000}">
      <text>
        <r>
          <rPr>
            <sz val="10"/>
            <color rgb="FF000000"/>
            <rFont val="Arial"/>
            <scheme val="minor"/>
          </rPr>
          <t>"For example, consider the following architecture used in the experiments on the AP (Associated
Press) news data: the vocabulary size is |V| = 17,964, the number of hidden units is h = 60, the order
of the model is n = 6, the number of word features is m = 100. The total number of numerical operations to process a single training example is approximately |V|(1+nm+h)+h(1+nm)+nm"
The first 800,000 words were used for training... reducing the vocabulary size to |V| = 16,383
convergence of the stochastic gradient ascent procedure was obtained after around 10
to 20 epochs for the Brown corpus
NOTE: there are two corpuses. The one represented in this calculation is the Brown one, which got a better improvement over sota</t>
        </r>
      </text>
    </comment>
    <comment ref="D37" authorId="0" shapeId="0" xr:uid="{00000000-0006-0000-0200-000063030000}">
      <text>
        <r>
          <rPr>
            <sz val="10"/>
            <color rgb="FF000000"/>
            <rFont val="Arial"/>
            <scheme val="minor"/>
          </rPr>
          <t>From https://openai.com/blog/ai-and-compute/ Appendix.
"less than 0.00045 pfs days"
(86400*10^15*0.00045)</t>
        </r>
      </text>
    </comment>
    <comment ref="D38" authorId="0" shapeId="0" xr:uid="{00000000-0006-0000-0200-0000CA020000}">
      <text>
        <r>
          <rPr>
            <sz val="10"/>
            <color rgb="FF000000"/>
            <rFont val="Arial"/>
            <scheme val="minor"/>
          </rPr>
          <t>8 hours of training for NER
GeForce GTX TITAN X GPU
0.33 utilization rate
----
Not sure where this came from. I searched the paper for "titan", "nvidia", "gpu", "day", "hour", "minute", "second" and found no relevant results.
	-Ben Cottier
It could be that this paper reimplements an existing model, and the details of that model are elsewhere, but I haven't been able to find that information yet.
	-Ben Cottier</t>
        </r>
      </text>
    </comment>
    <comment ref="D39" authorId="0" shapeId="0" xr:uid="{00000000-0006-0000-0200-0000CC020000}">
      <text>
        <r>
          <rPr>
            <sz val="10"/>
            <color rgb="FF000000"/>
            <rFont val="Arial"/>
            <scheme val="minor"/>
          </rPr>
          <t xml:space="preserve">12 hours of training for POS tagging
GeForce GTX TITAN X GPU
0.33 utilization rate
</t>
        </r>
      </text>
    </comment>
    <comment ref="D40" authorId="0" shapeId="0" xr:uid="{00000000-0006-0000-0200-00002B030000}">
      <text>
        <r>
          <rPr>
            <sz val="10"/>
            <color rgb="FF000000"/>
            <rFont val="Arial"/>
            <scheme val="minor"/>
          </rPr>
          <t>From https://openai.com/blog/ai-and-compute/ Appendix.
0.018 pfs-days
(86400*10^15*0.018)
252 hours in a Quadro K-6000 GPU</t>
        </r>
      </text>
    </comment>
    <comment ref="D41" authorId="0" shapeId="0" xr:uid="{00000000-0006-0000-0200-00008B020000}">
      <text>
        <r>
          <rPr>
            <sz val="10"/>
            <color rgb="FF000000"/>
            <rFont val="Arial"/>
            <scheme val="minor"/>
          </rPr>
          <t>"The model was trained during 300000 steps, roughly 3.5 days, using 8 NVIDIA P100 GPUs."
source: https://ricardokleinklein.github.io/2017/11/16/Attention-is-all-you-need.html
NVIDIA Tesla P100 has 9.3 teraFLOPS single-precision performance
source: https://www.nvidia.com/en-gb/data-center/tesla-p100/
We assume 0.33 utilization performance, in line with OpenAI's "AI and compute" article
source: https://openai.com/blog/ai-and-compute/</t>
        </r>
      </text>
    </comment>
    <comment ref="D43" authorId="0" shapeId="0" xr:uid="{00000000-0006-0000-0200-00003F020000}">
      <text>
        <r>
          <rPr>
            <sz val="10"/>
            <color rgb="FF000000"/>
            <rFont val="Arial"/>
            <scheme val="minor"/>
          </rPr>
          <t xml:space="preserve">COMPUTE = FORWARD COMPUTE PER TOKEN * 3 BACKWARD FORWARD ADJUSTMENT * EPOCHS * DATASET SIZE
"We train for 100 epochs on minibatches of 64 randomly sampled, contiguous sequences of 512 tokens."
</t>
        </r>
      </text>
    </comment>
    <comment ref="D44" authorId="0" shapeId="0" xr:uid="{00000000-0006-0000-0200-00001F030000}">
      <text>
        <r>
          <rPr>
            <sz val="10"/>
            <color rgb="FF000000"/>
            <rFont val="Arial"/>
            <scheme val="minor"/>
          </rPr>
          <t>(348M + 304M) words * 0.380 GF * 2 add-multiply * 3 backprop * 7.5 epoch
= 7,300 PF = 0.085 pfs-days</t>
        </r>
      </text>
    </comment>
    <comment ref="D45" authorId="0" shapeId="0" xr:uid="{00000000-0006-0000-0200-00004A000000}">
      <text>
        <r>
          <rPr>
            <sz val="10"/>
            <color rgb="FF000000"/>
            <rFont val="Arial"/>
            <scheme val="minor"/>
          </rPr>
          <t xml:space="preserve">20.41 hours on 32 V100 GPUs
assumed 0.33 util rate
</t>
        </r>
      </text>
    </comment>
    <comment ref="D46" authorId="0" shapeId="0" xr:uid="{00000000-0006-0000-0200-000099020000}">
      <text>
        <r>
          <rPr>
            <sz val="10"/>
            <color rgb="FF000000"/>
            <rFont val="Arial"/>
            <scheme val="minor"/>
          </rPr>
          <t xml:space="preserve">12 days 
64 NVIDIA K40 GPUS (see hardware data sheet for performance)
0.33 util rate
 </t>
        </r>
      </text>
    </comment>
    <comment ref="D47" authorId="0" shapeId="0" xr:uid="{00000000-0006-0000-0200-00004B010000}">
      <text>
        <r>
          <rPr>
            <sz val="10"/>
            <color rgb="FF000000"/>
            <rFont val="Arial"/>
            <scheme val="minor"/>
          </rPr>
          <t xml:space="preserve">From author communication
"About 128 GPU-days using Nvidia V100 (16GB). "
precision: float16
V100 GPU for float16: 28000000000000 (2.8E+13)
0.4 * 28TFLOP/s * 128 GPU-days * 24h/day * 3600s/h
= 1.24E+20
</t>
        </r>
      </text>
    </comment>
    <comment ref="A48" authorId="0" shapeId="0" xr:uid="{00000000-0006-0000-0200-00001D050000}">
      <text>
        <r>
          <rPr>
            <sz val="10"/>
            <color rgb="FF000000"/>
            <rFont val="Arial"/>
            <scheme val="minor"/>
          </rPr>
          <t>Check the estimates in this row and sync with Airtable.
	-Robi Rahman</t>
        </r>
      </text>
    </comment>
    <comment ref="D48" authorId="0" shapeId="0" xr:uid="{00000000-0006-0000-0200-00008F010000}">
      <text>
        <r>
          <rPr>
            <sz val="10"/>
            <color rgb="FF000000"/>
            <rFont val="Arial"/>
            <scheme val="minor"/>
          </rPr>
          <t>From Table 1: 4d on 16 TPUv3s</t>
        </r>
      </text>
    </comment>
    <comment ref="D49" authorId="0" shapeId="0" xr:uid="{00000000-0006-0000-0200-00009C000000}">
      <text>
        <r>
          <rPr>
            <sz val="10"/>
            <color rgb="FF000000"/>
            <rFont val="Arial"/>
            <scheme val="minor"/>
          </rPr>
          <t>From section 8: "About 62k GPU-hours on the Jean Zay HPC Cluster." Jean Zay uses both A100 and V100 GPUs, and maybe other stuff as well?
https://www.hpcwire.com/2021/11/17/frances-jean-zay-supercomputer-gets-ai-boost-from-hpe-nvidia/</t>
        </r>
      </text>
    </comment>
    <comment ref="D51" authorId="0" shapeId="0" xr:uid="{00000000-0006-0000-0200-000029020000}">
      <text>
        <r>
          <rPr>
            <sz val="10"/>
            <color rgb="FF000000"/>
            <rFont val="Arial"/>
            <scheme val="minor"/>
          </rPr>
          <t>more info here https://docs.google.com/document/d/1B8x6XYcmB1u6Tmq3VcbAtj5bzhDaj2TcIPyK6Wpupx4/edit?usp=sharing</t>
        </r>
      </text>
    </comment>
    <comment ref="D52" authorId="0" shapeId="0" xr:uid="{00000000-0006-0000-0200-00002E010000}">
      <text>
        <r>
          <rPr>
            <sz val="10"/>
            <color rgb="FF000000"/>
            <rFont val="Arial"/>
            <scheme val="minor"/>
          </rPr>
          <t xml:space="preserve">64 Nvidia V100 GPUs for two weeks
64 GPUs * 2.8e13 FLOP/s /GPU * 14*24*60*60s * 0.3 [utilization rate]
</t>
        </r>
      </text>
    </comment>
    <comment ref="D53" authorId="0" shapeId="0" xr:uid="{00000000-0006-0000-0200-000032000000}">
      <text>
        <r>
          <rPr>
            <sz val="10"/>
            <color rgb="FF000000"/>
            <rFont val="Arial"/>
            <scheme val="minor"/>
          </rPr>
          <t>From section 4: "Training was performed on GPU resources from the Berzelius Superpod, which is currently the fastest super
computer in Sweden, equipped with 60 Nvidia DGX
A100 servers, each of which consists of 8 Nvidia A100
GPUs with 320 GB Total GPU memory. Our training
process took 2.5 days utilizing 16 of the DGX A100
servers (in total 128 GPUs)."</t>
        </r>
      </text>
    </comment>
    <comment ref="D54" authorId="0" shapeId="0" xr:uid="{00000000-0006-0000-0200-000016020000}">
      <text>
        <r>
          <rPr>
            <sz val="10"/>
            <color rgb="FF000000"/>
            <rFont val="Arial"/>
            <scheme val="minor"/>
          </rPr>
          <t>We use COMPUTE = FORWARD COMPUTE PER TOKEN * 3 BACKWARD FORWARD ADJUSTMENT* N EPOCHS * N TOKENS IN TRAINING DATASET
The number of epochs is not reported, but this other paper [1] claims in table 1 that it is 20 or 100 epochs. 100 epochs is consistent with the original GPT paper.
[1] https://arxiv.org/abs/1906.06669</t>
        </r>
      </text>
    </comment>
    <comment ref="D55" authorId="0" shapeId="0" xr:uid="{00000000-0006-0000-0200-000046010000}">
      <text>
        <r>
          <rPr>
            <sz val="10"/>
            <color rgb="FF000000"/>
            <rFont val="Arial"/>
            <scheme val="minor"/>
          </rPr>
          <t>source: https://lair.lighton.ai/akronomicon/</t>
        </r>
      </text>
    </comment>
    <comment ref="D56" authorId="0" shapeId="0" xr:uid="{00000000-0006-0000-0200-000040010000}">
      <text>
        <r>
          <rPr>
            <sz val="10"/>
            <color rgb="FF000000"/>
            <rFont val="Arial"/>
            <scheme val="minor"/>
          </rPr>
          <t>source: https://github.com/lightonai/akronomicon/blob/10adaca9c74afa7d11f196947e410d248f25abe9/akrodb/American%20University%20of%20Beirut/AraGPT2-Mega.json
Akronomicon uses units of petaflop/s-days. 20 petaflop/s-days ~= 2e21 FLOP.
Our own validation of this estimate is below.
For the Mega model: 9 days on a TPUv3-128, bfloat16 precision  (from author communication)
A TPUv3-128 has 128 cores (you can infer this from footnote 9 on p.4 of the paper - 128 * 16GB = 2TB). TPUv3 has 2 cores per chip. So 64 chips.
TPUv3 FLOP/s: 1.23E+14
Utilization: use default value of 30% for Language domain (https://epochai.org/blog/estimating-training-compute)
64 chips * 30% * 1.23E+14 FLOP/s * 9 days * 24h/day * 3600s/h
~= 2e21 FLOP</t>
        </r>
      </text>
    </comment>
    <comment ref="D57" authorId="0" shapeId="0" xr:uid="{00000000-0006-0000-0200-00009D010000}">
      <text>
        <r>
          <rPr>
            <sz val="10"/>
            <color rgb="FF000000"/>
            <rFont val="Arial"/>
            <scheme val="minor"/>
          </rPr>
          <t xml:space="preserve">32 hours of training
512 TPU V3s
0.33 utilization rate
</t>
        </r>
      </text>
    </comment>
    <comment ref="D59" authorId="0" shapeId="0" xr:uid="{00000000-0006-0000-0200-0000CE000000}">
      <text>
        <r>
          <rPr>
            <sz val="10"/>
            <color rgb="FF000000"/>
            <rFont val="Arial"/>
            <scheme val="minor"/>
          </rPr>
          <t>GPU NOT SPECIFIED - for the sake of argument I assume something on the order of 1 TFLOP/s
Numbers from Section IV part C
0.1 * (960h * 32GPUs + 60000h * 256 GPUs) * 3600s/h * 1 TFLOP/s/GPU</t>
        </r>
      </text>
    </comment>
    <comment ref="D60" authorId="0" shapeId="0" xr:uid="{00000000-0006-0000-0200-0000E4000000}">
      <text>
        <r>
          <rPr>
            <sz val="10"/>
            <color rgb="FF000000"/>
            <rFont val="Arial"/>
            <scheme val="minor"/>
          </rPr>
          <t>From section 5.1.1: "We use 6 DGX-2 machines (96 V100 GPUs) to train the models. A single model trained with 2K batch size and 1M steps takes about 20 days." 
This specifically refers to the largest models referred to in the paper, and smaller models are described elsewhere, but I'm assuming the large models are what we care about here. 
Apparently there are multiple types of GPUs referred to as V100s. I'm guessing these are NVIDIA Tesla SMX2s.</t>
        </r>
      </text>
    </comment>
    <comment ref="D61" authorId="0" shapeId="0" xr:uid="{00000000-0006-0000-0200-0000BE020000}">
      <text>
        <r>
          <rPr>
            <sz val="10"/>
            <color rgb="FF000000"/>
            <rFont val="Arial"/>
            <scheme val="minor"/>
          </rPr>
          <t>sqrt(10 * 100) factor added because production model used 2-3 orders of magnitude more data, but only 1 epoch rather than 10.
96 K80 GPU’s * 9 days * 8.5 TFLOPS * 0.33 utilization * sqrt(10 * 100)  
= 6.9e6 PF = 79 pfs-days
source: https://openai.com/blog/ai-and-compute/</t>
        </r>
      </text>
    </comment>
    <comment ref="D62" authorId="0" shapeId="0" xr:uid="{00000000-0006-0000-0200-000076000000}">
      <text>
        <r>
          <rPr>
            <sz val="10"/>
            <color rgb="FF000000"/>
            <rFont val="Arial"/>
            <scheme val="minor"/>
          </rPr>
          <t>From the email they claim to have use 72K TPUv4 hours for training
Thus: 
72000 h * 0.1 * 275e12 FLOP/s 3600s/h = 7.1e21 FLOP</t>
        </r>
      </text>
    </comment>
    <comment ref="D63" authorId="0" shapeId="0" xr:uid="{00000000-0006-0000-0200-000007010000}">
      <text>
        <r>
          <rPr>
            <sz val="10"/>
            <color rgb="FF000000"/>
            <rFont val="Arial"/>
            <scheme val="minor"/>
          </rPr>
          <t>source: https://www.aitracker.org/</t>
        </r>
      </text>
    </comment>
    <comment ref="D64" authorId="0" shapeId="0" xr:uid="{00000000-0006-0000-0200-0000E7010000}">
      <text>
        <r>
          <rPr>
            <sz val="10"/>
            <color rgb="FF000000"/>
            <rFont val="Arial"/>
            <scheme val="minor"/>
          </rPr>
          <t>Source: https://lair.lighton.ai/akronomicon/
----
Source is a broken link.
	-Robi Rahman
Data might still exist online; see https://github.com/lightonai/akronomicon/tree/main/akrodb
	-Robi Rahman</t>
        </r>
      </text>
    </comment>
    <comment ref="D65" authorId="0" shapeId="0" xr:uid="{00000000-0006-0000-0200-0000D1010000}">
      <text>
        <r>
          <rPr>
            <sz val="10"/>
            <color rgb="FF000000"/>
            <rFont val="Arial"/>
            <scheme val="minor"/>
          </rPr>
          <t>source: https://lair.lighton.ai/akronomicon/</t>
        </r>
      </text>
    </comment>
    <comment ref="D66" authorId="0" shapeId="0" xr:uid="{00000000-0006-0000-0200-00006C010000}">
      <text>
        <r>
          <rPr>
            <sz val="10"/>
            <color rgb="FF000000"/>
            <rFont val="Arial"/>
            <scheme val="minor"/>
          </rPr>
          <t>https://arxiv.org/ftp/arxiv/papers/2104/2104.10350.pdf
Table 4</t>
        </r>
      </text>
    </comment>
    <comment ref="D67" authorId="0" shapeId="0" xr:uid="{00000000-0006-0000-0200-0000F9000000}">
      <text>
        <r>
          <rPr>
            <sz val="10"/>
            <color rgb="FF000000"/>
            <rFont val="Arial"/>
            <scheme val="minor"/>
          </rPr>
          <t>source: zero shot evaluation table in GitHub</t>
        </r>
      </text>
    </comment>
    <comment ref="D68" authorId="0" shapeId="0" xr:uid="{00000000-0006-0000-0200-000099010000}">
      <text>
        <r>
          <rPr>
            <sz val="10"/>
            <color rgb="FF000000"/>
            <rFont val="Arial"/>
            <scheme val="minor"/>
          </rPr>
          <t>source: https://lair.lighton.ai/akronomicon/</t>
        </r>
      </text>
    </comment>
    <comment ref="D69" authorId="0" shapeId="0" xr:uid="{00000000-0006-0000-0200-00002D000000}">
      <text>
        <r>
          <rPr>
            <sz val="10"/>
            <color rgb="FF000000"/>
            <rFont val="Arial"/>
            <scheme val="minor"/>
          </rPr>
          <t>Section 8.8:
" To train NLLB-200, a cumulative
of 51968 GPU hours of computation was performed on hardware of type A100-SXM-80GB"
See also Table 48
Section 8.2.4 states they use FP16
NVIDIA Datasheet states 312TFLOPS for FP16
https://www.nvidia.com/content/dam/en-zz/Solutions/Data-Center/a100/pdf/nvidia-a100-datasheet-nvidia-us-2188504-web.pdf
Assuming 0.3 utilization:
312e12*3600*51968*0.3
Also:
"Our final model is a Transformer
encoder-decoder model in which we replace the Feed Forward Network (FFN) layer in
every 4th Transformer block with a Sparsely Gated Mixture of Experts layer containing 128
experts. We use model dimension 2048, FFN dimension 8192, 16 attention heads, 24 encoder
layers and 24 decoder layers. We use Pre-LayerNorm (Xiong et al., 2020) as described in
Section 6.1.1. We share the embedding weights of the encoder input embedding, decoder
input embedding and decoder output embedding layers. We use an overall dropout of 0.3,
attention dropout 0.1 and EOM with peom=0.2. The model has a total of 54.5B parameters
and FLOPs similar to that of a 3.3B dense model."</t>
        </r>
      </text>
    </comment>
    <comment ref="D70" authorId="0" shapeId="0" xr:uid="{00000000-0006-0000-0200-00009E000000}">
      <text>
        <r>
          <rPr>
            <sz val="10"/>
            <color rgb="FF000000"/>
            <rFont val="Arial"/>
            <scheme val="minor"/>
          </rPr>
          <t>From section B.1: "These training runs corresponded to about 270 total hours of training on a v3-512 Cloud TPU device." (512 cores for 270 hours)</t>
        </r>
      </text>
    </comment>
    <comment ref="D71" authorId="0" shapeId="0" xr:uid="{00000000-0006-0000-0200-0000D6000000}">
      <text>
        <r>
          <rPr>
            <sz val="10"/>
            <color rgb="FF000000"/>
            <rFont val="Arial"/>
            <scheme val="minor"/>
          </rPr>
          <t>Section 3.3.3: 
""The model is trained for
a total of 375 billion tokens"
Total compute approximated as 6*N*D</t>
        </r>
      </text>
    </comment>
    <comment ref="D72" authorId="0" shapeId="0" xr:uid="{00000000-0006-0000-0200-000070010000}">
      <text>
        <r>
          <rPr>
            <sz val="10"/>
            <color rgb="FF000000"/>
            <rFont val="Arial"/>
            <scheme val="minor"/>
          </rPr>
          <t>Estimated in the blogpost below
https://www.lesswrong.com/posts/wfpdejMWog4vEDLDg/ai-and-compute-trend-isn-t-predictive-of-what-is-happening</t>
        </r>
      </text>
    </comment>
    <comment ref="D73" authorId="0" shapeId="0" xr:uid="{00000000-0006-0000-0200-000001010000}">
      <text>
        <r>
          <rPr>
            <sz val="10"/>
            <color rgb="FF000000"/>
            <rFont val="Arial"/>
            <scheme val="minor"/>
          </rPr>
          <t>128 Nvidia A100 for 35 days</t>
        </r>
      </text>
    </comment>
    <comment ref="D74" authorId="0" shapeId="0" xr:uid="{00000000-0006-0000-0200-0000CD010000}">
      <text>
        <r>
          <rPr>
            <sz val="10"/>
            <color rgb="FF000000"/>
            <rFont val="Arial"/>
            <scheme val="minor"/>
          </rPr>
          <t>https://arxiv.org/ftp/arxiv/papers/2104/2104.10350.pdf
Table 4</t>
        </r>
      </text>
    </comment>
    <comment ref="D75" authorId="0" shapeId="0" xr:uid="{00000000-0006-0000-0200-000024000000}">
      <text>
        <r>
          <rPr>
            <sz val="10"/>
            <color rgb="FF000000"/>
            <rFont val="Arial"/>
            <scheme val="minor"/>
          </rPr>
          <t xml:space="preserve">96 Nvidia A100 GPUs for 2 months
</t>
        </r>
      </text>
    </comment>
    <comment ref="D76" authorId="0" shapeId="0" xr:uid="{00000000-0006-0000-0200-0000B7000000}">
      <text>
        <r>
          <rPr>
            <sz val="10"/>
            <color rgb="FF000000"/>
            <rFont val="Arial"/>
            <scheme val="minor"/>
          </rPr>
          <t>From section 2.4: "60 hours on a TPUv3 with 128 cores." I assume that "128 cores" = 128 TPUv3s. Which took less than 2% of total time (see environmental considerations section)</t>
        </r>
      </text>
    </comment>
    <comment ref="D77" authorId="0" shapeId="0" xr:uid="{00000000-0006-0000-0200-0000FE000000}">
      <text>
        <r>
          <rPr>
            <sz val="10"/>
            <color rgb="FF000000"/>
            <rFont val="Arial"/>
            <scheme val="minor"/>
          </rPr>
          <t>source: https://lair.lighton.ai/akronomicon/
----
Source for this number is a broken link
	-Robi Rahman</t>
        </r>
      </text>
    </comment>
    <comment ref="D78" authorId="0" shapeId="0" xr:uid="{00000000-0006-0000-0200-0000E3010000}">
      <text>
        <r>
          <rPr>
            <sz val="10"/>
            <color rgb="FF000000"/>
            <rFont val="Arial"/>
            <scheme val="minor"/>
          </rPr>
          <t>Source: https://lair.lighton.ai/akronomicon/</t>
        </r>
      </text>
    </comment>
    <comment ref="D79" authorId="0" shapeId="0" xr:uid="{00000000-0006-0000-0200-00002A010000}">
      <text>
        <r>
          <rPr>
            <sz val="10"/>
            <color rgb="FF000000"/>
            <rFont val="Arial"/>
            <scheme val="minor"/>
          </rPr>
          <t>Table 4
https://arxiv.org/ftp/arxiv/papers/2104/2104.10350.pdf</t>
        </r>
      </text>
    </comment>
    <comment ref="D80" authorId="0" shapeId="0" xr:uid="{00000000-0006-0000-0200-000069000000}">
      <text>
        <r>
          <rPr>
            <sz val="10"/>
            <color rgb="FF000000"/>
            <rFont val="Arial"/>
            <scheme val="minor"/>
          </rPr>
          <t>Trained for 3 months on 96 A100s (according to correspondence with author). Let's say 0.4 utilization rate.</t>
        </r>
      </text>
    </comment>
    <comment ref="D81" authorId="0" shapeId="0" xr:uid="{00000000-0006-0000-0200-0000A6010000}">
      <text>
        <r>
          <rPr>
            <sz val="10"/>
            <color rgb="FF000000"/>
            <rFont val="Arial"/>
            <scheme val="minor"/>
          </rPr>
          <t>https://arxiv.org/ftp/arxiv/papers/2104/2104.10350.pdf
Table 4</t>
        </r>
      </text>
    </comment>
    <comment ref="D83" authorId="0" shapeId="0" xr:uid="{00000000-0006-0000-0200-000019000000}">
      <text>
        <r>
          <rPr>
            <sz val="10"/>
            <color rgb="FF000000"/>
            <rFont val="Arial"/>
            <scheme val="minor"/>
          </rPr>
          <t>https://towardsdatascience.com/run-bloom-the-largest-open-access-ai-model-on-your-desktop-computer-f48e1e2a9a32
384 A100 GPUs * 116 days</t>
        </r>
      </text>
    </comment>
    <comment ref="D84" authorId="0" shapeId="0" xr:uid="{00000000-0006-0000-0200-000028000000}">
      <text>
        <r>
          <rPr>
            <sz val="10"/>
            <color rgb="FF000000"/>
            <rFont val="Arial"/>
            <scheme val="minor"/>
          </rPr>
          <t>Training throughput is reported as 154 TFLOP/s - see p.5 of the paper.
"We relied on an internal and optimized version of DeepSpeed that we have since open-sourced (Chiu &amp; Zheng, 2022) to obtain training throughput of up to 154 TFLOPS/GPU on 16 AWS p4d.24xlarge compute instances."
Accelerator compute days are reported as 15,360 days - see Table 17 on p.18 of the paper.</t>
        </r>
      </text>
    </comment>
    <comment ref="D85" authorId="0" shapeId="0" xr:uid="{00000000-0006-0000-0200-000034000000}">
      <text>
        <r>
          <rPr>
            <sz val="10"/>
            <color rgb="FF000000"/>
            <rFont val="Arial"/>
            <scheme val="minor"/>
          </rPr>
          <t>"It took us 65 days to train the model on a pool of 800 A100 graphics cards and 1.7 TB of online texts, books, and countless other sources."</t>
        </r>
      </text>
    </comment>
    <comment ref="D86" authorId="0" shapeId="0" xr:uid="{00000000-0006-0000-0200-000085000000}">
      <text>
        <r>
          <rPr>
            <sz val="10"/>
            <color rgb="FF000000"/>
            <rFont val="Arial"/>
            <scheme val="minor"/>
          </rPr>
          <t>This model requires 2.1TB for parameter and optimizer states storage and 3.14E11 TeraFLOPS for training 300 billion tokens.
----
this is wrong for two reasons:
1. it's a compute estimate for GPT-3, not for ERNIE 3.0 Titan
2. the paper quotes this figure in units of teraFLOP, and the notes even acknowledge this here, but the figure has been copied here in units of FLOP without the appropriate transformation
	-Ege Erdil
C=6ND using the parameter and dataset estimates we have here are 3x higher than this number (after correcting the entered teraFLOP to FLOP) but I'm not sure how different tokenization efficiency is for Chinese vs English text.
	-Robi Rahman</t>
        </r>
      </text>
    </comment>
    <comment ref="A87" authorId="0" shapeId="0" xr:uid="{00000000-0006-0000-0200-00007D010000}">
      <text>
        <r>
          <rPr>
            <sz val="10"/>
            <color rgb="FF000000"/>
            <rFont val="Arial"/>
            <scheme val="minor"/>
          </rPr>
          <t>AKA "davinci" base model https://beta.openai.com/docs/engines</t>
        </r>
      </text>
    </comment>
    <comment ref="D87" authorId="0" shapeId="0" xr:uid="{00000000-0006-0000-0200-000080010000}">
      <text>
        <r>
          <rPr>
            <sz val="10"/>
            <color rgb="FF000000"/>
            <rFont val="Arial"/>
            <scheme val="minor"/>
          </rPr>
          <t>Table D.1
https://arxiv.org/abs/2005.14165</t>
        </r>
      </text>
    </comment>
    <comment ref="D89" authorId="0" shapeId="0" xr:uid="{00000000-0006-0000-0200-000065000000}">
      <text>
        <r>
          <rPr>
            <sz val="10"/>
            <color rgb="FF000000"/>
            <rFont val="Arial"/>
            <scheme val="minor"/>
          </rPr>
          <t xml:space="preserve">"The total FLOPS is 56.5% * 123 TFLOPS/s * 1024 chips * 57.7 days
= 3.55E+23"
From https://arxiv.org/pdf/2201.08239.pdf p.18
</t>
        </r>
      </text>
    </comment>
    <comment ref="D90" authorId="0" shapeId="0" xr:uid="{00000000-0006-0000-0200-0000BF000000}">
      <text>
        <r>
          <rPr>
            <sz val="10"/>
            <color rgb="FF000000"/>
            <rFont val="Arial"/>
            <scheme val="minor"/>
          </rPr>
          <t>see here https://docs.google.com/document/d/1B8x6XYcmB1u6Tmq3VcbAtj5bzhDaj2TcIPyK6Wpupx4/edit</t>
        </r>
      </text>
    </comment>
    <comment ref="D91" authorId="0" shapeId="0" xr:uid="{00000000-0006-0000-0200-000070000000}">
      <text>
        <r>
          <rPr>
            <sz val="10"/>
            <color rgb="FF000000"/>
            <rFont val="Arial"/>
            <scheme val="minor"/>
          </rPr>
          <t>Figure 7 shows a maximum compute budget of approx 2500 TPU-days, from reading the graph. The chips used were TPUv4s (Sec 4.1) which are approximately 2.7x faster than TPUv3s (https://venturebeat.com/2021/05/18/google-details-new-ai-accelerator-chips/). The Google LaMDA paper said that researchers achieved "123 TFLOPS/sec with 56.5% FLOPS utilization", so assume the TPUv4 gives 2.7 x 123 TFLOPS/sec = 332 TFLOPS/sec with the same utilization. This gives us 0.332 PFLOPS/sec x 0.565 x 2500 TPU*days = 470 PFLOPS/sec*days. We can probably (?) assume better utilization for the v4 chips, so this is a lower bound.
(from Edouard Harris, Ai tracker)</t>
        </r>
      </text>
    </comment>
    <comment ref="D92" authorId="0" shapeId="0" xr:uid="{00000000-0006-0000-0200-0000A5000000}">
      <text>
        <r>
          <rPr>
            <sz val="10"/>
            <color rgb="FF000000"/>
            <rFont val="Arial"/>
            <scheme val="minor"/>
          </rPr>
          <t>source: https://www.aitracker.org/</t>
        </r>
      </text>
    </comment>
    <comment ref="D93" authorId="0" shapeId="0" xr:uid="{00000000-0006-0000-0200-000042000000}">
      <text>
        <r>
          <rPr>
            <sz val="10"/>
            <color rgb="FF000000"/>
            <rFont val="Arial"/>
            <scheme val="minor"/>
          </rPr>
          <t>https://github.com/facebookresearch/metaseq/blob/main/projects/OPT/chronicles/final_update.md
"As of yesterday, at 12:46pm PST on January 6, our 175B model finally completed its training run on 300B tokens. This required ~4.30E+23 FLOPs of compute"</t>
        </r>
      </text>
    </comment>
    <comment ref="D95" authorId="0" shapeId="0" xr:uid="{00000000-0006-0000-0200-00005A000000}">
      <text>
        <r>
          <rPr>
            <sz val="10"/>
            <color rgb="FF000000"/>
            <rFont val="Arial"/>
            <scheme val="minor"/>
          </rPr>
          <t>"Both Chinchilla and Gopher have been trained for the same number of FLOPs but differ in the
size of the model and the number of training tokens."
We see the number of flops in table 3</t>
        </r>
      </text>
    </comment>
    <comment ref="D96" authorId="0" shapeId="0" xr:uid="{00000000-0006-0000-0200-00008D000000}">
      <text>
        <r>
          <rPr>
            <sz val="10"/>
            <color rgb="FF000000"/>
            <rFont val="Arial"/>
            <scheme val="minor"/>
          </rPr>
          <t>See table A24
6.31E+08 Train PFLOPs</t>
        </r>
      </text>
    </comment>
    <comment ref="D98" authorId="0" shapeId="0" xr:uid="{00000000-0006-0000-0200-0000A8000000}">
      <text>
        <r>
          <rPr>
            <sz val="10"/>
            <color rgb="FF000000"/>
            <rFont val="Arial"/>
            <scheme val="minor"/>
          </rPr>
          <t>https://www.lesswrong.com/posts/bGuMrzhJdENCo8BxX/nvidia-and-microsoft-releases-530b-parameter-transformer?commentId=HSJSNspKp94tFcSCx</t>
        </r>
      </text>
    </comment>
    <comment ref="D99" authorId="0" shapeId="0" xr:uid="{00000000-0006-0000-0200-000055000000}">
      <text>
        <r>
          <rPr>
            <sz val="10"/>
            <color rgb="FF000000"/>
            <rFont val="Arial"/>
            <scheme val="minor"/>
          </rPr>
          <t>See Table 20
https://storage.googleapis.com/pathways-language-model/PaLM-paper.pdf</t>
        </r>
      </text>
    </comment>
    <comment ref="D100" authorId="0" shapeId="0" xr:uid="{00000000-0006-0000-0200-000030000000}">
      <text>
        <r>
          <rPr>
            <sz val="10"/>
            <color rgb="FF000000"/>
            <rFont val="Arial"/>
            <scheme val="minor"/>
          </rPr>
          <t xml:space="preserve">See calculation from linked sheet
1024 TPUv4 for 29*24=696 hours is 8% of the training time of PaLM (6144 chips for 1200 hours). So total
compute is PaLM's compute * 1.08
</t>
        </r>
      </text>
    </comment>
    <comment ref="D101" authorId="0" shapeId="0" xr:uid="{00000000-0006-0000-0200-000004010000}">
      <text>
        <r>
          <rPr>
            <sz val="10"/>
            <color rgb="FF000000"/>
            <rFont val="Arial"/>
            <scheme val="minor"/>
          </rPr>
          <t>[NOTE: They didn't train the model fully end-to-end, probably just to obtain enough information to gauge the ability to do model parallelisation]
“For the 1 trillion parameter model, we assume that 450 billion tokens are needed for end-to-end training. With 3072 A100 GPUs, we can achieve a per-GPU throughput of 163 teraFLOP/s, and end-to-end training time of 84 days. We believe these training times (using a reasonable number of GPUs) are practical.”
Table 1 gives a utilisation rate of 52%
Plugging this into the calculator: https://epochai.org/blog/estimating-training-compute
84 days, 3072 GPUs, NVIDIA A100, FP16, 52% utilisation rate --&gt; 3.6e24 FLOP</t>
        </r>
      </text>
    </comment>
    <comment ref="D102" authorId="0" shapeId="0" xr:uid="{00000000-0006-0000-0200-00000F000000}">
      <text>
        <r>
          <rPr>
            <sz val="10"/>
            <color rgb="FF000000"/>
            <rFont val="Arial"/>
            <scheme val="minor"/>
          </rPr>
          <t>Compute Requirements "Not reported."
However, it is suggested that C=6ND. Based on 340B parameters and 3.6*10^12 tokens, training compute would be around 7.3*10^24 FLOP.</t>
        </r>
      </text>
    </comment>
    <comment ref="D105" authorId="0" shapeId="0" xr:uid="{00000000-0006-0000-0200-00000A050000}">
      <text>
        <r>
          <rPr>
            <sz val="10"/>
            <color rgb="FF000000"/>
            <rFont val="Arial"/>
            <scheme val="minor"/>
          </rPr>
          <t>Extracted from AI and Compute (https://openai.com/blog/ai-and-compute/) charts by using https://automeris.io/WebPlotDigitizer/.</t>
        </r>
      </text>
    </comment>
    <comment ref="D106" authorId="0" shapeId="0" xr:uid="{00000000-0006-0000-0200-00007F040000}">
      <text>
        <r>
          <rPr>
            <sz val="10"/>
            <color rgb="FF000000"/>
            <rFont val="Arial"/>
            <scheme val="minor"/>
          </rPr>
          <t xml:space="preserve">Since there is no parameter sharing, the forward compute is roughly twice that of the number of parameters.
We use a 2:1 forward-backward ratio as this is a shallow network, with most connections in the first layer.
The number of passes is quite non-standard: in the first loop the system processes 15*1050 face images and 1000 randomly generated images. In the following loops the system processes a subset of non-face images, typically 8000.
</t>
        </r>
      </text>
    </comment>
    <comment ref="D107" authorId="0" shapeId="0" xr:uid="{00000000-0006-0000-0200-00005E040000}">
      <text>
        <r>
          <rPr>
            <sz val="10"/>
            <color rgb="FF000000"/>
            <rFont val="Arial"/>
            <scheme val="minor"/>
          </rPr>
          <t>"[LeNet5] contains 390408 connections" = multiply-adds
MNIST - 60,000 data points
20 epochs</t>
        </r>
      </text>
    </comment>
    <comment ref="D108" authorId="0" shapeId="0" xr:uid="{00000000-0006-0000-0200-000044040000}">
      <text>
        <r>
          <rPr>
            <sz val="10"/>
            <color rgb="FF000000"/>
            <rFont val="Arial"/>
            <scheme val="minor"/>
          </rPr>
          <t xml:space="preserve">
The training compute can be tediously worked out from the pseudocode. I think for dataset size D, number of filters T, the training compute is roughly 180k * D * 3 * T = 6.3e13 FLOPs</t>
        </r>
      </text>
    </comment>
    <comment ref="D109" authorId="0" shapeId="0" xr:uid="{00000000-0006-0000-0200-00006C030000}">
      <text>
        <r>
          <rPr>
            <sz val="10"/>
            <color rgb="FF000000"/>
            <rFont val="Arial"/>
            <scheme val="minor"/>
          </rPr>
          <t>They use a Intel Xeon E5-2470 Processor for 2 hours. This can do 12,617 MOps/Sec 
https://www.cpubenchmark.net/cpu.php?cpu=Intel+Xeon+E5-2470+%40+2.30GHz&amp;id=2003</t>
        </r>
      </text>
    </comment>
    <comment ref="A110" authorId="0" shapeId="0" xr:uid="{00000000-0006-0000-0200-0000B3030000}">
      <text>
        <r>
          <rPr>
            <sz val="10"/>
            <color rgb="FF000000"/>
            <rFont val="Arial"/>
            <scheme val="minor"/>
          </rPr>
          <t>The focus of this paper is on understanding activation functions,  rather than the architectures</t>
        </r>
      </text>
    </comment>
    <comment ref="C110" authorId="0" shapeId="0" xr:uid="{00000000-0006-0000-0200-0000B4030000}">
      <text>
        <r>
          <rPr>
            <sz val="10"/>
            <color rgb="FF000000"/>
            <rFont val="Arial"/>
            <scheme val="minor"/>
          </rPr>
          <t>https://aistats.org/aistats2010/</t>
        </r>
      </text>
    </comment>
    <comment ref="D110" authorId="0" shapeId="0" xr:uid="{00000000-0006-0000-0200-0000B7030000}">
      <text>
        <r>
          <rPr>
            <sz val="10"/>
            <color rgb="FF000000"/>
            <rFont val="Arial"/>
            <scheme val="minor"/>
          </rPr>
          <t>Roughly two times the number of parameters for ops per forward pass. 
So 2*7082000 params*3.5*140 epochs * 50k training images = 3.5e14</t>
        </r>
      </text>
    </comment>
    <comment ref="D111" authorId="0" shapeId="0" xr:uid="{00000000-0006-0000-0200-000050030000}">
      <text>
        <r>
          <rPr>
            <sz val="10"/>
            <color rgb="FF000000"/>
            <rFont val="Arial"/>
            <scheme val="minor"/>
          </rPr>
          <t>From https://openai.com/blog/ai-and-compute/ Appendix
"less than 0.0000055 pfs-days"
(86400*10^15*0.0000055)</t>
        </r>
      </text>
    </comment>
    <comment ref="D112" authorId="0" shapeId="0" xr:uid="{00000000-0006-0000-0200-000089030000}">
      <text>
        <r>
          <rPr>
            <sz val="10"/>
            <color rgb="FF000000"/>
            <rFont val="Arial"/>
            <scheme val="minor"/>
          </rPr>
          <t>Num of multiply-adds per forward pass
2 FLOPs/mult-add
3 (fp+bp FLOPs / fp FLOPs)
800 epochs
60.000 training size
35 networks
"Training a DNN takes almost 14 hours and after 500 training epochs little additional improvement is observed"</t>
        </r>
      </text>
    </comment>
    <comment ref="D114" authorId="0" shapeId="0" xr:uid="{00000000-0006-0000-0200-000081030000}">
      <text>
        <r>
          <rPr>
            <sz val="10"/>
            <color rgb="FF000000"/>
            <rFont val="Arial"/>
            <scheme val="minor"/>
          </rPr>
          <t>Num mul-add / forward pass
2 FLOPs / mult-add
3 total mult-add / fp mult-add
3000 epochs
60000 training samples</t>
        </r>
      </text>
    </comment>
    <comment ref="D115" authorId="0" shapeId="0" xr:uid="{00000000-0006-0000-0200-000014030000}">
      <text>
        <r>
          <rPr>
            <sz val="10"/>
            <color rgb="FF000000"/>
            <rFont val="Arial"/>
            <scheme val="minor"/>
          </rPr>
          <t>From https://openai.com/blog/ai-and-compute/ Appendix
less than 0.0007 pfs-days (86400*10^15*0.0007)</t>
        </r>
      </text>
    </comment>
    <comment ref="D116" authorId="0" shapeId="0" xr:uid="{00000000-0006-0000-0200-0000D1020000}">
      <text>
        <r>
          <rPr>
            <sz val="10"/>
            <color rgb="FF000000"/>
            <rFont val="Arial"/>
            <scheme val="minor"/>
          </rPr>
          <t>1,464  images in 2012 VOC (https://paperswithcode.com/dataset/pascal-voc)/
9,963 images in 2007 VOC (https://www.tensorflow.org/datasets/catalog/voc)
83K training images in MS COCO  (https://paperswithcode.com/dataset/coco)
They used a Nvidia K40 GPU and report training time/image in seconds (table 3)
Assumed a 0.33 util rate</t>
        </r>
      </text>
    </comment>
    <comment ref="D117" authorId="0" shapeId="0" xr:uid="{00000000-0006-0000-0200-00006A030000}">
      <text>
        <r>
          <rPr>
            <sz val="10"/>
            <color rgb="FF000000"/>
            <rFont val="Arial"/>
            <scheme val="minor"/>
          </rPr>
          <t>"Training each network requires one day of computation with an optimized GPU
implementation"
Assuming 1.58E+12 FLOP/second on FP32 (from the table in the Estimating compute post), we get
3600*24*1.58E+12 = 1.37E+17 FLOP</t>
        </r>
      </text>
    </comment>
    <comment ref="D118" authorId="0" shapeId="0" xr:uid="{00000000-0006-0000-0200-000045020000}">
      <text>
        <r>
          <rPr>
            <sz val="10"/>
            <color rgb="FF000000"/>
            <rFont val="Arial"/>
            <scheme val="minor"/>
          </rPr>
          <t>"Mahajan et al. (2018) required 19
GPU years to train their ResNeXt101-32x48d"
https://arxiv.org/abs/2103.00020
----
@robi@epochai.org 
This should be 1.76715e+21 FLOP. The current calculation (explained in the cell note) is dividing the number of images by the batch size, but it should just be the number of images.
_Assigned to Robi Rahman_
	-Ben Cottier</t>
        </r>
      </text>
    </comment>
    <comment ref="D120" authorId="0" shapeId="0" xr:uid="{00000000-0006-0000-0200-000076030000}">
      <text>
        <r>
          <rPr>
            <sz val="10"/>
            <color rgb="FF000000"/>
            <rFont val="Arial"/>
            <scheme val="minor"/>
          </rPr>
          <t>1.2M images * 90 epochs * 0.75 GFLOP * (2 add-multiply) * (3 backward pass) 
= 470 PF = 0.0054 pfs-days
Source: https://openai.com/blog/ai-and-compute/</t>
        </r>
      </text>
    </comment>
    <comment ref="D121" authorId="0" shapeId="0" xr:uid="{00000000-0006-0000-0200-00005E030000}">
      <text>
        <r>
          <rPr>
            <sz val="10"/>
            <color rgb="FF000000"/>
            <rFont val="Arial"/>
            <scheme val="minor"/>
          </rPr>
          <t>1 GPU * 12 days * 1.54 TFLOPS/GTX 580 * 0.33 utilization 
= 532 PF = 0.0062 pfs-days
Source: https://openai.com/blog/ai-and-compute</t>
        </r>
      </text>
    </comment>
    <comment ref="D125" authorId="0" shapeId="0" xr:uid="{00000000-0006-0000-0200-00001F020000}">
      <text>
        <r>
          <rPr>
            <sz val="10"/>
            <color rgb="FF000000"/>
            <rFont val="Arial"/>
            <scheme val="minor"/>
          </rPr>
          <t>From author communication
Per image: 5.24 billion FLOPs (5.24E+09)  Per training run: 50k times 5.24E+09 times 1800 epochs = 2.47E+18 FLOPs</t>
        </r>
      </text>
    </comment>
    <comment ref="D126" authorId="0" shapeId="0" xr:uid="{00000000-0006-0000-0200-000036030000}">
      <text>
        <r>
          <rPr>
            <sz val="10"/>
            <color rgb="FF000000"/>
            <rFont val="Arial"/>
            <scheme val="minor"/>
          </rPr>
          <t xml:space="preserve">"All networks in this paper can be
trained on a single GeForce GTX Titan GPU (6 GB memory) within two to four weeks."
(From Imagenet paper-data, Besiroglu et al., forthcoming) </t>
        </r>
      </text>
    </comment>
    <comment ref="D127" authorId="0" shapeId="0" xr:uid="{00000000-0006-0000-0200-000028050000}">
      <text>
        <r>
          <rPr>
            <sz val="10"/>
            <color rgb="FF000000"/>
            <rFont val="Arial"/>
            <scheme val="minor"/>
          </rPr>
          <t>this is a runtime compute estimate; the training compute should probably be 45*32 TPU core hours which is about 5e6 TPU core seconds
i don't know how much compute that is, but it should be way more than 1e11 FLOP
	-Ege Erdil
----
you can back out roughly what the training compute must have been because they report training time on 32 TPU cores
	-Robi Rahman</t>
        </r>
      </text>
    </comment>
    <comment ref="D129" authorId="0" shapeId="0" xr:uid="{00000000-0006-0000-0200-000023030000}">
      <text>
        <r>
          <rPr>
            <sz val="10"/>
            <color rgb="FF000000"/>
            <rFont val="Arial"/>
            <scheme val="minor"/>
          </rPr>
          <t xml:space="preserve">2.5 weeks * 4 Titan Black GPUs * 0.30 utilization
Section 3.3: "On a system equipped with
four NVIDIA Titan Black GPUs, training a single net took 2–3 weeks depending on the architecture."
</t>
        </r>
      </text>
    </comment>
    <comment ref="D130" authorId="0" shapeId="0" xr:uid="{00000000-0006-0000-0200-0000E6020000}">
      <text>
        <r>
          <rPr>
            <sz val="10"/>
            <color rgb="FF000000"/>
            <rFont val="Arial"/>
            <scheme val="minor"/>
          </rPr>
          <t>(11.4 *10^9) mult-adds per forward pass
2 FLOPS/ mult-add
3.5 for forward &amp; backward pass
1.2 * 10^6 examples in dataset
128 epochs
Source:x</t>
        </r>
      </text>
    </comment>
    <comment ref="D131" authorId="0" shapeId="0" xr:uid="{00000000-0006-0000-0200-0000EB010000}">
      <text>
        <r>
          <rPr>
            <sz val="10"/>
            <color rgb="FF000000"/>
            <rFont val="Arial"/>
            <scheme val="minor"/>
          </rPr>
          <t>3-5 days of training (say, 4.5), 50 teraFLOP/second at 50% utilization rate (reported) = 1.94E19</t>
        </r>
      </text>
    </comment>
    <comment ref="D132" authorId="0" shapeId="0" xr:uid="{00000000-0006-0000-0200-00000F030000}">
      <text>
        <r>
          <rPr>
            <sz val="10"/>
            <color rgb="FF000000"/>
            <rFont val="Arial"/>
            <scheme val="minor"/>
          </rPr>
          <t xml:space="preserve">"training C on eight K40 GPUs, takes about 3-4 weeks"
0.33 util rate
(From Imagenet paper-data, Besiroglu et al., forthcoming) </t>
        </r>
      </text>
    </comment>
    <comment ref="D133" authorId="0" shapeId="0" xr:uid="{00000000-0006-0000-0200-0000F2000000}">
      <text>
        <r>
          <rPr>
            <sz val="10"/>
            <color rgb="FF000000"/>
            <rFont val="Arial"/>
            <scheme val="minor"/>
          </rPr>
          <t xml:space="preserve">17.9 GFLOPS per forward pass
300 epochs
1.28M training examples
3.5 f_to_b pass ratio
(From Imagenet paper-data, Besiroglu et al., forthcoming) </t>
        </r>
      </text>
    </comment>
    <comment ref="D134" authorId="0" shapeId="0" xr:uid="{00000000-0006-0000-0200-000012020000}">
      <text>
        <r>
          <rPr>
            <sz val="10"/>
            <color rgb="FF000000"/>
            <rFont val="Arial"/>
            <scheme val="minor"/>
          </rPr>
          <t>For their searched Imagenet models, they used 200 GPU hours on a V100 GPU.
At FP32, a V100 GPU has a peak performance of 1.56E+14 FLOPS.
Utilization rate of 0.33.</t>
        </r>
      </text>
    </comment>
    <comment ref="D135" authorId="0" shapeId="0" xr:uid="{00000000-0006-0000-0200-0000B8020000}">
      <text>
        <r>
          <rPr>
            <sz val="10"/>
            <color rgb="FF000000"/>
            <rFont val="Arial"/>
            <scheme val="minor"/>
          </rPr>
          <t>60 K80 GPU’s * 3 days * 8.5 TFLOPS/GPU * 0.33 utilization 
= 4.4e4 PF = 0.44 pfs-days</t>
        </r>
      </text>
    </comment>
    <comment ref="D136" authorId="0" shapeId="0" xr:uid="{00000000-0006-0000-0200-000048020000}">
      <text>
        <r>
          <rPr>
            <sz val="10"/>
            <color rgb="FF000000"/>
            <rFont val="Arial"/>
            <scheme val="minor"/>
          </rPr>
          <t>We use the formula training_compute = ops_per_forward_pass * 3.5 * n_epochs * n_examples
Assuming 160 epochs of training as in https://arxiv.org/pdf/1612.08242.pdf</t>
        </r>
      </text>
    </comment>
    <comment ref="D137" authorId="0" shapeId="0" xr:uid="{00000000-0006-0000-0200-000056020000}">
      <text>
        <r>
          <rPr>
            <sz val="10"/>
            <color rgb="FF000000"/>
            <rFont val="Arial"/>
            <scheme val="minor"/>
          </rPr>
          <t xml:space="preserve">450 K40 GPUs for 20k models (approx. 7 days).
(From Imagenet paper-data, Besiroglu et al., forthcoming) </t>
        </r>
      </text>
    </comment>
    <comment ref="D138" authorId="0" shapeId="0" xr:uid="{00000000-0006-0000-0200-000080020000}">
      <text>
        <r>
          <rPr>
            <sz val="10"/>
            <color rgb="FF000000"/>
            <rFont val="Arial"/>
            <scheme val="minor"/>
          </rPr>
          <t>2 months * 30 days * 50 K80 GPUs (5.60E+12 FLOPS/GPU) * 24 * 3600 * 0.33 = 
----
@robi@epochai.org 
This seems to use the wrong FLOP/s. It should be 8.13e12 FLOP/s as per our hardware sheet and techpowerup (https://www.techpowerup.com/gpu-specs/tesla-k80.c2616 - numbers are for single processor, and there are 2 processors per GPU).
I'd also prefer using 40% utilization in line with Epoch's default recommendation for non-language models.
So new estimate is:
60 days * 24 hours/day * 3600 seconds/hour * 50 GPUs * 0.4% utilization * 8.13e12 FLOP/s = 8.43e+20 FLOP
Remember to update the notes too.
_Assigned to Robi Rahman_
	-Ben Cottier</t>
        </r>
      </text>
    </comment>
    <comment ref="D140" authorId="0" shapeId="0" xr:uid="{00000000-0006-0000-0200-000002020000}">
      <text>
        <r>
          <rPr>
            <sz val="10"/>
            <color rgb="FF000000"/>
            <rFont val="Arial"/>
            <scheme val="minor"/>
          </rPr>
          <t>4.5 days of training
64 TPUv2 devices, which have a peak performance of 180 TFLOPS
Assume 1/3 utilization rate
0.33*4.5*8.64*10^4*64*1.8*10^14 ~= 1.5×10^21
----
Carl plugged the same numbers into the compute calculator and got 3.8e+20.
	-Robi Rahman</t>
        </r>
      </text>
    </comment>
    <comment ref="D141" authorId="0" shapeId="0" xr:uid="{00000000-0006-0000-0200-000005020000}">
      <text>
        <r>
          <rPr>
            <sz val="10"/>
            <color rgb="FF000000"/>
            <rFont val="Arial"/>
            <scheme val="minor"/>
          </rPr>
          <t>4.5 days of training
64 TPUv2 devices, which have a peak performance of 180 TFLOPS
Assume 1/3 utilization rate
0.33*4.5*8.64*10^4*64*1.8*10^14 ~= 1.5×10^21
----
Carl plugged the same numbers into the compute calculator and got 3.8e+20.
	-Robi Rahman</t>
        </r>
      </text>
    </comment>
    <comment ref="D142" authorId="0" shapeId="0" xr:uid="{00000000-0006-0000-0200-000085010000}">
      <text>
        <r>
          <rPr>
            <sz val="10"/>
            <color rgb="FF000000"/>
            <rFont val="Arial"/>
            <scheme val="minor"/>
          </rPr>
          <t xml:space="preserve">4.2k V100-hours (table 1)
0.33 utilization rate
</t>
        </r>
      </text>
    </comment>
    <comment ref="D143" authorId="0" shapeId="0" xr:uid="{00000000-0006-0000-0200-0000B4020000}">
      <text>
        <r>
          <rPr>
            <sz val="10"/>
            <color rgb="FF000000"/>
            <rFont val="Arial"/>
            <scheme val="minor"/>
          </rPr>
          <t>50 epochs * 50,000 images * 10.0 GFLOPSs * 12800 networks * 2 add-multiply * 3 backward pass 
= 1.9e6 PF = 22 pfs-days
source: https://openai.com/blog/ai-and-compute/</t>
        </r>
      </text>
    </comment>
    <comment ref="D144" authorId="0" shapeId="0" xr:uid="{00000000-0006-0000-0200-0000E8000000}">
      <text>
        <r>
          <rPr>
            <sz val="10"/>
            <color rgb="FF000000"/>
            <rFont val="Arial"/>
            <scheme val="minor"/>
          </rPr>
          <t>source: https://lair.lighton.ai/akronomicon/</t>
        </r>
      </text>
    </comment>
    <comment ref="D145" authorId="0" shapeId="0" xr:uid="{00000000-0006-0000-0200-0000C4000000}">
      <text>
        <r>
          <rPr>
            <sz val="10"/>
            <color rgb="FF000000"/>
            <rFont val="Arial"/>
            <scheme val="minor"/>
          </rPr>
          <t>Numbers from section 3.2
512 GPUs * 0.1 * 8days * 24h/day * 3600s/h * 125 TFLOP/s</t>
        </r>
      </text>
    </comment>
    <comment ref="D146" authorId="0" shapeId="0" xr:uid="{00000000-0006-0000-0200-00005D010000}">
      <text>
        <r>
          <rPr>
            <sz val="10"/>
            <color rgb="FF000000"/>
            <rFont val="Arial"/>
            <scheme val="minor"/>
          </rPr>
          <t xml:space="preserve">Table 5
They also report TPUv3 days, which aligns with the number on table 5
(From Imagenet paper-data, Besiroglu et al., forthcoming) </t>
        </r>
      </text>
    </comment>
    <comment ref="D147" authorId="0" shapeId="0" xr:uid="{00000000-0006-0000-0200-00001D010000}">
      <text>
        <r>
          <rPr>
            <sz val="10"/>
            <color rgb="FF000000"/>
            <rFont val="Arial"/>
            <scheme val="minor"/>
          </rPr>
          <t>From communication with author:
22671 TPU days on specific hardware.
Which hardware did you use and in which configuration?
2048 cores of TPU v3.
Precision: Mixed. bfloat16 for activations, float32 for weights and optimizer slots.
2048 TPUv3 cores means 1024 TPUv3 chips, and the spec is 123e12 FLOP/second per chip with bfloat16 precision (Source: https://cloud.google.com/tpu/docs/system-architecture-tpu-vm)
So the compute estimate is:
1024 chips * 123e12 FLOP/second * 0.4 utilization * 11 days * 24 * 60 * 60 = 4.788191232e+22 FLOP</t>
        </r>
      </text>
    </comment>
    <comment ref="C148" authorId="0" shapeId="0" xr:uid="{00000000-0006-0000-0200-000017050000}">
      <text>
        <r>
          <rPr>
            <sz val="10"/>
            <color rgb="FF000000"/>
            <rFont val="Arial"/>
            <scheme val="minor"/>
          </rPr>
          <t xml:space="preserve">unaware of day and month </t>
        </r>
      </text>
    </comment>
    <comment ref="D148" authorId="0" shapeId="0" xr:uid="{00000000-0006-0000-0200-00001A050000}">
      <text>
        <r>
          <rPr>
            <sz val="10"/>
            <color rgb="FF000000"/>
            <rFont val="Arial"/>
            <scheme val="minor"/>
          </rPr>
          <t>The "training" consists on the mouse running around and checking each wall.</t>
        </r>
      </text>
    </comment>
    <comment ref="D149" authorId="0" shapeId="0" xr:uid="{00000000-0006-0000-0200-0000B3040000}">
      <text>
        <r>
          <rPr>
            <sz val="10"/>
            <color rgb="FF000000"/>
            <rFont val="Arial"/>
            <scheme val="minor"/>
          </rPr>
          <t>10 params * 6 FLOP/param/pass * 4 datapoints * 1000 epochs * 50 individuals * 10 generations</t>
        </r>
      </text>
    </comment>
    <comment ref="D150" authorId="0" shapeId="0" xr:uid="{00000000-0006-0000-0200-000003050000}">
      <text>
        <r>
          <rPr>
            <sz val="10"/>
            <color rgb="FF000000"/>
            <rFont val="Arial"/>
            <scheme val="minor"/>
          </rPr>
          <t>The paper mentions using an IBM 704, which can execute up to 12,000 floating-point additions per second (https://wikiless.org/wiki/IBM_704). My best guess as to how long it ran for ranges between 1h to 2 days, which when plugged into guesstimate (https://www.getguesstimate.com/models/19625), i.e., taking the log mean, gives a mean estimate of 600M</t>
        </r>
      </text>
    </comment>
    <comment ref="D151" authorId="0" shapeId="0" xr:uid="{00000000-0006-0000-0200-000096040000}">
      <text>
        <r>
          <rPr>
            <sz val="10"/>
            <color rgb="FF000000"/>
            <rFont val="Arial"/>
            <scheme val="minor"/>
          </rPr>
          <t>MLP architecture: compute = #params x 3 x #datapoints</t>
        </r>
      </text>
    </comment>
    <comment ref="D152" authorId="0" shapeId="0" xr:uid="{00000000-0006-0000-0200-0000BE040000}">
      <text>
        <r>
          <rPr>
            <sz val="10"/>
            <color rgb="FF000000"/>
            <rFont val="Arial"/>
            <scheme val="minor"/>
          </rPr>
          <t>Extracted from AI and Compute (https://openai.com/blog/ai-and-compute/) charts by using https://automeris.io/WebPlotDigitizer/.</t>
        </r>
      </text>
    </comment>
    <comment ref="D153" authorId="0" shapeId="0" xr:uid="{00000000-0006-0000-0200-0000A6040000}">
      <text>
        <r>
          <rPr>
            <sz val="10"/>
            <color rgb="FF000000"/>
            <rFont val="Arial"/>
            <scheme val="minor"/>
          </rPr>
          <t>Extracted from AI and Compute (https://openai.com/blog/ai-and-compute/) charts by using https://automeris.io/WebPlotDigitizer/.</t>
        </r>
      </text>
    </comment>
    <comment ref="D154" authorId="0" shapeId="0" xr:uid="{00000000-0006-0000-0200-000066040000}">
      <text>
        <r>
          <rPr>
            <sz val="10"/>
            <color rgb="FF000000"/>
            <rFont val="Arial"/>
            <scheme val="minor"/>
          </rPr>
          <t>Extracted from AI and Compute (https://openai.com/blog/ai-and-compute/) charts by using https://automeris.io/WebPlotDigitizer/.</t>
        </r>
      </text>
    </comment>
    <comment ref="D155" authorId="0" shapeId="0" xr:uid="{00000000-0006-0000-0200-00000E040000}">
      <text>
        <r>
          <rPr>
            <sz val="10"/>
            <color rgb="FF000000"/>
            <rFont val="Arial"/>
            <scheme val="minor"/>
          </rPr>
          <t>Extracted from AI and Compute (https://openai.com/blog/ai-and-compute/) charts by using https://automeris.io/WebPlotDigitizer/.</t>
        </r>
      </text>
    </comment>
    <comment ref="D156" authorId="0" shapeId="0" xr:uid="{00000000-0006-0000-0200-0000D5030000}">
      <text>
        <r>
          <rPr>
            <sz val="10"/>
            <color rgb="FF000000"/>
            <rFont val="Arial"/>
            <scheme val="minor"/>
          </rPr>
          <t>https://www.getguesstimate.com/models/19602</t>
        </r>
      </text>
    </comment>
    <comment ref="C157" authorId="0" shapeId="0" xr:uid="{00000000-0006-0000-0200-0000A3030000}">
      <text>
        <r>
          <rPr>
            <sz val="10"/>
            <color rgb="FF000000"/>
            <rFont val="Arial"/>
            <scheme val="minor"/>
          </rPr>
          <t>https://www.isca-speech.org/archive/interspeech_2010/index.html</t>
        </r>
      </text>
    </comment>
    <comment ref="D157" authorId="0" shapeId="0" xr:uid="{00000000-0006-0000-0200-0000A6030000}">
      <text>
        <r>
          <rPr>
            <sz val="10"/>
            <color rgb="FF000000"/>
            <rFont val="Arial"/>
            <scheme val="minor"/>
          </rPr>
          <t>"Convergence is usually
achieved after 10-20 epochs."
Assuming a backward-forward ratio of 2:1, since this is a shallow network</t>
        </r>
      </text>
    </comment>
    <comment ref="D158" authorId="0" shapeId="0" xr:uid="{00000000-0006-0000-0200-000059030000}">
      <text>
        <r>
          <rPr>
            <sz val="10"/>
            <color rgb="FF000000"/>
            <rFont val="Arial"/>
            <scheme val="minor"/>
          </rPr>
          <t xml:space="preserve">8 GPUs (they don''t specify which, so I used the average for FP32 for 2017 from the write-up table)
8 hours 
0.33 util rate
</t>
        </r>
      </text>
    </comment>
    <comment ref="D159" authorId="0" shapeId="0" xr:uid="{00000000-0006-0000-0200-00000F020000}">
      <text>
        <r>
          <rPr>
            <sz val="10"/>
            <color rgb="FF000000"/>
            <rFont val="Arial"/>
            <scheme val="minor"/>
          </rPr>
          <t>From author communication:
Precision: float32
Hardware: 4 GPU  NVIDIA 1080Ti
NVIDIA 1080Ti: 1.06E+13
Compute: 7 GPU-days
0.4 * 1.06E+13 FLOP/s * 7 days * 24h/day * 3600s/h
= 2.56E+18</t>
        </r>
      </text>
    </comment>
    <comment ref="D160" authorId="0" shapeId="0" xr:uid="{00000000-0006-0000-0200-0000FB010000}">
      <text>
        <r>
          <rPr>
            <sz val="10"/>
            <color rgb="FF000000"/>
            <rFont val="Arial"/>
            <scheme val="minor"/>
          </rPr>
          <t>Figure 1
https://arxiv.org/abs/2104.05158</t>
        </r>
      </text>
    </comment>
    <comment ref="D162" authorId="0" shapeId="0" xr:uid="{00000000-0006-0000-0200-0000EB020000}">
      <text>
        <r>
          <rPr>
            <sz val="10"/>
            <color rgb="FF000000"/>
            <rFont val="Arial"/>
            <scheme val="minor"/>
          </rPr>
          <t xml:space="preserve">1 timestep = (1280 hidden units)^2 * (7 RNN layers * 4 matrices for bidirectional + 2 DNN layers) * (2 for doubling parameters from 36M to 72M) = 98 MFLOPs
20 epochs * 12,000 hours * 3600 seconds/hour * 50 samples/sec * 98 MFLOPs * 3 add-multiply * 2 backprop 
= 26,000 PF = 0.30 pfs-days
</t>
        </r>
      </text>
    </comment>
    <comment ref="D163" authorId="0" shapeId="0" xr:uid="{00000000-0006-0000-0200-000067020000}">
      <text>
        <r>
          <rPr>
            <sz val="10"/>
            <color rgb="FF000000"/>
            <rFont val="Arial"/>
            <scheme val="minor"/>
          </rPr>
          <t xml:space="preserve">8 times less compute than Zoph (2018), which used 500 p100s for 4 days.
(From Imagenet paper-data, Besiroglu et al., forthcoming) </t>
        </r>
      </text>
    </comment>
    <comment ref="D164" authorId="0" shapeId="0" xr:uid="{00000000-0006-0000-0200-0000AB010000}">
      <text>
        <r>
          <rPr>
            <sz val="10"/>
            <color rgb="FF000000"/>
            <rFont val="Arial"/>
            <scheme val="minor"/>
          </rPr>
          <t>Estimated in the blogpost below
https://www.lesswrong.com/posts/wfpdejMWog4vEDLDg/ai-and-compute-trend-isn-t-predictive-of-what-is-happening</t>
        </r>
      </text>
    </comment>
    <comment ref="D165" authorId="0" shapeId="0" xr:uid="{00000000-0006-0000-0200-000021010000}">
      <text>
        <r>
          <rPr>
            <sz val="10"/>
            <color rgb="FF000000"/>
            <rFont val="Arial"/>
            <scheme val="minor"/>
          </rPr>
          <t xml:space="preserve">64 Nvidia V100 GPUs for 2.5 days
64 GPUs * 2.8e13 FLOP/s /GPU * 2.5*24*60*60s* 0.3 [utilization rate]
</t>
        </r>
      </text>
    </comment>
    <comment ref="C166" authorId="0" shapeId="0" xr:uid="{00000000-0006-0000-0200-000064010000}">
      <text>
        <r>
          <rPr>
            <sz val="10"/>
            <color rgb="FF000000"/>
            <rFont val="Arial"/>
            <scheme val="minor"/>
          </rPr>
          <t>unaware of day and month</t>
        </r>
      </text>
    </comment>
    <comment ref="D166" authorId="0" shapeId="0" xr:uid="{00000000-0006-0000-0200-000068010000}">
      <text>
        <r>
          <rPr>
            <sz val="10"/>
            <color rgb="FF000000"/>
            <rFont val="Arial"/>
            <scheme val="minor"/>
          </rPr>
          <t>Figure 1
https://arxiv.org/abs/2104.05158</t>
        </r>
      </text>
    </comment>
    <comment ref="D167" authorId="0" shapeId="0" xr:uid="{00000000-0006-0000-0200-000093010000}">
      <text>
        <r>
          <rPr>
            <sz val="10"/>
            <color rgb="FF000000"/>
            <rFont val="Arial"/>
            <scheme val="minor"/>
          </rPr>
          <t>source: https://lair.lighton.ai/akronomicon/</t>
        </r>
      </text>
    </comment>
    <comment ref="D169" authorId="0" shapeId="0" xr:uid="{00000000-0006-0000-0200-0000D5010000}">
      <text>
        <r>
          <rPr>
            <sz val="10"/>
            <color rgb="FF000000"/>
            <rFont val="Arial"/>
            <scheme val="minor"/>
          </rPr>
          <t>source: https://docs.google.com/spreadsheets/d/1Kj4Q5WADcDXtUJLIOfGTCE3tGvxNczEMwyy8QtgSkHk/edit#gid=54587040&amp;fvid=1361937389</t>
        </r>
      </text>
    </comment>
    <comment ref="D170" authorId="0" shapeId="0" xr:uid="{00000000-0006-0000-0200-0000B1000000}">
      <text>
        <r>
          <rPr>
            <sz val="10"/>
            <color rgb="FF000000"/>
            <rFont val="Arial"/>
            <scheme val="minor"/>
          </rPr>
          <t>Figure 1
https://arxiv.org/abs/2104.05158</t>
        </r>
      </text>
    </comment>
    <comment ref="D171" authorId="0" shapeId="0" xr:uid="{00000000-0006-0000-0200-00005A010000}">
      <text>
        <r>
          <rPr>
            <sz val="10"/>
            <color rgb="FF000000"/>
            <rFont val="Arial"/>
            <scheme val="minor"/>
          </rPr>
          <t>From surveying the authors:
We trained the base model on 64 V100 GPUs for 400k updates. This takes about 3 days to complete. The large model is trained on 128 V100 GPUs for 1 million updates, and this takes about 7 days to complete.
V100 GPU peak: 125TFLOP/s (https://www.nvidia.com/en-gb/data-center/tesla-v100/)
Assume 40% utilization based on default for non-Language domain (https://epochai.org/blog/estimating-training-compute)
64 GPUs * 40% * 125TFLOP/s * 7 days * 24h/day * 3600s/h
~= 1.9E+21 FLOP</t>
        </r>
      </text>
    </comment>
    <comment ref="D172" authorId="0" shapeId="0" xr:uid="{00000000-0006-0000-0200-000092000000}">
      <text>
        <r>
          <rPr>
            <sz val="10"/>
            <color rgb="FF000000"/>
            <rFont val="Arial"/>
            <scheme val="minor"/>
          </rPr>
          <t>From AI Tracker:
"Compute cost: End of Sec 4.1: "We pre-train on 64 A100 GPUs for two weeks". Info sheet from NVIDIA (https://www.nvidia.com/content/dam/en-zz/Solutions/Data-Center/a100/pdf/nvidia-a100-datasheet.pdf) gives single precision TensorFloat 32 performance of 156 TFLOPs/s. So we get 64 x 14 x 156 = 140,000 TFLOPs/s x days."
Multiply by seconds/day and 30% utilization</t>
        </r>
      </text>
    </comment>
    <comment ref="D173" authorId="0" shapeId="0" xr:uid="{00000000-0006-0000-0200-00003D000000}">
      <text>
        <r>
          <rPr>
            <sz val="10"/>
            <color rgb="FF000000"/>
            <rFont val="Arial"/>
            <scheme val="minor"/>
          </rPr>
          <t>256 (16x16x) TPUv3 chips x 123e12 FLOPS/chip x 4 days x 86400 seconds/day * 0.5 utilization = 5.44e21 FLOPs</t>
        </r>
      </text>
    </comment>
    <comment ref="D175" authorId="0" shapeId="0" xr:uid="{00000000-0006-0000-0200-0000AC000000}">
      <text>
        <r>
          <rPr>
            <sz val="10"/>
            <color rgb="FF000000"/>
            <rFont val="Arial"/>
            <scheme val="minor"/>
          </rPr>
          <t>512 GPUs in 10 days - using NVIDIA V100 GPUs
Using the NVIDIA V100 Specifications this works out to be: 
0.10 * 125E12 * 512 * 10 * 86400 = 5.53E21
(Assuming 10% utilisation, and 125TFLOPS)</t>
        </r>
      </text>
    </comment>
    <comment ref="D176" authorId="0" shapeId="0" xr:uid="{00000000-0006-0000-0200-000024010000}">
      <text>
        <r>
          <rPr>
            <sz val="10"/>
            <color rgb="FF000000"/>
            <rFont val="Arial"/>
            <scheme val="minor"/>
          </rPr>
          <t xml:space="preserve">128 Nvidia A100 GPUs for 7 days
128 GPUs * 3.1e14 FLOP/s /GPU * 7*24*60*60s* 0.3 [utilization rate]
</t>
        </r>
      </text>
    </comment>
    <comment ref="D177" authorId="0" shapeId="0" xr:uid="{00000000-0006-0000-0200-000037010000}">
      <text>
        <r>
          <rPr>
            <sz val="10"/>
            <color rgb="FF000000"/>
            <rFont val="Arial"/>
            <scheme val="minor"/>
          </rPr>
          <t>https://docs.google.com/document/d/156miAJkFN9DDX06C3s03UDsretCtymCKiGDddLBCgQE/edit?usp=sharing</t>
        </r>
      </text>
    </comment>
    <comment ref="D179" authorId="0" shapeId="0" xr:uid="{00000000-0006-0000-0200-000021000000}">
      <text>
        <r>
          <rPr>
            <sz val="10"/>
            <color rgb="FF000000"/>
            <rFont val="Arial"/>
            <scheme val="minor"/>
          </rPr>
          <t>https://plotdigitizer.com/app
See figure 9</t>
        </r>
      </text>
    </comment>
    <comment ref="D180" authorId="0" shapeId="0" xr:uid="{00000000-0006-0000-0200-0000F5000000}">
      <text>
        <r>
          <rPr>
            <sz val="10"/>
            <color rgb="FF000000"/>
            <rFont val="Arial"/>
            <scheme val="minor"/>
          </rPr>
          <t>source: https://lair.lighton.ai/akronomicon/</t>
        </r>
      </text>
    </comment>
    <comment ref="D181" authorId="0" shapeId="0" xr:uid="{00000000-0006-0000-0200-0000DA000000}">
      <text>
        <r>
          <rPr>
            <sz val="10"/>
            <color rgb="FF000000"/>
            <rFont val="Arial"/>
            <scheme val="minor"/>
          </rPr>
          <t xml:space="preserve">From author communication
14.82K TPUv3 core-days
Precision: bfloat16
Estimation
TPUv3 at float16: 4.20E+14 
0.1 * 4.20E+14 FLOP/s * 14.82k TPU-days * 24h/day * 3600s/h
= 2.15E+23
</t>
        </r>
      </text>
    </comment>
    <comment ref="D182" authorId="0" shapeId="0" xr:uid="{00000000-0006-0000-0200-000047000000}">
      <text>
        <r>
          <rPr>
            <sz val="10"/>
            <color rgb="FF000000"/>
            <rFont val="Arial"/>
            <scheme val="minor"/>
          </rPr>
          <t>All training and evaluation
was performed on TPUv4 instances. The largest model containing 80 billion parameters is trained on
QUSV chips for 15 days and sharded across 16 devices.
All trained parameters and optimizer accumulators are stored
and updated in float32; all activations and gradients are computed in bfloat16 after downcasting
of parameters from float32 to bfloat16</t>
        </r>
      </text>
    </comment>
    <comment ref="D183" authorId="0" shapeId="0" xr:uid="{00000000-0006-0000-0200-000014000000}">
      <text>
        <r>
          <rPr>
            <sz val="10"/>
            <color rgb="FF000000"/>
            <rFont val="Arial"/>
            <scheme val="minor"/>
          </rPr>
          <t>90% CI: 8.2E+24 to 4.4E+25
NOTE: this is a rough estimate based on public information, much less information than most other systems in the database.
Calculation and confidence intervals here: https://colab.research.google.com/drive/1O99z9b1I5O66bT78r9ScslE_nOj5irN9?usp=sharing</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300-000001000000}">
      <text>
        <r>
          <rPr>
            <sz val="10"/>
            <color rgb="FF000000"/>
            <rFont val="Arial"/>
            <scheme val="minor"/>
          </rPr>
          <t>"Parameter, Compute and Data Trends in Machine Learning" 
CC-BY Jaime Sevilla, Pablo Villalobos, Juan Felipe Cerón, Matthew Burtell, Lennart Heim and Amogh B. Nanjajjar
An interactive visualization of the dataset is available at https://colab.research.google.com/drive/11m0AfSQnLiDijtE1fsIPqF-ipbTQcsFp
If you find an error, want to add new information or suggest a new entry, leave a comment or email jaimesevillamolina@gmail.com
We thank Miguel Arjona for help with data entry</t>
        </r>
      </text>
    </comment>
    <comment ref="B1" authorId="0" shapeId="0" xr:uid="{00000000-0006-0000-0300-000002000000}">
      <text>
        <r>
          <rPr>
            <sz val="10"/>
            <color rgb="FF000000"/>
            <rFont val="Arial"/>
            <scheme val="minor"/>
          </rPr>
          <t>Vision, speech, language, games, etc</t>
        </r>
      </text>
    </comment>
    <comment ref="C1" authorId="0" shapeId="0" xr:uid="{00000000-0006-0000-0300-000003000000}">
      <text>
        <r>
          <rPr>
            <sz val="10"/>
            <color rgb="FF000000"/>
            <rFont val="Arial"/>
            <scheme val="minor"/>
          </rPr>
          <t>The concrete task the system was trained to perform</t>
        </r>
      </text>
    </comment>
    <comment ref="J1" authorId="0" shapeId="0" xr:uid="{00000000-0006-0000-0300-000004000000}">
      <text>
        <r>
          <rPr>
            <sz val="10"/>
            <color rgb="FF000000"/>
            <rFont val="Arial"/>
            <scheme val="minor"/>
          </rPr>
          <t>Extracted automatically from Google Scholar on 11/08/2021
Code: 
https://colab.research.google.com/drive/1rRrDwZtINXeiSbhKnxh_lsOpraYjOpmF?usp=sharing</t>
        </r>
      </text>
    </comment>
    <comment ref="M1" authorId="0" shapeId="0" xr:uid="{00000000-0006-0000-0300-000005000000}">
      <text>
        <r>
          <rPr>
            <sz val="10"/>
            <color rgb="FF000000"/>
            <rFont val="Arial"/>
            <scheme val="minor"/>
          </rPr>
          <t>Number of free parameters</t>
        </r>
      </text>
    </comment>
    <comment ref="N1" authorId="0" shapeId="0" xr:uid="{00000000-0006-0000-0300-000006000000}">
      <text>
        <r>
          <rPr>
            <sz val="10"/>
            <color rgb="FF000000"/>
            <rFont val="Arial"/>
            <scheme val="minor"/>
          </rPr>
          <t>Total amount of floating point operations used to train the model
Counts a multadd as 2 operations</t>
        </r>
      </text>
    </comment>
    <comment ref="Q1" authorId="0" shapeId="0" xr:uid="{00000000-0006-0000-0300-000007000000}">
      <text>
        <r>
          <rPr>
            <sz val="10"/>
            <color rgb="FF000000"/>
            <rFont val="Arial"/>
            <scheme val="minor"/>
          </rPr>
          <t>Number of hidden layers</t>
        </r>
      </text>
    </comment>
    <comment ref="R1" authorId="0" shapeId="0" xr:uid="{00000000-0006-0000-0300-000008000000}">
      <text>
        <r>
          <rPr>
            <sz val="10"/>
            <color rgb="FF000000"/>
            <rFont val="Arial"/>
            <scheme val="minor"/>
          </rPr>
          <t>Total amount of floating point operations to process one single input to the model
Note: multadds are counted as 2 operations</t>
        </r>
      </text>
    </comment>
    <comment ref="S1" authorId="0" shapeId="0" xr:uid="{00000000-0006-0000-0300-000009000000}">
      <text>
        <r>
          <rPr>
            <sz val="10"/>
            <color rgb="FF000000"/>
            <rFont val="Arial"/>
            <scheme val="minor"/>
          </rPr>
          <t>Training time x cores (hours)</t>
        </r>
      </text>
    </comment>
    <comment ref="V1" authorId="0" shapeId="0" xr:uid="{00000000-0006-0000-0300-00000A000000}">
      <text>
        <r>
          <rPr>
            <sz val="10"/>
            <color rgb="FF000000"/>
            <rFont val="Arial"/>
            <scheme val="minor"/>
          </rPr>
          <t>Supervised ML, unsupervised ML, RL, statistical modelling, etc</t>
        </r>
      </text>
    </comment>
    <comment ref="W1" authorId="0" shapeId="0" xr:uid="{00000000-0006-0000-0300-00000B000000}">
      <text>
        <r>
          <rPr>
            <sz val="10"/>
            <color rgb="FF000000"/>
            <rFont val="Arial"/>
            <scheme val="minor"/>
          </rPr>
          <t>The metric that was used as training loss</t>
        </r>
      </text>
    </comment>
    <comment ref="H2" authorId="0" shapeId="0" xr:uid="{00000000-0006-0000-0300-000079000000}">
      <text>
        <r>
          <rPr>
            <sz val="10"/>
            <color rgb="FF000000"/>
            <rFont val="Arial"/>
            <scheme val="minor"/>
          </rPr>
          <t>Comprobar si debe ser "A Multiple Cause Mixture Model to text Categorization" (Titulo ligeramente diferente)
	-Miguel A
@robi@epochai.org Resolve by 24 June or flag it to be discussed at the next database meeting if it will take &gt;30 minutes of work.
	-Robi Rahman</t>
        </r>
      </text>
    </comment>
    <comment ref="M7" authorId="0" shapeId="0" xr:uid="{00000000-0006-0000-0300-00000C000000}">
      <text>
        <r>
          <rPr>
            <sz val="10"/>
            <color rgb="FF000000"/>
            <rFont val="Arial"/>
            <scheme val="minor"/>
          </rPr>
          <t>https://www.bnlearn.com/bnrepository/</t>
        </r>
      </text>
    </comment>
    <comment ref="M17" authorId="0" shapeId="0" xr:uid="{00000000-0006-0000-0300-00000D000000}">
      <text>
        <r>
          <rPr>
            <sz val="10"/>
            <color rgb="FF000000"/>
            <rFont val="Arial"/>
            <scheme val="minor"/>
          </rPr>
          <t>From https://www.bnlearn.com/bnrepository/</t>
        </r>
      </text>
    </comment>
    <comment ref="I19" authorId="0" shapeId="0" xr:uid="{00000000-0006-0000-0300-00007A000000}">
      <text>
        <r>
          <rPr>
            <sz val="10"/>
            <color rgb="FF000000"/>
            <rFont val="Arial"/>
            <scheme val="minor"/>
          </rPr>
          <t>%
	-Miguel A</t>
        </r>
      </text>
    </comment>
    <comment ref="C21" authorId="0" shapeId="0" xr:uid="{00000000-0006-0000-0300-00007B000000}">
      <text>
        <r>
          <rPr>
            <sz val="10"/>
            <color rgb="FF000000"/>
            <rFont val="Arial"/>
            <scheme val="minor"/>
          </rPr>
          <t>Arguably image classification
	-Jaime Sevilla</t>
        </r>
      </text>
    </comment>
    <comment ref="M22" authorId="0" shapeId="0" xr:uid="{00000000-0006-0000-0300-00000E000000}">
      <text>
        <r>
          <rPr>
            <sz val="10"/>
            <color rgb="FF000000"/>
            <rFont val="Arial"/>
            <scheme val="minor"/>
          </rPr>
          <t>from https://www.bnlearn.com/bnrepository/</t>
        </r>
      </text>
    </comment>
    <comment ref="N23" authorId="0" shapeId="0" xr:uid="{00000000-0006-0000-0300-00000F000000}">
      <text>
        <r>
          <rPr>
            <sz val="10"/>
            <color rgb="FF000000"/>
            <rFont val="Arial"/>
            <scheme val="minor"/>
          </rPr>
          <t>Extracted from AI and Compute (https://openai.com/blog/ai-and-compute/) charts by using https://automeris.io/WebPlotDigitizer/.
----
@lennart@heim.xyz are you sure this is the right paper? I am surprised it has so few citations
	-Jaime Sevilla
I think so. It matches the date in the AI and Compute graph.
I also don't know why they picked it. However, it's pre 2012, so maybe too early to be cited in the modern-era.
	-Lennart Heim</t>
        </r>
      </text>
    </comment>
    <comment ref="C26" authorId="0" shapeId="0" xr:uid="{00000000-0006-0000-0300-000010000000}">
      <text>
        <r>
          <rPr>
            <sz val="10"/>
            <color rgb="FF000000"/>
            <rFont val="Arial"/>
            <scheme val="minor"/>
          </rPr>
          <t>Multiple, neural machine translation, language modeling, word language models, character language models, image classification, speech recognition
(See section 4)</t>
        </r>
      </text>
    </comment>
    <comment ref="M26" authorId="0" shapeId="0" xr:uid="{00000000-0006-0000-0300-000011000000}">
      <text>
        <r>
          <rPr>
            <sz val="10"/>
            <color rgb="FF000000"/>
            <rFont val="Arial"/>
            <scheme val="minor"/>
          </rPr>
          <t>"We trained student mimic nets with 1, 3.161, 10 and 31.6 million trainable parameters on the
pre-computed augmented training data" - page 5</t>
        </r>
      </text>
    </comment>
    <comment ref="N26" authorId="0" shapeId="0" xr:uid="{00000000-0006-0000-0300-000012000000}">
      <text>
        <r>
          <rPr>
            <sz val="10"/>
            <color rgb="FF000000"/>
            <rFont val="Arial"/>
            <scheme val="minor"/>
          </rPr>
          <t>Unknown - no mention of FLOPs, GPUs, or training time/iterations</t>
        </r>
      </text>
    </comment>
    <comment ref="C27" authorId="0" shapeId="0" xr:uid="{00000000-0006-0000-0300-000013000000}">
      <text>
        <r>
          <rPr>
            <sz val="10"/>
            <color rgb="FF000000"/>
            <rFont val="Arial"/>
            <scheme val="minor"/>
          </rPr>
          <t>Multiple, neural machine translation, language modeling, word language models, character language models, image classification, speech recognition
(See section 4)</t>
        </r>
      </text>
    </comment>
    <comment ref="M27" authorId="0" shapeId="0" xr:uid="{00000000-0006-0000-0300-000014000000}">
      <text>
        <r>
          <rPr>
            <sz val="10"/>
            <color rgb="FF000000"/>
            <rFont val="Arial"/>
            <scheme val="minor"/>
          </rPr>
          <t>"For the DS2 model, model sizes range between 300K to 193M parameters, and for the attention based models, sizes range from 95K to 156M parameters."</t>
        </r>
      </text>
    </comment>
    <comment ref="N27" authorId="0" shapeId="0" xr:uid="{00000000-0006-0000-0300-000015000000}">
      <text>
        <r>
          <rPr>
            <sz val="10"/>
            <color rgb="FF000000"/>
            <rFont val="Arial"/>
            <scheme val="minor"/>
          </rPr>
          <t>Section 5.3: 
"Further, our longest running training sessions have taken as long as 6 weeks to converge."</t>
        </r>
      </text>
    </comment>
    <comment ref="M28" authorId="0" shapeId="0" xr:uid="{00000000-0006-0000-0300-000016000000}">
      <text>
        <r>
          <rPr>
            <sz val="10"/>
            <color rgb="FF000000"/>
            <rFont val="Arial"/>
            <scheme val="minor"/>
          </rPr>
          <t>"For the DS2 model, model sizes range between 300K to 193M parameters, and for the attention based models, sizes range from 95K to 156M parameters."</t>
        </r>
      </text>
    </comment>
    <comment ref="N28" authorId="0" shapeId="0" xr:uid="{00000000-0006-0000-0300-000017000000}">
      <text>
        <r>
          <rPr>
            <sz val="10"/>
            <color rgb="FF000000"/>
            <rFont val="Arial"/>
            <scheme val="minor"/>
          </rPr>
          <t>Section 5.3: 
"Further, our longest running training sessions have taken as long as 6 weeks to converge."</t>
        </r>
      </text>
    </comment>
    <comment ref="M30" authorId="0" shapeId="0" xr:uid="{00000000-0006-0000-0300-000018000000}">
      <text>
        <r>
          <rPr>
            <sz val="10"/>
            <color rgb="FF000000"/>
            <rFont val="Arial"/>
            <scheme val="minor"/>
          </rPr>
          <t>Doesn't seem to be clearly specified. Following the links for reference [14] suggests 13.6E6 parameters, but I'm not entirely certain</t>
        </r>
      </text>
    </comment>
    <comment ref="N30" authorId="0" shapeId="0" xr:uid="{00000000-0006-0000-0300-000019000000}">
      <text>
        <r>
          <rPr>
            <sz val="10"/>
            <color rgb="FF000000"/>
            <rFont val="Arial"/>
            <scheme val="minor"/>
          </rPr>
          <t>Insufficient info</t>
        </r>
      </text>
    </comment>
    <comment ref="M31" authorId="0" shapeId="0" xr:uid="{00000000-0006-0000-0300-00001A000000}">
      <text>
        <r>
          <rPr>
            <sz val="10"/>
            <color rgb="FF000000"/>
            <rFont val="Arial"/>
            <scheme val="minor"/>
          </rPr>
          <t>Doesn't seem to be clearly specified. Following the links for reference [14] suggests 13.6E6 parameters, but I'm not entirely certain</t>
        </r>
      </text>
    </comment>
    <comment ref="N31" authorId="0" shapeId="0" xr:uid="{00000000-0006-0000-0300-00001B000000}">
      <text>
        <r>
          <rPr>
            <sz val="10"/>
            <color rgb="FF000000"/>
            <rFont val="Arial"/>
            <scheme val="minor"/>
          </rPr>
          <t>Insufficient info</t>
        </r>
      </text>
    </comment>
    <comment ref="M33" authorId="0" shapeId="0" xr:uid="{00000000-0006-0000-0300-00001C000000}">
      <text>
        <r>
          <rPr>
            <sz val="10"/>
            <color rgb="FF000000"/>
            <rFont val="Arial"/>
            <scheme val="minor"/>
          </rPr>
          <t>Table 1 (Page 3)</t>
        </r>
      </text>
    </comment>
    <comment ref="N33" authorId="0" shapeId="0" xr:uid="{00000000-0006-0000-0300-00001D000000}">
      <text>
        <r>
          <rPr>
            <sz val="10"/>
            <color rgb="FF000000"/>
            <rFont val="Arial"/>
            <scheme val="minor"/>
          </rPr>
          <t>Insufficient info</t>
        </r>
      </text>
    </comment>
    <comment ref="P33" authorId="0" shapeId="0" xr:uid="{00000000-0006-0000-0300-00001E000000}">
      <text>
        <r>
          <rPr>
            <sz val="10"/>
            <color rgb="FF000000"/>
            <rFont val="Arial"/>
            <scheme val="minor"/>
          </rPr>
          <t>Table 1 - this is the number of words
The paper also does image classification, for which ImageNet, CIFAR100 etc. are used</t>
        </r>
      </text>
    </comment>
    <comment ref="A34" authorId="0" shapeId="0" xr:uid="{00000000-0006-0000-0300-00001F000000}">
      <text>
        <r>
          <rPr>
            <sz val="10"/>
            <color rgb="FF000000"/>
            <rFont val="Arial"/>
            <scheme val="minor"/>
          </rPr>
          <t>Multiple models are used here, but it seems like it may be referring to other papers when doing so. It's a little confusing but my understanding is that the author only ran experiments with the original Transformer from "Attention is all you need"</t>
        </r>
      </text>
    </comment>
    <comment ref="M34" authorId="0" shapeId="0" xr:uid="{00000000-0006-0000-0300-000020000000}">
      <text>
        <r>
          <rPr>
            <sz val="10"/>
            <color rgb="FF000000"/>
            <rFont val="Arial"/>
            <scheme val="minor"/>
          </rPr>
          <t>Table 2 (page 5) - POTENTIAL DISAGREEMENT WITH ATTENTION IS ALL YOU NEED</t>
        </r>
      </text>
    </comment>
    <comment ref="O34" authorId="0" shapeId="0" xr:uid="{00000000-0006-0000-0300-000021000000}">
      <text>
        <r>
          <rPr>
            <sz val="10"/>
            <color rgb="FF000000"/>
            <rFont val="Arial"/>
            <scheme val="minor"/>
          </rPr>
          <t>Section 4: 
"The dataset used is 1 Billion Word Language Model Benchmark (LM1B)"</t>
        </r>
      </text>
    </comment>
    <comment ref="P34" authorId="0" shapeId="0" xr:uid="{00000000-0006-0000-0300-000022000000}">
      <text>
        <r>
          <rPr>
            <sz val="10"/>
            <color rgb="FF000000"/>
            <rFont val="Arial"/>
            <scheme val="minor"/>
          </rPr>
          <t>Section 4:
"The dataset used is 1 Billion Word Language Model Benchmark (LM1B)"</t>
        </r>
      </text>
    </comment>
    <comment ref="M35" authorId="0" shapeId="0" xr:uid="{00000000-0006-0000-0300-000023000000}">
      <text>
        <r>
          <rPr>
            <sz val="10"/>
            <color rgb="FF000000"/>
            <rFont val="Arial"/>
            <scheme val="minor"/>
          </rPr>
          <t>1536H (params per hidden layer) * 12 layers, OR 768H * 24 layers = 18432 parameters - POTENTIAL DISAGREEMENT WITH RoBERTa MODEL</t>
        </r>
      </text>
    </comment>
    <comment ref="A36" authorId="0" shapeId="0" xr:uid="{00000000-0006-0000-0300-000024000000}">
      <text>
        <r>
          <rPr>
            <sz val="10"/>
            <color rgb="FF000000"/>
            <rFont val="Arial"/>
            <scheme val="minor"/>
          </rPr>
          <t>Multiple architectures used: on pg 3 - "We train a wide range of models on this dataset [CIFAR10], including simple architectures like MLPs and ConvNets; architectures that have been carefully optimized for image classification: ResNet20 and Wide ResNets, as well as a selection of architectures from the NASBench-101 search space.</t>
        </r>
      </text>
    </comment>
    <comment ref="M36" authorId="0" shapeId="0" xr:uid="{00000000-0006-0000-0300-000025000000}">
      <text>
        <r>
          <rPr>
            <sz val="10"/>
            <color rgb="FF000000"/>
            <rFont val="Arial"/>
            <scheme val="minor"/>
          </rPr>
          <t>I tried calculating this based on the numbers in section 4.3, but the authors haven't specified the number of filters they used in the CNN. Overall I think the number of parameters is on the order of 1E5, but with a lot of uncertainty</t>
        </r>
      </text>
    </comment>
    <comment ref="M37" authorId="0" shapeId="0" xr:uid="{00000000-0006-0000-0300-000026000000}">
      <text>
        <r>
          <rPr>
            <sz val="10"/>
            <color rgb="FF000000"/>
            <rFont val="Arial"/>
            <scheme val="minor"/>
          </rPr>
          <t>Theory not experiment</t>
        </r>
      </text>
    </comment>
    <comment ref="M38" authorId="0" shapeId="0" xr:uid="{00000000-0006-0000-0300-000027000000}">
      <text>
        <r>
          <rPr>
            <sz val="10"/>
            <color rgb="FF000000"/>
            <rFont val="Arial"/>
            <scheme val="minor"/>
          </rPr>
          <t>Experiments on analysing the performance of GPT-3 on different tasks - parameter size corroborates with original OpenAI publication
(see pg 2 for mention of the number of parameters)</t>
        </r>
      </text>
    </comment>
    <comment ref="M39" authorId="0" shapeId="0" xr:uid="{00000000-0006-0000-0300-000028000000}">
      <text>
        <r>
          <rPr>
            <sz val="10"/>
            <color rgb="FF000000"/>
            <rFont val="Arial"/>
            <scheme val="minor"/>
          </rPr>
          <t>Experiments on analysing the performance of GPT-3 on different tasks - parameter size corroborates with original OpenAI publication
(see pg 2 for mention of the number of parameters)</t>
        </r>
      </text>
    </comment>
    <comment ref="M40" authorId="0" shapeId="0" xr:uid="{00000000-0006-0000-0300-000029000000}">
      <text>
        <r>
          <rPr>
            <sz val="10"/>
            <color rgb="FF000000"/>
            <rFont val="Arial"/>
            <scheme val="minor"/>
          </rPr>
          <t>Not specified; only mentions that this model "most closely resembles the VilBERT model"</t>
        </r>
      </text>
    </comment>
    <comment ref="K44" authorId="0" shapeId="0" xr:uid="{00000000-0006-0000-0300-00002A000000}">
      <text>
        <r>
          <rPr>
            <sz val="10"/>
            <color rgb="FF000000"/>
            <rFont val="Arial"/>
            <scheme val="minor"/>
          </rPr>
          <t>i.e. "exists another paper with more citations/influence"</t>
        </r>
      </text>
    </comment>
    <comment ref="M44" authorId="0" shapeId="0" xr:uid="{00000000-0006-0000-0300-00002B000000}">
      <text>
        <r>
          <rPr>
            <sz val="10"/>
            <color rgb="FF000000"/>
            <rFont val="Arial"/>
            <scheme val="minor"/>
          </rPr>
          <t>Section 5.1:
"We apply this methodology to the small, medium, large and x1 models from the GPT-3 family, with 125M, 350M, 760M and 1.3B parameters respectively."
Section 5.2:
"...we do not apply our full methodology to the 175B parameter GPT-3 model due to compute constraints"</t>
        </r>
      </text>
    </comment>
    <comment ref="M45" authorId="0" shapeId="0" xr:uid="{00000000-0006-0000-0300-00002C000000}">
      <text>
        <r>
          <rPr>
            <sz val="10"/>
            <color rgb="FF000000"/>
            <rFont val="Arial"/>
            <scheme val="minor"/>
          </rPr>
          <t>Section 4: 
"We run all experiments with the same pretrained checkpoint, roberta-large (355M parameters) from RoBERTa"
CORROBORATES WITH PREVIOUS DATA FOR RoBERTa</t>
        </r>
      </text>
    </comment>
    <comment ref="A46" authorId="0" shapeId="0" xr:uid="{00000000-0006-0000-0300-00002D000000}">
      <text>
        <r>
          <rPr>
            <sz val="10"/>
            <color rgb="FF000000"/>
            <rFont val="Arial"/>
            <scheme val="minor"/>
          </rPr>
          <t>"The models we use in this paper are dense left-to-right decoder-only Transformer language models"</t>
        </r>
      </text>
    </comment>
    <comment ref="M46" authorId="0" shapeId="0" xr:uid="{00000000-0006-0000-0300-00002E000000}">
      <text>
        <r>
          <rPr>
            <sz val="10"/>
            <color rgb="FF000000"/>
            <rFont val="Arial"/>
            <scheme val="minor"/>
          </rPr>
          <t>Abstract:
"We evaluate a collection of such models (with between 244M and 137B parameters)"</t>
        </r>
      </text>
    </comment>
    <comment ref="M47" authorId="0" shapeId="0" xr:uid="{00000000-0006-0000-0300-00002F000000}">
      <text>
        <r>
          <rPr>
            <sz val="10"/>
            <color rgb="FF000000"/>
            <rFont val="Arial"/>
            <scheme val="minor"/>
          </rPr>
          <t>Does tests on GPT-3, nothing in terms of new ML models here</t>
        </r>
      </text>
    </comment>
    <comment ref="M48" authorId="0" shapeId="0" xr:uid="{00000000-0006-0000-0300-000030000000}">
      <text>
        <r>
          <rPr>
            <sz val="10"/>
            <color rgb="FF000000"/>
            <rFont val="Arial"/>
            <scheme val="minor"/>
          </rPr>
          <t>Section 3:
"We use two dense left-to-right decoder-only transformer language models, each with a non-embedding parameter count of 137B"</t>
        </r>
      </text>
    </comment>
    <comment ref="M49" authorId="0" shapeId="0" xr:uid="{00000000-0006-0000-0300-000031000000}">
      <text>
        <r>
          <rPr>
            <sz val="10"/>
            <color rgb="FF000000"/>
            <rFont val="Arial"/>
            <scheme val="minor"/>
          </rPr>
          <t>Section 4: 
"For both methods, we use models from the GPT-3 family as our initialization, primarily focusing on the 175B and 6B model sizes."</t>
        </r>
      </text>
    </comment>
    <comment ref="M50" authorId="0" shapeId="0" xr:uid="{00000000-0006-0000-0300-000032000000}">
      <text>
        <r>
          <rPr>
            <sz val="10"/>
            <color rgb="FF000000"/>
            <rFont val="Arial"/>
            <scheme val="minor"/>
          </rPr>
          <t>See fig 1</t>
        </r>
      </text>
    </comment>
    <comment ref="A51" authorId="0" shapeId="0" xr:uid="{00000000-0006-0000-0300-000033000000}">
      <text>
        <r>
          <rPr>
            <sz val="10"/>
            <color rgb="FF000000"/>
            <rFont val="Arial"/>
            <scheme val="minor"/>
          </rPr>
          <t>Specifically, the ResNets from "Deep Residual Learning for Image Recognition" by He et al (https://www.cv-foundation.org/openaccess/content_cvpr_2016/papers/He_Deep_Residual_Learning_CVPR_2016_paper.pdf)
More details on the model architectures are in Appendix B of the paper by Rosenfeld et al</t>
        </r>
      </text>
    </comment>
    <comment ref="M51" authorId="0" shapeId="0" xr:uid="{00000000-0006-0000-0300-000034000000}">
      <text>
        <r>
          <rPr>
            <sz val="10"/>
            <color rgb="FF000000"/>
            <rFont val="Arial"/>
            <scheme val="minor"/>
          </rPr>
          <t>Rough approximation - this is based on Table 6 of He et al</t>
        </r>
      </text>
    </comment>
    <comment ref="N51" authorId="0" shapeId="0" xr:uid="{00000000-0006-0000-0300-000035000000}">
      <text>
        <r>
          <rPr>
            <sz val="10"/>
            <color rgb="FF000000"/>
            <rFont val="Arial"/>
            <scheme val="minor"/>
          </rPr>
          <t>They study a model from "Deep Residual Learning for Image Recognition" by He et al. https://www.cv-foundation.org/openaccess/content_cvpr_2016/papers/He_Deep_Residual_Learning_CVPR_2016_paper.pdf
Near the end of section 4.1:
"...a 50-layer ResNet... this model has 3.8 billion FLOPs"</t>
        </r>
      </text>
    </comment>
    <comment ref="A52" authorId="0" shapeId="0" xr:uid="{00000000-0006-0000-0300-000036000000}">
      <text>
        <r>
          <rPr>
            <sz val="10"/>
            <color rgb="FF000000"/>
            <rFont val="Arial"/>
            <scheme val="minor"/>
          </rPr>
          <t>Abstract: 
"We pretrain RoBERTa models from
scratch on quantities of data ranging from 1M to 1B words"</t>
        </r>
      </text>
    </comment>
    <comment ref="M52" authorId="0" shapeId="0" xr:uid="{00000000-0006-0000-0300-000037000000}">
      <text>
        <r>
          <rPr>
            <sz val="10"/>
            <color rgb="FF000000"/>
            <rFont val="Arial"/>
            <scheme val="minor"/>
          </rPr>
          <t>See Table 4 in Appendix B - the base model has 125M parameters</t>
        </r>
      </text>
    </comment>
    <comment ref="A54" authorId="0" shapeId="0" xr:uid="{00000000-0006-0000-0300-000038000000}">
      <text>
        <r>
          <rPr>
            <sz val="10"/>
            <color rgb="FF000000"/>
            <rFont val="Arial"/>
            <scheme val="minor"/>
          </rPr>
          <t>Supplementary info section E.2:
"The ic-based task uses a transformer encoder-decoder model. The vlm-based uses two transformer encoders, one for texts and the other for images."</t>
        </r>
      </text>
    </comment>
    <comment ref="A55" authorId="0" shapeId="0" xr:uid="{00000000-0006-0000-0300-000039000000}">
      <text>
        <r>
          <rPr>
            <sz val="10"/>
            <color rgb="FF000000"/>
            <rFont val="Arial"/>
            <scheme val="minor"/>
          </rPr>
          <t>Section 3.2: 
"The trunk model for GrokNet uses ResNeXt-101"</t>
        </r>
      </text>
    </comment>
    <comment ref="M55" authorId="0" shapeId="0" xr:uid="{00000000-0006-0000-0300-00003A000000}">
      <text>
        <r>
          <rPr>
            <sz val="10"/>
            <color rgb="FF000000"/>
            <rFont val="Arial"/>
            <scheme val="minor"/>
          </rPr>
          <t>Section 3.2:
"The trunk model for GrokNet uses ResNeXt-101 32×4d, which has 101 layers, 32 groups, and group width 4 (8B multiply-add FLOPs, 43M parameters)"</t>
        </r>
      </text>
    </comment>
    <comment ref="A56" authorId="0" shapeId="0" xr:uid="{00000000-0006-0000-0300-00003B000000}">
      <text>
        <r>
          <rPr>
            <sz val="10"/>
            <color rgb="FF000000"/>
            <rFont val="Arial"/>
            <scheme val="minor"/>
          </rPr>
          <t>Section 3.1:
"Our method starts from a pre-trained deep auto-regressive language model, based on the Transformer architecture"</t>
        </r>
      </text>
    </comment>
    <comment ref="M56" authorId="0" shapeId="0" xr:uid="{00000000-0006-0000-0300-00003C000000}">
      <text>
        <r>
          <rPr>
            <sz val="10"/>
            <color rgb="FF000000"/>
            <rFont val="Arial"/>
            <scheme val="minor"/>
          </rPr>
          <t>Section 4.2:
"...the base model with
7 billion parameters, and a much smaller 400 million parameter language model pretrained on the
same dataset."</t>
        </r>
      </text>
    </comment>
    <comment ref="A57" authorId="0" shapeId="0" xr:uid="{00000000-0006-0000-0300-00003D000000}">
      <text>
        <r>
          <rPr>
            <sz val="10"/>
            <color rgb="FF000000"/>
            <rFont val="Arial"/>
            <scheme val="minor"/>
          </rPr>
          <t>Section 3.4:
"We use the ViT-Base model variants in our experiments..."</t>
        </r>
      </text>
    </comment>
    <comment ref="M57" authorId="0" shapeId="0" xr:uid="{00000000-0006-0000-0300-00003E000000}">
      <text>
        <r>
          <rPr>
            <sz val="10"/>
            <color rgb="FF000000"/>
            <rFont val="Arial"/>
            <scheme val="minor"/>
          </rPr>
          <t>Section 3.4:
"We use the ViT-Base model variants in our experiments, which contain 12 Transformer encoder layers, 12 attention heads, hidden size of 768, and MLP size of 3072 (86M parameters) "</t>
        </r>
      </text>
    </comment>
    <comment ref="A58" authorId="0" shapeId="0" xr:uid="{00000000-0006-0000-0300-00003F000000}">
      <text>
        <r>
          <rPr>
            <sz val="10"/>
            <color rgb="FF000000"/>
            <rFont val="Arial"/>
            <scheme val="minor"/>
          </rPr>
          <t>Section 3.1, pg 5:
"We also experimented with larger ViT models such as ViT-L_16 and ensembles"</t>
        </r>
      </text>
    </comment>
    <comment ref="M58" authorId="0" shapeId="0" xr:uid="{00000000-0006-0000-0300-000040000000}">
      <text>
        <r>
          <rPr>
            <sz val="10"/>
            <color rgb="FF000000"/>
            <rFont val="Arial"/>
            <scheme val="minor"/>
          </rPr>
          <t>Not explicitly mentioned in the original source, but following the citations suggests this. See:
https://arxiv.org/pdf/2010.11929.pdf
(no. of params shown in table 1)</t>
        </r>
      </text>
    </comment>
    <comment ref="A59" authorId="0" shapeId="0" xr:uid="{00000000-0006-0000-0300-000041000000}">
      <text>
        <r>
          <rPr>
            <sz val="10"/>
            <color rgb="FF000000"/>
            <rFont val="Arial"/>
            <scheme val="minor"/>
          </rPr>
          <t>See Appendix A</t>
        </r>
      </text>
    </comment>
    <comment ref="M59" authorId="0" shapeId="0" xr:uid="{00000000-0006-0000-0300-000042000000}">
      <text>
        <r>
          <rPr>
            <sz val="10"/>
            <color rgb="FF000000"/>
            <rFont val="Arial"/>
            <scheme val="minor"/>
          </rPr>
          <t>From Appendix A:
"These two models are referred to as ViT-L (14M) and ViT-B (14M) in the paper"</t>
        </r>
      </text>
    </comment>
    <comment ref="A60" authorId="0" shapeId="0" xr:uid="{00000000-0006-0000-0300-000043000000}">
      <text>
        <r>
          <rPr>
            <sz val="10"/>
            <color rgb="FF000000"/>
            <rFont val="Arial"/>
            <scheme val="minor"/>
          </rPr>
          <t>Section 2</t>
        </r>
      </text>
    </comment>
    <comment ref="M60" authorId="0" shapeId="0" xr:uid="{00000000-0006-0000-0300-000044000000}">
      <text>
        <r>
          <rPr>
            <sz val="10"/>
            <color rgb="FF000000"/>
            <rFont val="Arial"/>
            <scheme val="minor"/>
          </rPr>
          <t>Section 2: 
"For the Vision Transformers, we use the ViT-S and ViT-B configurations from Dosovitskiy
et al. (2020) and a smaller configuration we call ViT-xS – ranging from 5.7-86.7 million parameters."</t>
        </r>
      </text>
    </comment>
    <comment ref="M61" authorId="0" shapeId="0" xr:uid="{00000000-0006-0000-0300-000045000000}">
      <text>
        <r>
          <rPr>
            <sz val="10"/>
            <color rgb="FF000000"/>
            <rFont val="Arial"/>
            <scheme val="minor"/>
          </rPr>
          <t>Table 1 of https://arxiv.org/pdf/2010.11929.pdf</t>
        </r>
      </text>
    </comment>
    <comment ref="M62" authorId="0" shapeId="0" xr:uid="{00000000-0006-0000-0300-000046000000}">
      <text>
        <r>
          <rPr>
            <sz val="10"/>
            <color rgb="FF000000"/>
            <rFont val="Arial"/>
            <scheme val="minor"/>
          </rPr>
          <t>Not an experiment, but an interesting report</t>
        </r>
      </text>
    </comment>
    <comment ref="M63" authorId="0" shapeId="0" xr:uid="{00000000-0006-0000-0300-000047000000}">
      <text>
        <r>
          <rPr>
            <sz val="10"/>
            <color rgb="FF000000"/>
            <rFont val="Arial"/>
            <scheme val="minor"/>
          </rPr>
          <t>Purely theoretical</t>
        </r>
      </text>
    </comment>
    <comment ref="A64" authorId="0" shapeId="0" xr:uid="{00000000-0006-0000-0300-000048000000}">
      <text>
        <r>
          <rPr>
            <sz val="10"/>
            <color rgb="FF000000"/>
            <rFont val="Arial"/>
            <scheme val="minor"/>
          </rPr>
          <t>See Appendix C - multiple architectures used. 3D ResNet-50, ResNet-50, CNN, etc.</t>
        </r>
      </text>
    </comment>
    <comment ref="M64" authorId="0" shapeId="0" xr:uid="{00000000-0006-0000-0300-000049000000}">
      <text>
        <r>
          <rPr>
            <sz val="10"/>
            <color rgb="FF000000"/>
            <rFont val="Arial"/>
            <scheme val="minor"/>
          </rPr>
          <t>Not explicitly specified, but they mention that they use multiple architectures including ResNet-50. This has roughly 25M parameters.</t>
        </r>
      </text>
    </comment>
    <comment ref="A65" authorId="0" shapeId="0" xr:uid="{00000000-0006-0000-0300-00004A000000}">
      <text>
        <r>
          <rPr>
            <sz val="10"/>
            <color rgb="FF000000"/>
            <rFont val="Arial"/>
            <scheme val="minor"/>
          </rPr>
          <t>See section 2 for more detail about what this is</t>
        </r>
      </text>
    </comment>
    <comment ref="M65" authorId="0" shapeId="0" xr:uid="{00000000-0006-0000-0300-00004B000000}">
      <text>
        <r>
          <rPr>
            <sz val="10"/>
            <color rgb="FF000000"/>
            <rFont val="Arial"/>
            <scheme val="minor"/>
          </rPr>
          <t>[POTENTIALLY WRONG]
It seems like there's a mistake with the paper - they claim to use 9.4E-25 parameters, which is slightly suspicious
I'm guessing this result based on figure 3 in the paper.</t>
        </r>
      </text>
    </comment>
    <comment ref="M66" authorId="0" shapeId="0" xr:uid="{00000000-0006-0000-0300-00004C000000}">
      <text>
        <r>
          <rPr>
            <sz val="10"/>
            <color rgb="FF000000"/>
            <rFont val="Arial"/>
            <scheme val="minor"/>
          </rPr>
          <t>Appendix A:
"This net weighs in at 500k parameters and 500 KF-s for a forward pass, a tiny fraction of the cost of the original AlphaZero networks"</t>
        </r>
      </text>
    </comment>
    <comment ref="M69" authorId="0" shapeId="0" xr:uid="{00000000-0006-0000-0300-00004D000000}">
      <text>
        <r>
          <rPr>
            <sz val="10"/>
            <color rgb="FF000000"/>
            <rFont val="Arial"/>
            <scheme val="minor"/>
          </rPr>
          <t>Section 2.1:
"We use a 774M parameter version of the GPT-2 language model in Radford et al"</t>
        </r>
      </text>
    </comment>
    <comment ref="M70" authorId="0" shapeId="0" xr:uid="{00000000-0006-0000-0300-00004E000000}">
      <text>
        <r>
          <rPr>
            <sz val="10"/>
            <color rgb="FF000000"/>
            <rFont val="Arial"/>
            <scheme val="minor"/>
          </rPr>
          <t>Section 3: 
" We use a large vocabulary size of 250K with a full softmax and train two different models: XLM-R Base (L = 12, H = 768, A = 12, 270M params) and XLM-R (L = 24, H = 1024, A = 16, 550M params)"</t>
        </r>
      </text>
    </comment>
    <comment ref="A71" authorId="0" shapeId="0" xr:uid="{00000000-0006-0000-0300-00004F000000}">
      <text>
        <r>
          <rPr>
            <sz val="10"/>
            <color rgb="FF000000"/>
            <rFont val="Arial"/>
            <scheme val="minor"/>
          </rPr>
          <t>See table 8</t>
        </r>
      </text>
    </comment>
    <comment ref="M71" authorId="0" shapeId="0" xr:uid="{00000000-0006-0000-0300-000050000000}">
      <text>
        <r>
          <rPr>
            <sz val="10"/>
            <color rgb="FF000000"/>
            <rFont val="Arial"/>
            <scheme val="minor"/>
          </rPr>
          <t>See table 8</t>
        </r>
      </text>
    </comment>
    <comment ref="M72" authorId="0" shapeId="0" xr:uid="{00000000-0006-0000-0300-000051000000}">
      <text>
        <r>
          <rPr>
            <sz val="10"/>
            <color rgb="FF000000"/>
            <rFont val="Arial"/>
            <scheme val="minor"/>
          </rPr>
          <t>See table 1 (rightmost column)</t>
        </r>
      </text>
    </comment>
    <comment ref="M73" authorId="0" shapeId="0" xr:uid="{00000000-0006-0000-0300-000052000000}">
      <text>
        <r>
          <rPr>
            <sz val="10"/>
            <color rgb="FF000000"/>
            <rFont val="Arial"/>
            <scheme val="minor"/>
          </rPr>
          <t>See Table 1</t>
        </r>
      </text>
    </comment>
    <comment ref="M75" authorId="0" shapeId="0" xr:uid="{00000000-0006-0000-0300-000053000000}">
      <text>
        <r>
          <rPr>
            <sz val="10"/>
            <color rgb="FF000000"/>
            <rFont val="Arial"/>
            <scheme val="minor"/>
          </rPr>
          <t>Section 1, pg 2:
"use large pretrained GPT-3 models with as many as 6.7 billion parameters"</t>
        </r>
      </text>
    </comment>
    <comment ref="A76" authorId="0" shapeId="0" xr:uid="{00000000-0006-0000-0300-000054000000}">
      <text>
        <r>
          <rPr>
            <sz val="10"/>
            <color rgb="FF000000"/>
            <rFont val="Arial"/>
            <scheme val="minor"/>
          </rPr>
          <t>Abstract: "we propose a two-tower pre-training model called BriVL"</t>
        </r>
      </text>
    </comment>
    <comment ref="M76" authorId="0" shapeId="0" xr:uid="{00000000-0006-0000-0300-000055000000}">
      <text>
        <r>
          <rPr>
            <sz val="10"/>
            <color rgb="FF000000"/>
            <rFont val="Arial"/>
            <scheme val="minor"/>
          </rPr>
          <t>Section 1, pg 3:
"The first version of our BriVL model pre-trained on RUC-CAS-WenLan has 1 billion parameters."</t>
        </r>
      </text>
    </comment>
    <comment ref="M77" authorId="0" shapeId="0" xr:uid="{00000000-0006-0000-0300-000056000000}">
      <text>
        <r>
          <rPr>
            <sz val="10"/>
            <color rgb="FF000000"/>
            <rFont val="Arial"/>
            <scheme val="minor"/>
          </rPr>
          <t>Not specified beyond mentioning wav2vec, so this is a guess (i.e. I'm assuming they use the LARGE model rather than BASE
https://arxiv.org/pdf/2006.11477.pdf
Section 5.1 of this paper:
"We consider two model sizes: BASE (95m parameters) and LARGE (317m parameters)</t>
        </r>
      </text>
    </comment>
    <comment ref="M78" authorId="0" shapeId="0" xr:uid="{00000000-0006-0000-0300-000057000000}">
      <text>
        <r>
          <rPr>
            <sz val="10"/>
            <color rgb="FF000000"/>
            <rFont val="Arial"/>
            <scheme val="minor"/>
          </rPr>
          <t>"follow the design choices of Baevski et al"
https://arxiv.org/pdf/2006.11477.pdf
Section 5.1 of this paper:
"We consider two model sizes: BASE (95m parameters) and LARGE (317m parameters)</t>
        </r>
      </text>
    </comment>
    <comment ref="A80" authorId="0" shapeId="0" xr:uid="{00000000-0006-0000-0300-000058000000}">
      <text>
        <r>
          <rPr>
            <sz val="10"/>
            <color rgb="FF000000"/>
            <rFont val="Arial"/>
            <scheme val="minor"/>
          </rPr>
          <t>More generally, Denoising diffusion probabilistic models (DDPM)</t>
        </r>
      </text>
    </comment>
    <comment ref="M80" authorId="0" shapeId="0" xr:uid="{00000000-0006-0000-0300-000059000000}">
      <text>
        <r>
          <rPr>
            <sz val="10"/>
            <color rgb="FF000000"/>
            <rFont val="Arial"/>
            <scheme val="minor"/>
          </rPr>
          <t>Section 5:
"We train two models: a ”small”
model with 100M parameters for 1.7M training steps, and a larger model with 270 million parameters for 250K iterations"</t>
        </r>
      </text>
    </comment>
    <comment ref="N81" authorId="0" shapeId="0" xr:uid="{00000000-0006-0000-0300-00005A000000}">
      <text>
        <r>
          <rPr>
            <sz val="10"/>
            <color rgb="FF000000"/>
            <rFont val="Arial"/>
            <scheme val="minor"/>
          </rPr>
          <t xml:space="preserve">1.80E+09 M.adds
128 Epochs
1200000 Training examples
= 1.94E+18 FLOPS
(Epoch numbers from https://github.com/tensorpack/tensorpack/blob/master/examples/ResNet/imagenet-resnet.py)
</t>
        </r>
      </text>
    </comment>
    <comment ref="R81" authorId="0" shapeId="0" xr:uid="{00000000-0006-0000-0300-00005B000000}">
      <text>
        <r>
          <rPr>
            <sz val="10"/>
            <color rgb="FF000000"/>
            <rFont val="Arial"/>
            <scheme val="minor"/>
          </rPr>
          <t xml:space="preserve">Twice the M.opps (Table 2). Note the table records FLOPS, but they mean M.adds!
</t>
        </r>
      </text>
    </comment>
    <comment ref="U81" authorId="0" shapeId="0" xr:uid="{00000000-0006-0000-0300-00005C000000}">
      <text>
        <r>
          <rPr>
            <sz val="10"/>
            <color rgb="FF000000"/>
            <rFont val="Arial"/>
            <scheme val="minor"/>
          </rPr>
          <t>https://cloud.google.com/tpu/docs/imagenet-setup</t>
        </r>
      </text>
    </comment>
    <comment ref="N82" authorId="0" shapeId="0" xr:uid="{00000000-0006-0000-0300-00005D000000}">
      <text>
        <r>
          <rPr>
            <sz val="10"/>
            <color rgb="FF000000"/>
            <rFont val="Arial"/>
            <scheme val="minor"/>
          </rPr>
          <t>3.60E+09 M.adds
128 epochs
1200000 training examples
3.87E+18 FLOPS</t>
        </r>
      </text>
    </comment>
    <comment ref="U82" authorId="0" shapeId="0" xr:uid="{00000000-0006-0000-0300-00005E000000}">
      <text>
        <r>
          <rPr>
            <sz val="10"/>
            <color rgb="FF000000"/>
            <rFont val="Arial"/>
            <scheme val="minor"/>
          </rPr>
          <t>https://cloud.google.com/tpu/docs/imagenet-setup</t>
        </r>
      </text>
    </comment>
    <comment ref="M83" authorId="0" shapeId="0" xr:uid="{00000000-0006-0000-0300-00005F000000}">
      <text>
        <r>
          <rPr>
            <sz val="10"/>
            <color rgb="FF000000"/>
            <rFont val="Arial"/>
            <scheme val="minor"/>
          </rPr>
          <t>Taken from https://arxiv.org/abs/1605.07146</t>
        </r>
      </text>
    </comment>
    <comment ref="N83" authorId="0" shapeId="0" xr:uid="{00000000-0006-0000-0300-000060000000}">
      <text>
        <r>
          <rPr>
            <sz val="10"/>
            <color rgb="FF000000"/>
            <rFont val="Arial"/>
            <scheme val="minor"/>
          </rPr>
          <t xml:space="preserve">7.60E+09 M.adds
128 Epochs
1200000 training examples	8.17E+18 FLOPS
</t>
        </r>
      </text>
    </comment>
    <comment ref="O83" authorId="0" shapeId="0" xr:uid="{00000000-0006-0000-0300-000061000000}">
      <text>
        <r>
          <rPr>
            <sz val="10"/>
            <color rgb="FF000000"/>
            <rFont val="Arial"/>
            <scheme val="minor"/>
          </rPr>
          <t>They won ILSVRC 2015, but actually the classification dataset is the same as 2012</t>
        </r>
      </text>
    </comment>
    <comment ref="R83" authorId="0" shapeId="0" xr:uid="{00000000-0006-0000-0300-000062000000}">
      <text>
        <r>
          <rPr>
            <sz val="10"/>
            <color rgb="FF000000"/>
            <rFont val="Arial"/>
            <scheme val="minor"/>
          </rPr>
          <t>Table 1</t>
        </r>
      </text>
    </comment>
    <comment ref="S83" authorId="0" shapeId="0" xr:uid="{00000000-0006-0000-0300-000063000000}">
      <text>
        <r>
          <rPr>
            <sz val="10"/>
            <color rgb="FF000000"/>
            <rFont val="Arial"/>
            <scheme val="minor"/>
          </rPr>
          <t xml:space="preserve">Source: https://arxiv.org/pdf/1709.05011.pdf
</t>
        </r>
      </text>
    </comment>
    <comment ref="U83" authorId="0" shapeId="0" xr:uid="{00000000-0006-0000-0300-000064000000}">
      <text>
        <r>
          <rPr>
            <sz val="10"/>
            <color rgb="FF000000"/>
            <rFont val="Arial"/>
            <scheme val="minor"/>
          </rPr>
          <t>https://cloud.google.com/tpu/docs/imagenet-setup</t>
        </r>
      </text>
    </comment>
    <comment ref="M84" authorId="0" shapeId="0" xr:uid="{00000000-0006-0000-0300-000065000000}">
      <text>
        <r>
          <rPr>
            <sz val="10"/>
            <color rgb="FF000000"/>
            <rFont val="Arial"/>
            <scheme val="minor"/>
          </rPr>
          <t>Taken from https://arxiv.org/abs/1605.07146</t>
        </r>
      </text>
    </comment>
    <comment ref="O84" authorId="0" shapeId="0" xr:uid="{00000000-0006-0000-0300-000066000000}">
      <text>
        <r>
          <rPr>
            <sz val="10"/>
            <color rgb="FF000000"/>
            <rFont val="Arial"/>
            <scheme val="minor"/>
          </rPr>
          <t>They won ILSVRC 2015, but actually the classification dataset is the same as 2012</t>
        </r>
      </text>
    </comment>
    <comment ref="R84" authorId="0" shapeId="0" xr:uid="{00000000-0006-0000-0300-000067000000}">
      <text>
        <r>
          <rPr>
            <sz val="10"/>
            <color rgb="FF000000"/>
            <rFont val="Arial"/>
            <scheme val="minor"/>
          </rPr>
          <t>Table 1</t>
        </r>
      </text>
    </comment>
    <comment ref="U84" authorId="0" shapeId="0" xr:uid="{00000000-0006-0000-0300-000068000000}">
      <text>
        <r>
          <rPr>
            <sz val="10"/>
            <color rgb="FF000000"/>
            <rFont val="Arial"/>
            <scheme val="minor"/>
          </rPr>
          <t>https://cloud.google.com/tpu/docs/imagenet-setup</t>
        </r>
      </text>
    </comment>
    <comment ref="K86" authorId="0" shapeId="0" xr:uid="{00000000-0006-0000-0300-000077000000}">
      <text>
        <r>
          <rPr>
            <sz val="10"/>
            <color rgb="FF000000"/>
            <rFont val="Arial"/>
            <scheme val="minor"/>
          </rPr>
          <t>Im not 100% sure of this but I skimmed and I think the transformation applied to the picture are hardcoded, not learned
	-Jaime Sevilla</t>
        </r>
      </text>
    </comment>
    <comment ref="M87" authorId="0" shapeId="0" xr:uid="{00000000-0006-0000-0300-000069000000}">
      <text>
        <r>
          <rPr>
            <sz val="10"/>
            <color rgb="FF000000"/>
            <rFont val="Arial"/>
            <scheme val="minor"/>
          </rPr>
          <t>Section 1, pg 3:
"We present Neo, a software-hardware co-designed
system for fast and scalable training of DLRMs. Neo
outperforms existing systems by up to 40× for training
large-scale DLRMs with 12 trillion parameters."</t>
        </r>
      </text>
    </comment>
    <comment ref="N87" authorId="0" shapeId="0" xr:uid="{00000000-0006-0000-0300-00006A000000}">
      <text>
        <r>
          <rPr>
            <sz val="10"/>
            <color rgb="FF000000"/>
            <rFont val="Arial"/>
            <scheme val="minor"/>
          </rPr>
          <t>How long did they train for?</t>
        </r>
      </text>
    </comment>
    <comment ref="M88" authorId="0" shapeId="0" xr:uid="{00000000-0006-0000-0300-00006B000000}">
      <text>
        <r>
          <rPr>
            <sz val="10"/>
            <color rgb="FF000000"/>
            <rFont val="Arial"/>
            <scheme val="minor"/>
          </rPr>
          <t>Computed by estimating the size of the probability tables of Eq 1.
"We used five different plans simi-
lar to the one seen in Figure 2. Two plans have around
twenty primitive actions while the other three have around
sixty primitive actions. Two have no OR-nodes, one has one
OR-node and the other two have three OR-nodes."
I guesstimated the number of possible evidences to be around 100</t>
        </r>
      </text>
    </comment>
    <comment ref="A89" authorId="0" shapeId="0" xr:uid="{00000000-0006-0000-0300-000078000000}">
      <text>
        <r>
          <rPr>
            <sz val="10"/>
            <color rgb="FF000000"/>
            <rFont val="Arial"/>
            <scheme val="minor"/>
          </rPr>
          <t>Someone should check if this is really the first DL paper to achieve SOTA in MNIST
	-Jaime Sevilla
I think depending on what counts as "deep" learning, a slightly earlier paper also by Ciresan might be this https://arxiv.org/pdf/1003.0358.pdf
Yann LeCunn keeps track of the SoTA results on MNIST here http://yann.lecun.com/exdb/mnist/
I'll edit this entry with the above info later
	-Anson Ho</t>
        </r>
      </text>
    </comment>
    <comment ref="I89" authorId="0" shapeId="0" xr:uid="{00000000-0006-0000-0300-00007C000000}">
      <text>
        <r>
          <rPr>
            <sz val="10"/>
            <color rgb="FF000000"/>
            <rFont val="Arial"/>
            <scheme val="minor"/>
          </rPr>
          <t>A lo mejor hay un paper anterior con el mismo resultado, por los mismos autores
	-Jaime Sevilla</t>
        </r>
      </text>
    </comment>
    <comment ref="M89" authorId="0" shapeId="0" xr:uid="{00000000-0006-0000-0300-00006C000000}">
      <text>
        <r>
          <rPr>
            <sz val="10"/>
            <color rgb="FF000000"/>
            <rFont val="Arial"/>
            <scheme val="minor"/>
          </rPr>
          <t>9 layers with 1000 parameters, and one layer with 10 parameters</t>
        </r>
      </text>
    </comment>
    <comment ref="N89" authorId="0" shapeId="0" xr:uid="{00000000-0006-0000-0300-00006D000000}">
      <text>
        <r>
          <rPr>
            <sz val="10"/>
            <color rgb="FF000000"/>
            <rFont val="Arial"/>
            <scheme val="minor"/>
          </rPr>
          <t>preliminary: https://www.getguesstimate.com/models/19606
both methods differ by an OOM</t>
        </r>
      </text>
    </comment>
    <comment ref="I90" authorId="0" shapeId="0" xr:uid="{00000000-0006-0000-0300-00006E000000}">
      <text>
        <r>
          <rPr>
            <sz val="10"/>
            <color rgb="FF000000"/>
            <rFont val="Arial"/>
            <scheme val="minor"/>
          </rPr>
          <t>Archived link 
https://web.archive.org/web/20220302135218/https://aclanthology.org/P07-2045.pdf</t>
        </r>
      </text>
    </comment>
    <comment ref="I91" authorId="0" shapeId="0" xr:uid="{00000000-0006-0000-0300-00006F000000}">
      <text>
        <r>
          <rPr>
            <sz val="10"/>
            <color rgb="FF000000"/>
            <rFont val="Arial"/>
            <scheme val="minor"/>
          </rPr>
          <t xml:space="preserve">Archived link 
http://www.cs.umd.edu/~samir/498/Amazon-Recommendations.pdf
https://web.archive.org/web/20220528132701/http://www.cs.umd.edu/~samir/498/Amazon-Recommendations.pdf
</t>
        </r>
      </text>
    </comment>
    <comment ref="I92" authorId="0" shapeId="0" xr:uid="{00000000-0006-0000-0300-000070000000}">
      <text>
        <r>
          <rPr>
            <sz val="10"/>
            <color rgb="FF000000"/>
            <rFont val="Arial"/>
            <scheme val="minor"/>
          </rPr>
          <t>Archived link 
https://web.archive.org/web/20220327203715/https://www.tandfonline.com/doi/abs/10.1080/01638539809545028?cookieSet=1</t>
        </r>
      </text>
    </comment>
    <comment ref="I93" authorId="0" shapeId="0" xr:uid="{00000000-0006-0000-0300-000071000000}">
      <text>
        <r>
          <rPr>
            <sz val="10"/>
            <color rgb="FF000000"/>
            <rFont val="Arial"/>
            <scheme val="minor"/>
          </rPr>
          <t>Archived link 
https://web.archive.org/web/20220416181957/http://www.cvlibs.net/publications/Geiger2012CVPR_slides.pdf
http://www.cvlibs.net/publications/Geiger2012CVPR_slides.pdf</t>
        </r>
      </text>
    </comment>
    <comment ref="I94" authorId="0" shapeId="0" xr:uid="{00000000-0006-0000-0300-000072000000}">
      <text>
        <r>
          <rPr>
            <sz val="10"/>
            <color rgb="FF000000"/>
            <rFont val="Arial"/>
            <scheme val="minor"/>
          </rPr>
          <t>Archived link 
https://web.archive.org/web/20220209180316/https://aclanthology.org/P02-1040.pdf</t>
        </r>
      </text>
    </comment>
    <comment ref="G95" authorId="0" shapeId="0" xr:uid="{00000000-0006-0000-0300-000073000000}">
      <text>
        <r>
          <rPr>
            <sz val="10"/>
            <color rgb="FF000000"/>
            <rFont val="Arial"/>
            <scheme val="minor"/>
          </rPr>
          <t>unaware of exact date and month</t>
        </r>
      </text>
    </comment>
    <comment ref="I95" authorId="0" shapeId="0" xr:uid="{00000000-0006-0000-0300-000074000000}">
      <text>
        <r>
          <rPr>
            <sz val="10"/>
            <color rgb="FF000000"/>
            <rFont val="Arial"/>
            <scheme val="minor"/>
          </rPr>
          <t>Archived link 
https://stacks.stanford.edu/file/druid:yr384hg3073/yr384hg3073.pdf
https://web.archive.org/web/20220309150626/https://stacks.stanford.edu/file/druid:yr384hg3073/yr384hg3073.pdf</t>
        </r>
      </text>
    </comment>
    <comment ref="G96" authorId="0" shapeId="0" xr:uid="{00000000-0006-0000-0300-000075000000}">
      <text>
        <r>
          <rPr>
            <sz val="10"/>
            <color rgb="FF000000"/>
            <rFont val="Arial"/>
            <scheme val="minor"/>
          </rPr>
          <t>03/10/2000</t>
        </r>
      </text>
    </comment>
    <comment ref="I96" authorId="0" shapeId="0" xr:uid="{00000000-0006-0000-0300-000076000000}">
      <text>
        <r>
          <rPr>
            <sz val="10"/>
            <color rgb="FF000000"/>
            <rFont val="Arial"/>
            <scheme val="minor"/>
          </rPr>
          <t>Archived link 
https://web.archive.org/web/20220129042954/https://aclanthology.org/P00-1056.pdf</t>
        </r>
      </text>
    </comment>
  </commentList>
</comments>
</file>

<file path=xl/sharedStrings.xml><?xml version="1.0" encoding="utf-8"?>
<sst xmlns="http://schemas.openxmlformats.org/spreadsheetml/2006/main" count="1059" uniqueCount="645">
  <si>
    <t>Parameter, Compute and Data Trends in Machine Learning</t>
  </si>
  <si>
    <t>CC-BY Epoch</t>
  </si>
  <si>
    <r>
      <t xml:space="preserve">Welcome to Epoch's dataset of historically significant machine learning systems. It is currently (as of July 2023) maintained by Robi Rahman, robi@epochai.org. This dataset is used in many articles and research projects, including:
</t>
    </r>
    <r>
      <rPr>
        <u/>
        <sz val="10"/>
        <color rgb="FF1155CC"/>
        <rFont val="Arial"/>
      </rPr>
      <t>Machine Learning Model Sizes and the Parameter Gap</t>
    </r>
    <r>
      <rPr>
        <sz val="10"/>
        <color rgb="FF000000"/>
        <rFont val="Arial"/>
        <scheme val="minor"/>
      </rPr>
      <t xml:space="preserve">
</t>
    </r>
    <r>
      <rPr>
        <u/>
        <sz val="10"/>
        <color rgb="FF1155CC"/>
        <rFont val="Arial"/>
      </rPr>
      <t>Compute Trends Across Three Eras of Machine Learning</t>
    </r>
    <r>
      <rPr>
        <sz val="10"/>
        <color rgb="FF000000"/>
        <rFont val="Arial"/>
        <scheme val="minor"/>
      </rPr>
      <t xml:space="preserve"> and the </t>
    </r>
    <r>
      <rPr>
        <u/>
        <sz val="10"/>
        <color rgb="FF1155CC"/>
        <rFont val="Arial"/>
      </rPr>
      <t>ML Trends Dashboard</t>
    </r>
    <r>
      <rPr>
        <sz val="10"/>
        <color rgb="FF000000"/>
        <rFont val="Arial"/>
        <scheme val="minor"/>
      </rPr>
      <t xml:space="preserve">
</t>
    </r>
    <r>
      <rPr>
        <u/>
        <sz val="10"/>
        <color rgb="FF1155CC"/>
        <rFont val="Arial"/>
      </rPr>
      <t>The brief history of artificial intelligence</t>
    </r>
    <r>
      <rPr>
        <sz val="10"/>
        <color rgb="FF000000"/>
        <rFont val="Arial"/>
        <scheme val="minor"/>
      </rPr>
      <t xml:space="preserve"> by Our World In Data
</t>
    </r>
    <r>
      <rPr>
        <u/>
        <sz val="10"/>
        <color rgb="FF1155CC"/>
        <rFont val="Arial"/>
      </rPr>
      <t>The race of the AI labs heats up</t>
    </r>
    <r>
      <rPr>
        <sz val="10"/>
        <color rgb="FF000000"/>
        <rFont val="Arial"/>
        <scheme val="minor"/>
      </rPr>
      <t xml:space="preserve"> by The Economist
New machine learning papers and models are periodically added, and the dataset is expanding. If you want to suggest a paper that should be included in the database, you can do so using this form: </t>
    </r>
    <r>
      <rPr>
        <u/>
        <sz val="10"/>
        <color rgb="FF1155CC"/>
        <rFont val="Arial"/>
      </rPr>
      <t xml:space="preserve">https://airtable.com/shrM9gmqLu5m9wTNI
</t>
    </r>
    <r>
      <rPr>
        <sz val="10"/>
        <color rgb="FF000000"/>
        <rFont val="Arial"/>
        <scheme val="minor"/>
      </rPr>
      <t xml:space="preserve">Leave a comment if you notice any incorrect data or missing values.
See the tab ALL ML SYSTEMS for the whole dataset, and NOTABLE ML SYSTEMS to find the systems that meet the notability criteria: high citation count, improvement over previous state of the art, or historical significance.
</t>
    </r>
  </si>
  <si>
    <t>Acknowledgements:</t>
  </si>
  <si>
    <t>These data have been collected by Epoch's employees and collaborators, including Jaime Sevilla, Pablo Villalobos, Juan Felipe Cerón, Matthew Burtell, Lennart Heim, Amogh B. Nanjajjar, Anson Ho, Tamay Besiroglu, Marius Hobbhahn, Jean-Stanislas Denain, and Owen Dudney.</t>
  </si>
  <si>
    <t>BibTeX for citations:</t>
  </si>
  <si>
    <t xml:space="preserve">
@misc{epochMachineLearningData2022,
  title = {Parameter, Compute and Data Trends in Machine Learning},
  author = {Epoch},
  year = {2022},
  copyright = {CC-BY},
  howpublished = {https://epochai.org/data/pcd},
}
</t>
  </si>
  <si>
    <t>System</t>
  </si>
  <si>
    <t>Domain</t>
  </si>
  <si>
    <t>Task</t>
  </si>
  <si>
    <t>Publication date</t>
  </si>
  <si>
    <t>Reference</t>
  </si>
  <si>
    <t>Link</t>
  </si>
  <si>
    <t>Citations</t>
  </si>
  <si>
    <t>Parameters</t>
  </si>
  <si>
    <t>Training compute (FLOP)</t>
  </si>
  <si>
    <t>Training dataset</t>
  </si>
  <si>
    <t>Training dataset size (datapoints)</t>
  </si>
  <si>
    <t>Approach</t>
  </si>
  <si>
    <t>Industry</t>
  </si>
  <si>
    <t>SOTA Improvement</t>
  </si>
  <si>
    <t>Llama 2</t>
  </si>
  <si>
    <t>Language</t>
  </si>
  <si>
    <t>Anthropic</t>
  </si>
  <si>
    <t>Academia</t>
  </si>
  <si>
    <t>PaLM 2</t>
  </si>
  <si>
    <t>Google</t>
  </si>
  <si>
    <t>GPT-4</t>
  </si>
  <si>
    <t>OpenAI</t>
  </si>
  <si>
    <t>LLaMA (65B)</t>
  </si>
  <si>
    <t>Games</t>
  </si>
  <si>
    <t/>
  </si>
  <si>
    <t>AR-LDM</t>
  </si>
  <si>
    <t>BLOOM</t>
  </si>
  <si>
    <t>Taiyi-Stable Diffusion</t>
  </si>
  <si>
    <t>Drawing</t>
  </si>
  <si>
    <t>Vision</t>
  </si>
  <si>
    <t>Google Brain</t>
  </si>
  <si>
    <t>Whisper</t>
  </si>
  <si>
    <t>GLM-130B</t>
  </si>
  <si>
    <t>AlexaTM 20B</t>
  </si>
  <si>
    <t>Amazon</t>
  </si>
  <si>
    <t>NLLB</t>
  </si>
  <si>
    <t>Translation</t>
  </si>
  <si>
    <t>Minerva (540B)</t>
  </si>
  <si>
    <t>GPT-SW3</t>
  </si>
  <si>
    <t>YaLM</t>
  </si>
  <si>
    <t>Parti</t>
  </si>
  <si>
    <t>Google Research</t>
  </si>
  <si>
    <t>Microsoft Research</t>
  </si>
  <si>
    <t>LiMoE</t>
  </si>
  <si>
    <t>Image classification</t>
  </si>
  <si>
    <t>Gato</t>
  </si>
  <si>
    <t>DeepMind</t>
  </si>
  <si>
    <t>ASE</t>
  </si>
  <si>
    <t>Industry - Academia Collaboration</t>
  </si>
  <si>
    <t>OPT-175B</t>
  </si>
  <si>
    <t>Flamingo</t>
  </si>
  <si>
    <t>Sparse all-MLP</t>
  </si>
  <si>
    <t>Stable Diffusion (LDM-KL-8-G)</t>
  </si>
  <si>
    <t>PaLM (540B)</t>
  </si>
  <si>
    <t>Chinchilla</t>
  </si>
  <si>
    <t>Other</t>
  </si>
  <si>
    <t>LaMDA</t>
  </si>
  <si>
    <t>GPT-NeoX-20B</t>
  </si>
  <si>
    <t>AlphaCode</t>
  </si>
  <si>
    <t>Primer</t>
  </si>
  <si>
    <t>ImageNet</t>
  </si>
  <si>
    <t>ERNIE 3.0 Titan</t>
  </si>
  <si>
    <t>Gopher</t>
  </si>
  <si>
    <t>NÜWA</t>
  </si>
  <si>
    <t>Source 1.0</t>
  </si>
  <si>
    <t>PAGnol-XL</t>
  </si>
  <si>
    <t>T0-XXL</t>
  </si>
  <si>
    <t>Yuan 1.0</t>
  </si>
  <si>
    <t>Megatron-Turing NLG 530B</t>
  </si>
  <si>
    <t>M6-10T</t>
  </si>
  <si>
    <t>Alibaba</t>
  </si>
  <si>
    <t>DLRM-2022</t>
  </si>
  <si>
    <t>Recommendation</t>
  </si>
  <si>
    <t>Facebook</t>
  </si>
  <si>
    <t>Software-Hardware Co-design for Fast and Scalable Training of Deep Learning Recommendation Models</t>
  </si>
  <si>
    <t>HyperClova</t>
  </si>
  <si>
    <t>FLAN</t>
  </si>
  <si>
    <t>Facebook AI Research</t>
  </si>
  <si>
    <t>Jurassic-1-Jumbo</t>
  </si>
  <si>
    <t>SEER</t>
  </si>
  <si>
    <t>GOAT</t>
  </si>
  <si>
    <t>HuBERT</t>
  </si>
  <si>
    <t>ERNIE 3.0</t>
  </si>
  <si>
    <t>EfficientNetV2</t>
  </si>
  <si>
    <t>ALIGN</t>
  </si>
  <si>
    <t>Denoising Diffusion Probabilistic Models (LSUN Bedroom)</t>
  </si>
  <si>
    <t>UC Berkeley</t>
  </si>
  <si>
    <t>DeBERTa</t>
  </si>
  <si>
    <t>ViT-G/14</t>
  </si>
  <si>
    <t>CogView</t>
  </si>
  <si>
    <t>Transformer local-attention (NesT-B)</t>
  </si>
  <si>
    <t>Highly cited</t>
  </si>
  <si>
    <t>ConSERT</t>
  </si>
  <si>
    <t>ProtT5-XXL</t>
  </si>
  <si>
    <t>GPT-J-6B</t>
  </si>
  <si>
    <t>Aran Komatsuzaki</t>
  </si>
  <si>
    <t>PanGu-α</t>
  </si>
  <si>
    <t>PLUG</t>
  </si>
  <si>
    <t>Dheevatsa Mudigere, Yuchen Hao, Jianyu Huang, Zhihao Jia, Andrew Tulloch, Srinivas Sridharan, Xing Liu, Mustafa Ozdal, Jade Nie, Jongsoo Park, Liang Luo, Jie Amy Yang, Leon Gao, Dmytro Ivchenko, Aarti Basant, Yuxi Hu, Jiyan Yang, Ehsan K. Ardestani, Xiaodong Wang, Rakesh Komuravelli, Ching-Hsiang Chu, Serhat Yilmaz, Huayu Li, Jiyuan Qian, Zhuobo Feng, Yinbin Ma, Junjie Yang, Ellie Wen, Hong Li, Lin Yang, Chonglin Sun, Whitney Zhao, Dimitry Melts, Krishna Dhulipala, KR Kishore, Tyler Graf, Assaf Eisenman, Kiran Kumar Matam, Adi Gangidi, Guoqiang Jerry Chen, Manoj Krishnan, Avinash Nayak, Krishnakumar Nair, Bharath Muthiah, Mahmoud khorashadi, Pallab Bhattacharya, Petr Lapukhov, Maxim Naumov, Ajit Mathews, Lin Qiao, Mikhail Smelyanskiy, Bill Jia, Vijay Rao</t>
  </si>
  <si>
    <t>Megatron-LM (1T)</t>
  </si>
  <si>
    <t>GPT-Neo</t>
  </si>
  <si>
    <t>M6-T</t>
  </si>
  <si>
    <t>Meta Pseudo Labels</t>
  </si>
  <si>
    <t>Wu Dao - Wen Hui</t>
  </si>
  <si>
    <t>Wu Dao - Wen Lan</t>
  </si>
  <si>
    <t>Switch</t>
  </si>
  <si>
    <t>Wu Dao - Wen Yuan</t>
  </si>
  <si>
    <t>CLIP (ViT L/14@336px)</t>
  </si>
  <si>
    <t>DALL-E</t>
  </si>
  <si>
    <t>AraGPT2-Mega</t>
  </si>
  <si>
    <t>CPM-Large</t>
  </si>
  <si>
    <t>KEPLER</t>
  </si>
  <si>
    <t>wave2vec 2.0 LARGE</t>
  </si>
  <si>
    <t>ViT-H/14</t>
  </si>
  <si>
    <t>DLRM-2021</t>
  </si>
  <si>
    <t>GShard (600B)</t>
  </si>
  <si>
    <t>GShard (dense)</t>
  </si>
  <si>
    <t>iGPT-L</t>
  </si>
  <si>
    <t>ILSVRC 2012</t>
  </si>
  <si>
    <t>iGPT-XL</t>
  </si>
  <si>
    <t>GPT-3 175B (davinci)</t>
  </si>
  <si>
    <t>Once for All</t>
  </si>
  <si>
    <t>ELECTRA</t>
  </si>
  <si>
    <t>Stanford University, Google Brain</t>
  </si>
  <si>
    <t>ProGen</t>
  </si>
  <si>
    <t>Turing NLG</t>
  </si>
  <si>
    <t>ALBERT-xxlarge</t>
  </si>
  <si>
    <t>Meena</t>
  </si>
  <si>
    <t>AlphaFold</t>
  </si>
  <si>
    <t>OpenAI Five</t>
  </si>
  <si>
    <t>OpenAI Five Rerun</t>
  </si>
  <si>
    <t>MuZero</t>
  </si>
  <si>
    <t>Noisy Student (L2)</t>
  </si>
  <si>
    <t>AlphaStar</t>
  </si>
  <si>
    <t>T5-11B</t>
  </si>
  <si>
    <t>T5-3B</t>
  </si>
  <si>
    <t>Rubik's cube</t>
  </si>
  <si>
    <t>AlphaX-1</t>
  </si>
  <si>
    <t>DistilBERT</t>
  </si>
  <si>
    <t>Hide and Seek</t>
  </si>
  <si>
    <t>Megatron-BERT</t>
  </si>
  <si>
    <t>Megatron-LM (Original, 8.3B)</t>
  </si>
  <si>
    <t>ObjectNet</t>
  </si>
  <si>
    <t>Pluribus</t>
  </si>
  <si>
    <t>RoBERTa Large</t>
  </si>
  <si>
    <t>DLRM-2020</t>
  </si>
  <si>
    <t>FTW</t>
  </si>
  <si>
    <t>University of Washington</t>
  </si>
  <si>
    <t>MnasNet-A1 + SSDLite</t>
  </si>
  <si>
    <t>MnasNet-A3</t>
  </si>
  <si>
    <t>Cross-lingual alignment</t>
  </si>
  <si>
    <t>KataGo</t>
  </si>
  <si>
    <t>ProxylessNAS</t>
  </si>
  <si>
    <t>GPT-2</t>
  </si>
  <si>
    <t>Hanabi 4 player</t>
  </si>
  <si>
    <t>Decoupled weight decay regularization</t>
  </si>
  <si>
    <t>CIFAR-10</t>
  </si>
  <si>
    <t>BERT-Large</t>
  </si>
  <si>
    <t>BigGAN-deep 512x512</t>
  </si>
  <si>
    <t>Image generation</t>
  </si>
  <si>
    <t>Population-based DRL</t>
  </si>
  <si>
    <t>GPT</t>
  </si>
  <si>
    <t>ResNeXt-101 32x48d</t>
  </si>
  <si>
    <t>YOLOv3</t>
  </si>
  <si>
    <t>AmoebaNet-A (F=448)</t>
  </si>
  <si>
    <t>IMPALA</t>
  </si>
  <si>
    <t>AlphaZero</t>
  </si>
  <si>
    <t>PNASNet-5</t>
  </si>
  <si>
    <t>Character recognition</t>
  </si>
  <si>
    <t>AlphaGo Zero</t>
  </si>
  <si>
    <t>OpenAI TI7 DOTA 1v1</t>
  </si>
  <si>
    <t>RetinaNet-R101</t>
  </si>
  <si>
    <t>JFT</t>
  </si>
  <si>
    <t>Chinese University of Hong Kong</t>
  </si>
  <si>
    <t>Transformer</t>
  </si>
  <si>
    <t>Stanford University</t>
  </si>
  <si>
    <t>MoE</t>
  </si>
  <si>
    <t>DeepStack</t>
  </si>
  <si>
    <t>AlphaGo Master</t>
  </si>
  <si>
    <t>Libratus</t>
  </si>
  <si>
    <t>University of Washington, Allen Institute for AI</t>
  </si>
  <si>
    <t>Stanford</t>
  </si>
  <si>
    <t>NASv3 (CIFAR-10)</t>
  </si>
  <si>
    <t>Xception</t>
  </si>
  <si>
    <t>GNMT</t>
  </si>
  <si>
    <t>Kaiming He, Xiangyu Zhang, Shaoqing Ren, Jian Sun</t>
  </si>
  <si>
    <t>Face detection</t>
  </si>
  <si>
    <t>Named Entity Recognition model</t>
  </si>
  <si>
    <t>Part-of-sentence tagging model</t>
  </si>
  <si>
    <t>R-FCN</t>
  </si>
  <si>
    <t>AlphaGo Lee</t>
  </si>
  <si>
    <t>Deep Residual Learning for Image Recognition</t>
  </si>
  <si>
    <t>https://arxiv.org/abs/1512.03385</t>
  </si>
  <si>
    <t>ResNet-152 (ImageNet)</t>
  </si>
  <si>
    <t>DeepSpeech2 (English)</t>
  </si>
  <si>
    <t>AlphaGo Fan</t>
  </si>
  <si>
    <t>University of Edinburgh</t>
  </si>
  <si>
    <t>GoogLeNet / InceptionV1</t>
  </si>
  <si>
    <t>MSRA (C, PReLU)</t>
  </si>
  <si>
    <t>ADAM (CIFAR-10)</t>
  </si>
  <si>
    <t>Seq2Seq LSTM</t>
  </si>
  <si>
    <t>VGG16</t>
  </si>
  <si>
    <t>RNNsearch-50*</t>
  </si>
  <si>
    <t>SmooCT</t>
  </si>
  <si>
    <t>SPPNet</t>
  </si>
  <si>
    <t>GANs</t>
  </si>
  <si>
    <t>N/A</t>
  </si>
  <si>
    <t>New York University</t>
  </si>
  <si>
    <t>DQN</t>
  </si>
  <si>
    <t>TransE</t>
  </si>
  <si>
    <t>Visualizing CNNs</t>
  </si>
  <si>
    <t>Word2Vec (large)</t>
  </si>
  <si>
    <t>Mitosis</t>
  </si>
  <si>
    <t>IDSIA</t>
  </si>
  <si>
    <t>Image Classification with the Fisher Vector: Theory and Practice</t>
  </si>
  <si>
    <t>AlexNet</t>
  </si>
  <si>
    <t>Unsupervised High-level Feature Learner</t>
  </si>
  <si>
    <t>Dropout (CIFAR)</t>
  </si>
  <si>
    <t>Dropout (ImageNet)</t>
  </si>
  <si>
    <t>Dropout (MNIST)</t>
  </si>
  <si>
    <t>MCDNN (MNIST)</t>
  </si>
  <si>
    <t>RNN 500/10 + RT09 LM (NIST RT05)</t>
  </si>
  <si>
    <t>Feedforward NN</t>
  </si>
  <si>
    <t>University of Montreal, Microsoft Research</t>
  </si>
  <si>
    <t>GPU DBNs</t>
  </si>
  <si>
    <t>BiLSTM for Speech</t>
  </si>
  <si>
    <t>Hiero</t>
  </si>
  <si>
    <t>University of Maryland, College Park</t>
  </si>
  <si>
    <t>NPLM</t>
  </si>
  <si>
    <t>Decision tree (classification)</t>
  </si>
  <si>
    <t>LeNet-5</t>
  </si>
  <si>
    <t>RNN for speech</t>
  </si>
  <si>
    <t>Johns Hopkins University</t>
  </si>
  <si>
    <t>The Technical University of Munich</t>
  </si>
  <si>
    <t>System 11</t>
  </si>
  <si>
    <t>Massachusetts Institute of Technology</t>
  </si>
  <si>
    <t>Fuzzy NN</t>
  </si>
  <si>
    <t>TD-Gammon</t>
  </si>
  <si>
    <t>Medical diagnosis</t>
  </si>
  <si>
    <t>ALVINN</t>
  </si>
  <si>
    <t>Innervator</t>
  </si>
  <si>
    <t>NetTalk</t>
  </si>
  <si>
    <t>Neocognitron</t>
  </si>
  <si>
    <t>Massachusetts Institute of Technology (MIT)</t>
  </si>
  <si>
    <t>ADALINE</t>
  </si>
  <si>
    <t>Samuel Neural Checkers</t>
  </si>
  <si>
    <t>Pandemonium (morse)</t>
  </si>
  <si>
    <t>Perceptron Mark I</t>
  </si>
  <si>
    <t>Theseus</t>
  </si>
  <si>
    <t>Hugging Face</t>
  </si>
  <si>
    <t>Organization(s)</t>
  </si>
  <si>
    <t>Author(s)</t>
  </si>
  <si>
    <t>Exclusion criteria</t>
  </si>
  <si>
    <t>Training compute (FLOPs)</t>
  </si>
  <si>
    <t>Hidden layers</t>
  </si>
  <si>
    <t>Inference compute (FLOPs)</t>
  </si>
  <si>
    <t>Equivalent training time (hours)</t>
  </si>
  <si>
    <t>Inference time (ms)</t>
  </si>
  <si>
    <t>Training dataset size (GB)</t>
  </si>
  <si>
    <t>Training objective</t>
  </si>
  <si>
    <t>Training cost (2020 USD)</t>
  </si>
  <si>
    <t>M Sahami, M Hearst, E Saund</t>
  </si>
  <si>
    <t>A Multiple Cause Mixture Model to text Categorization</t>
  </si>
  <si>
    <t>https://www.semanticscholar.org/paper/Applying-the-Multiple-Cause-Mixture-Model-to-Text-Sahami-Hearst/b6b3c6425e42bb657785d6515f3975e0c5b6d86f</t>
  </si>
  <si>
    <t>Low influence</t>
  </si>
  <si>
    <t>J Schmidhuber</t>
  </si>
  <si>
    <t>Habilitation thesis: System modeling and optimization</t>
  </si>
  <si>
    <t>https://people.idsia.ch//~juergen/firstdeeplearner.html</t>
  </si>
  <si>
    <t>D Erhan, A Courville, Y Bengio</t>
  </si>
  <si>
    <t>Why does unsupervised pre-training help deep learning</t>
  </si>
  <si>
    <t>https://www.jmlr.org/papers/volume11/erhan10a/erhan10a.pdf</t>
  </si>
  <si>
    <t>BARLEY</t>
  </si>
  <si>
    <t>Danish Institute of Plant and Soil Sciences</t>
  </si>
  <si>
    <t>Kristian Kristensen , Ilse A. Rasmussen and others</t>
  </si>
  <si>
    <t>Production of beer from Danish malting barley grown without the use of pesticides</t>
  </si>
  <si>
    <t>https://citeseerx.ist.psu.edu/viewdoc/download?doi=10.1.1.144.2646&amp;rep=rep1&amp;type=pdf</t>
  </si>
  <si>
    <t>David Chiang, Adam Lopez, Nitin Madnani, Christof Monz, Philip Resnik, Michael Subotin</t>
  </si>
  <si>
    <t>The Hiero Machine Translation System: Extensions, Evaluation, and Analysis</t>
  </si>
  <si>
    <t>https://dl.acm.org/doi/pdf/10.3115/1220575.1220673</t>
  </si>
  <si>
    <t>There exists another paper on the same system with more citations</t>
  </si>
  <si>
    <t>MEHRA</t>
  </si>
  <si>
    <t>Oxford University, Brunel Univeristy London</t>
  </si>
  <si>
    <t>C. Vitolo, M. Scutari, M. Ghalaieny, A. Tucker and A. Russell</t>
  </si>
  <si>
    <t>Modelling Air Pollution, Climate and Health Data Using Bayesian Networks: a Case Study of the English Regions.</t>
  </si>
  <si>
    <t>https://agupubs.onlinelibrary.wiley.com/doi/full/10.1002/2017EA000326</t>
  </si>
  <si>
    <t>Theory</t>
  </si>
  <si>
    <t>University of Chicago</t>
  </si>
  <si>
    <t>Warren S. McCulloch, Walter Pitts</t>
  </si>
  <si>
    <t>A logical calculus of the ideas immanent in nervous activity</t>
  </si>
  <si>
    <t>https://link.springer.com/article/10.1007/BF02478259</t>
  </si>
  <si>
    <t>Theoretical</t>
  </si>
  <si>
    <t>How We Know Universals</t>
  </si>
  <si>
    <t>https://link.springer.com/article/10.1007/BF02478291</t>
  </si>
  <si>
    <t>McGill University</t>
  </si>
  <si>
    <t>D.O. Hebb</t>
  </si>
  <si>
    <t>The Organization of Behavior</t>
  </si>
  <si>
    <t>https://api.semanticscholar.org/CorpusID:144400005</t>
  </si>
  <si>
    <t>Burden Neurological Institute</t>
  </si>
  <si>
    <t>W Ross Ashby</t>
  </si>
  <si>
    <t>Design for a Brain</t>
  </si>
  <si>
    <t>http://rossashby.info/Ashby%20-%20Design%20for%20a%20Brain%20-%20The%20Origin%20of%20Adaptive%20Behavior.pdf</t>
  </si>
  <si>
    <t>University of Cornell</t>
  </si>
  <si>
    <t>Frank Rosenblatt</t>
  </si>
  <si>
    <t>Two theorems of statistical separability in the perceptron</t>
  </si>
  <si>
    <t>https://www.worldcat.org/title/two-theorems-of-statistical-separability-in-the-perceptron-project-para/oclc/13465171</t>
  </si>
  <si>
    <t>SR-TSG</t>
  </si>
  <si>
    <t>Syntactic parsing</t>
  </si>
  <si>
    <t>National Institute of Informatics, NTT Communication Science Laboratories</t>
  </si>
  <si>
    <t>Hiroyuki Shindo, Yusuke Miyao, Akinori Fujino, Masaaki Nagata</t>
  </si>
  <si>
    <t>Bayesian Symbol-Refined Tree Substitution Grammars for Syntactic Parsing</t>
  </si>
  <si>
    <t>https://www.aclweb.org/anthology/P12-1046/</t>
  </si>
  <si>
    <t>Distributional Memory</t>
  </si>
  <si>
    <t>University of Trento, University of Piso</t>
  </si>
  <si>
    <t>Marco Baroni, Alessandro Lenci</t>
  </si>
  <si>
    <t>Distributional Memory: A General Framework for Corpus-Based Semantics</t>
  </si>
  <si>
    <t>https://www.aclweb.org/anthology/J10-4006/</t>
  </si>
  <si>
    <t>Unclear influence</t>
  </si>
  <si>
    <t>Preferred Networks Inc.</t>
  </si>
  <si>
    <t>T Akiba, S Suzuki, K Fukuda</t>
  </si>
  <si>
    <t>Extremely Large Minibatch SGD: Training ResNet-50 on ImageNet in 15 Minutes</t>
  </si>
  <si>
    <t>https://arxiv.org/abs/1711.04325</t>
  </si>
  <si>
    <t>Worcester Polytechnic</t>
  </si>
  <si>
    <t>T Miranda, M Claypool, A Gokhale, T Mir</t>
  </si>
  <si>
    <t>Combining Content-based and Collaborative Filters in an Online Newspaper</t>
  </si>
  <si>
    <t>https://web.cs.wpi.edu/~claypool/papers/content-collab/content-collab.pdf</t>
  </si>
  <si>
    <t>MUNIN</t>
  </si>
  <si>
    <t>Aalborg University</t>
  </si>
  <si>
    <t>S Andreassen, A Rosenfalck, B Falck</t>
  </si>
  <si>
    <t>MUNIN - an Expert EMG Assistant</t>
  </si>
  <si>
    <t>https://vbn.aau.dk/en/publications/munin-an-expert-emg-assistant-2</t>
  </si>
  <si>
    <t>Marvin Minsky, Seymour A. Papert</t>
  </si>
  <si>
    <t>Perceptrons: an introduction to computational geometry</t>
  </si>
  <si>
    <t>https://mitpress.mit.edu/books/perceptrons</t>
  </si>
  <si>
    <t>Marvin Minsky and Oliver G. Selfridge</t>
  </si>
  <si>
    <t>Learning in random nets</t>
  </si>
  <si>
    <t>https://stacks.stanford.edu/file/druid:yr384hg3073/yr384hg3073.pdf</t>
  </si>
  <si>
    <t>Theory of neural-analog reinforcement systems and its application to the brain model problem</t>
  </si>
  <si>
    <t>https://ebooks.ub.rug.nl/337/</t>
  </si>
  <si>
    <t>Prostrate cancer</t>
  </si>
  <si>
    <t>K Nagpal, D Foote, Y Liu, PHC Chen, E Wulczyn</t>
  </si>
  <si>
    <t>Development and validation of a deep learning algorithm for improving Gleason scoring of prostate cancer</t>
  </si>
  <si>
    <t>https://ai.googleblog.com/2018/11/improved-grading-of-prostate-cancer.html</t>
  </si>
  <si>
    <t>MIDAS</t>
  </si>
  <si>
    <t>Allan Leck Jensen, Finn Verner Jensen</t>
  </si>
  <si>
    <t>MIDAS - An Influence Diagram for Management of Mildew in Winter Wheat</t>
  </si>
  <si>
    <t>https://arxiv.org/abs/1302.3587</t>
  </si>
  <si>
    <t>Evolving LSTMs</t>
  </si>
  <si>
    <t>Sequence learning</t>
  </si>
  <si>
    <t>J Bayer, D Wierstra, J Togelius</t>
  </si>
  <si>
    <t>Evolving Memory Cell Structures for Sequence Learning</t>
  </si>
  <si>
    <t>https://link.springer.com/chapter/10.1007/978-3-642-04277-5_76</t>
  </si>
  <si>
    <t>StructBERT</t>
  </si>
  <si>
    <t>W Wang, B Bi, M Yan, C Wu, Z Bao, J Xia</t>
  </si>
  <si>
    <t>StructBERT: Incorporating Language Structures into Pre-training for Deep Language Understanding</t>
  </si>
  <si>
    <t>https://arxiv.org/abs/1908.04577</t>
  </si>
  <si>
    <t>Shuo Yang, Ping Luo, Chen-Change Loy, Xiaoou Tang</t>
  </si>
  <si>
    <t>WIDER FACE: A Face Detection Benchmark</t>
  </si>
  <si>
    <t>https://ieeexplore.ieee.org/document/7780965</t>
  </si>
  <si>
    <t>Not about learning</t>
  </si>
  <si>
    <t>MLP, CNN</t>
  </si>
  <si>
    <t>UC Irvine, University of Edinburgh, Ecole Polytechnique de Montreal, Universiy of Alberta, University of Washington, Microsoft Research</t>
  </si>
  <si>
    <t>Gregor Urban, Krzysztof J. Geras, Samira Ebrahimi Kahou, Ozlem Aslan, Shengjie Wang, Rich Caruana, Abdelrahman Mohamed, Matthai Philipose, Matt Richardson</t>
  </si>
  <si>
    <t>Do Deep Convolutional Nets Really Need to be Deep and Convolutional?</t>
  </si>
  <si>
    <t>https://arxiv.org/pdf/1603.05691.pdf</t>
  </si>
  <si>
    <t>DS2</t>
  </si>
  <si>
    <t>Baidu Research</t>
  </si>
  <si>
    <t>Joel Hestness, Sharan Narang, Newsha Ardalani, Gregory Diamos, Heewoo Jun, Hassan Kianinejad, Md. Mostofa Ali Patwary, Yang Yang, Yanqi Zhou</t>
  </si>
  <si>
    <t>Deep Learning Scaling is Predictable, Empirically</t>
  </si>
  <si>
    <t>https://arxiv.org/pdf/1712.00409</t>
  </si>
  <si>
    <t>ETH Zurich, Carnegie Mellon University, Google Research</t>
  </si>
  <si>
    <t>Wen Li, Limin Wang, Wei Li, Eirikur Agustsson, Jesse Berent, Abhinav Gupta, Rahul Sukthankar, Luc Van Gool</t>
  </si>
  <si>
    <t>WebVision Challenge: Visual Learning and Understanding With Web Data</t>
  </si>
  <si>
    <t>https://arxiv.org/pdf/1705.05640.pdf</t>
  </si>
  <si>
    <t>ETH Zurich, Google Research</t>
  </si>
  <si>
    <t>Wen Li, Limin Wang, Wei Li, Eirikur Agustsson, Luc Van Gool</t>
  </si>
  <si>
    <t>WebVision Database: Visual Learning and Understanding from Web Data</t>
  </si>
  <si>
    <t>https://arxiv.org/pdf/1708.02862.pdf</t>
  </si>
  <si>
    <t>CurriculumNet, Inception V2</t>
  </si>
  <si>
    <t>Malong Technologies</t>
  </si>
  <si>
    <t>Sheng Guo, Weilin Huang, Haozhi Zhang, Chenfan Zhuang, Dengke Dong, Matthew R. Scott, Dinglong Huang</t>
  </si>
  <si>
    <t>CurriculumNet: Weakly Supervised Learning from Large-Scale Web Images</t>
  </si>
  <si>
    <t>https://arxiv.org/pdf/1808.01097.pdf</t>
  </si>
  <si>
    <t>WebVision</t>
  </si>
  <si>
    <t>Christopher J. Shallue, Jaehoon Lee, Joseph Antognini, Jascha Sohl-Dickstein, Roy Frostig, George E. Dahl</t>
  </si>
  <si>
    <t>Measuring the Effects of Data Parallelism on Neural Network Training</t>
  </si>
  <si>
    <t>https://arxiv.org/pdf/1811.03600.pdf</t>
  </si>
  <si>
    <t>OpenAI, Johns Hopkins University</t>
  </si>
  <si>
    <t>Sam McCandlish, Jared Kaplan, Dario Amodei, OpenAI Dota Team</t>
  </si>
  <si>
    <t>An Empirical Model of Large-Batch Training</t>
  </si>
  <si>
    <t>https://arxiv.org/pdf/1812.06162.pdf</t>
  </si>
  <si>
    <t>Transformer-XL</t>
  </si>
  <si>
    <t>Language modeling</t>
  </si>
  <si>
    <t>MIT, York University, Harvard University, Neural Magic Inc, Tel Aviv University</t>
  </si>
  <si>
    <t>Jonathan S. Rosenfeld, Amir Rosenfeld, Yonatan Belinkov, Nir Shavit</t>
  </si>
  <si>
    <t>A Constructive Prediction of the Generalization Error Across Scales</t>
  </si>
  <si>
    <t>https://arxiv.org/pdf/1909.12673.pdf</t>
  </si>
  <si>
    <t>WikiText-103</t>
  </si>
  <si>
    <t>Georgia Insitute of Technology</t>
  </si>
  <si>
    <t>One Epoch Is All You Need</t>
  </si>
  <si>
    <t>https://arxiv.org/pdf/1906.06669.pdf</t>
  </si>
  <si>
    <t>LM1B</t>
  </si>
  <si>
    <t>RoBERTa</t>
  </si>
  <si>
    <t>Zhuohan Li, Eric Wallace, Sheng Shen, Kevin Lin, Kurt Keutzer, Dan Klein, Joseph E. Gonzalez</t>
  </si>
  <si>
    <t>Train Large, Then Compress: Rethinking Model Size for Efficient Training and Inference of Transformers</t>
  </si>
  <si>
    <t>https://arxiv.org/pdf/2002.11794.pdf</t>
  </si>
  <si>
    <t>Jorg Bornschein, Francesco Visin, Simon Osindero</t>
  </si>
  <si>
    <t>Small Data, Big Decisions: Model Selection in the Small-Data Regime</t>
  </si>
  <si>
    <t>https://arxiv.org/pdf/2009.12583.pdf</t>
  </si>
  <si>
    <t>Utkarsh Sharma, Jared Kaplan</t>
  </si>
  <si>
    <t>A Neural Scaling Law from the Dimension of the Data Manifold</t>
  </si>
  <si>
    <t>https://arxiv.org/pdf/2004.10802.pdf</t>
  </si>
  <si>
    <t>GPT-3 175B (Davinci)</t>
  </si>
  <si>
    <t>UC Berkeley, Columbia University, UChicago, UIUC</t>
  </si>
  <si>
    <t>Dan Hendrycks, Collin Burns, Steven Basart, Andy Zou, Mantas Mazeika, Dawn Song, Jacob Steinhardt</t>
  </si>
  <si>
    <t>Measuring Massive Multitask Language Understanding</t>
  </si>
  <si>
    <t>https://arxiv.org/pdf/2009.03300.pdf</t>
  </si>
  <si>
    <t>UC Berkeley, UChicago</t>
  </si>
  <si>
    <t>Dan Hendrycks, Collin Burns, Saurav Kadavath, Akul Arora, Steven Basart, Eric Tang, Dawn Song, Jacob Steinhardt</t>
  </si>
  <si>
    <t>Measuring Mathematical Problem Solving With the MATH Dataset</t>
  </si>
  <si>
    <t>https://arxiv.org/pdf/2103.03874.pdf</t>
  </si>
  <si>
    <t>MMT</t>
  </si>
  <si>
    <t>Lisa Anne Hendricks, John Mellor, Rosalia Schneider, Jean-Baptiste Alayrac, Aida Nematzadeh</t>
  </si>
  <si>
    <t>Decoupling the Role of Data, Attention, and Losses in Multimodal Transformers</t>
  </si>
  <si>
    <t>https://arxiv.org/pdf/2102.00529.pdf</t>
  </si>
  <si>
    <t>Danny Hernandez, Jared Kaplan, Tom Henighan, Sam McCandlish</t>
  </si>
  <si>
    <t>Scaling Laws for Transfer</t>
  </si>
  <si>
    <t>https://arxiv.org/pdf/2102.01293.pdf</t>
  </si>
  <si>
    <t>Behrooz Ghorbani, Orhan Firat, Markus Freitag, Ankur Bapna, Maxim Krikun, Xavier Garcia, Ciprian Chelba, Colin Cherry</t>
  </si>
  <si>
    <t>Scaling Laws for Neural Machine Translation</t>
  </si>
  <si>
    <t>https://arxiv.org/pdf/2109.07740.pdf</t>
  </si>
  <si>
    <t>Mitchell A Gordon, Kevin Duh, Jared Kaplan</t>
  </si>
  <si>
    <t>Data and Parameter Scaling Laws for Neural Machine Translation</t>
  </si>
  <si>
    <t>https://openreview.net/pdf?id=IKA7MLxsLSu</t>
  </si>
  <si>
    <t>GPT-3 1.3B (x1)</t>
  </si>
  <si>
    <t>OpenAi</t>
  </si>
  <si>
    <t>Jesse Michael Han, Igor Babuschkin, Harrison Edwards, Arvind Neelakantan, Tao Xu, Stanislas Polu, Alex Ray, Pranav Shyam, Aditya Ramesh, Alec Radford, Ilya Sutskever</t>
  </si>
  <si>
    <t>Unsupervised Neural Machine Translation with Generative Language Models Only</t>
  </si>
  <si>
    <t>https://arxiv.org/pdf/2110.05448.pdf</t>
  </si>
  <si>
    <t>Repeat</t>
  </si>
  <si>
    <t>RoBERTa (roberta-large)</t>
  </si>
  <si>
    <t>Teven Le Scao, Alexander M. Rush</t>
  </si>
  <si>
    <t>How Many Data Points is a Prompt Worth?</t>
  </si>
  <si>
    <t>https://arxiv.org/pdf/2103.08493.pdf</t>
  </si>
  <si>
    <t>Jacob Austin, Augustus Odena, Maxwell Nye, Maarten Bosma, Henryk Michalewski, David Dohan, Ellen Jiang, Carrie Cai, Michael Terry, Quoc Le, Charles Sutton</t>
  </si>
  <si>
    <t>Program Synthesis with Large Language Models</t>
  </si>
  <si>
    <t>https://arxiv.org/pdf/2108.07732.pdf</t>
  </si>
  <si>
    <t>Yao Dou, Maxwell Forbes, Rik Koncel-Kedziorski, Noah A. Smith, Yejin Choi</t>
  </si>
  <si>
    <t>Scarecrow: A Framework for Scrutinizing Machine Text</t>
  </si>
  <si>
    <t>https://arxiv.org/pdf/2107.01294.pdf</t>
  </si>
  <si>
    <t>Google Research, University of Pennsylvania</t>
  </si>
  <si>
    <t>Emily Reif, Daphne Ippolito, Ann Yuan, Andy Coenen, Chris Callison-Burch, Jason Wei</t>
  </si>
  <si>
    <t>A Recipe For Arbitrary Text Style Transfer with Large Language Models</t>
  </si>
  <si>
    <t>https://arxiv.org/pdf/2109.03910.pdf</t>
  </si>
  <si>
    <t>GPT-3 175B</t>
  </si>
  <si>
    <t>Karl Cobbe, Vineet Kosaraju, Mohammad Bavarian, Jacob Hilton, Reiichiro Nakano, Christopher Hesse, John Schulman</t>
  </si>
  <si>
    <t>Training Verifiers to Solve Math Word Problems</t>
  </si>
  <si>
    <t>https://arxiv.org/pdf/2110.14168.pdf</t>
  </si>
  <si>
    <t>Peter West, Chandra Bhagavatula, Jack Hessel, Jena D. Hwang, Liwei Jiang, Ronan Le Bras, Ximing Lu, Sean Welleck, Yejin Choi</t>
  </si>
  <si>
    <t>Symbolic Knowledge Distillation: from General Language Models to Commonsense Models</t>
  </si>
  <si>
    <t>https://arxiv.org/pdf/2110.07178.pdf</t>
  </si>
  <si>
    <t>ResNet</t>
  </si>
  <si>
    <t>MIT CSAIL</t>
  </si>
  <si>
    <t>Jonathan S. Rosenfeld, Jonathan Frankle, Michael Carbin, Nir Shavit</t>
  </si>
  <si>
    <t>On the Predictability of Pruning Across Scales</t>
  </si>
  <si>
    <t>https://arxiv.org/pdf/2006.10621.pdf</t>
  </si>
  <si>
    <t>Alex Warstadt, Yian Zhang, Haau-Sing Li, Haokun Liu, Samuel R. Bowman</t>
  </si>
  <si>
    <t>Learning Which Features Matter: RoBERTa Acquires a Preference for Linguistic Generalizations (Eventually)</t>
  </si>
  <si>
    <t>https://arxiv.org/pdf/2010.05358.pdf</t>
  </si>
  <si>
    <t>Leo Z. Liu, Yizhong Wang, Jungo Kasai, Hannaneh Hajishirzi, Noah A. Smith</t>
  </si>
  <si>
    <t>Probing Across Time: What Does RoBERTa Know and When?</t>
  </si>
  <si>
    <t>https://arxiv.org/pdf/2104.07885.pdf</t>
  </si>
  <si>
    <t>Soravit Changpinyo, Piyush Sharma, Nan Ding, Radu Soricut</t>
  </si>
  <si>
    <t>Conceptual 12M: Pushing Web-Scale Image-Text Pre-Training To Recognize Long-Tail Visual Concepts</t>
  </si>
  <si>
    <t>https://arxiv.org/pdf/2102.08981.pdf</t>
  </si>
  <si>
    <t>GrokNet (ResNeXt-101)</t>
  </si>
  <si>
    <t>Sean Bell, Yiqun Liu, Sami Alsheikh, Yina Tang, Ed Pizzi, M. Henning, Karun Singh, Omkar Parkhi, Fedor Borisyuk</t>
  </si>
  <si>
    <t>GrokNet: Unified Computer Vision Model Trunk and Embeddings For Commerce</t>
  </si>
  <si>
    <t>https://www.gwern.net/docs/ai/2020-bell.pdf#facebook</t>
  </si>
  <si>
    <t>Maria Tsimpoukelli, Jacob Menick, Serkan Cabi, S. M. Ali Eslami, Oriol Vinyals, Felix Hill</t>
  </si>
  <si>
    <t>Multimodal Few-Shot Learning with Frozen Language Models</t>
  </si>
  <si>
    <t>https://arxiv.org/pdf/2106.13884.pdf</t>
  </si>
  <si>
    <t>ViT-Base</t>
  </si>
  <si>
    <t>Pinterest</t>
  </si>
  <si>
    <t>Josh Beal, Hao-Yu Wu, Dong Huk Park, Andrew Zhai, Dmitry Kislyuk</t>
  </si>
  <si>
    <t>Billion-Scale Pretraining with Vision Transformers for Multi-Task Visual Representations</t>
  </si>
  <si>
    <t>https://arxiv.org/pdf/2108.05887.pdf</t>
  </si>
  <si>
    <t>ViT_L/16</t>
  </si>
  <si>
    <t>Stanislav Fort, Jie Ren, Balaji Lakshminarayanan</t>
  </si>
  <si>
    <t>Exploring the Limits of Out-of-Distribution Detection</t>
  </si>
  <si>
    <t>https://arxiv.org/pdf/2106.03004.pdf</t>
  </si>
  <si>
    <t>Vit_L</t>
  </si>
  <si>
    <t>University of Tübingen, International Max Planck Research School for Intelligent Systems</t>
  </si>
  <si>
    <t>Robert Geirhos, Kantharaju Narayanappa, Benjamin Mitzkus, Tizian Thieringer, Matthias Bethge, Felix A. Wichmann, Wieland Brendel</t>
  </si>
  <si>
    <t>Partial success in closing the gap between human and machine vision</t>
  </si>
  <si>
    <t>https://arxiv.org/pdf/2106.07411.pdf</t>
  </si>
  <si>
    <t>ViT</t>
  </si>
  <si>
    <t>Anonymous</t>
  </si>
  <si>
    <t>Effect of scale on catastrophic forgetting in neural networks</t>
  </si>
  <si>
    <t>https://openreview.net/pdf?id=GhVS8_yPeEa</t>
  </si>
  <si>
    <t>ViT-B/32</t>
  </si>
  <si>
    <t>Samira Abnar, Mostafa Dehghani, Behnam Neyshabur, Hanie Sedghi</t>
  </si>
  <si>
    <t>Exploring the Limits of Large Scale Pre-training</t>
  </si>
  <si>
    <t>https://arxiv.org/pdf/2110.02095.pdf</t>
  </si>
  <si>
    <t>Rishi Bommasani, Drew A. Hudson, Ehsan Adeli, Russ Altman, Simran Arora, Sydney von Arx, Michael S. Bernstein, Jeannette Bohg, Antoine Bosselut, Emma Brunskill, Erik Brynjolfsson, Shyamal Buch, Dallas Card, Rodrigo Castellon, Niladri Chatterji, Annie Chen, Kathleen Creel, Jared Quincy Davis, Dora Demszky, Chris Donahue, Moussa Doumbouya, Esin Durmus, Stefano Ermon, John Etchemendy, Kawin Ethayarajh, Li Fei-Fei, Chelsea Finn, Trevor Gale, Lauren Gillespie, Karan Goel, Noah Goodman, Shelby Grossman, Neel Guha, Tatsunori Hashimoto, Peter Henderson, John Hewitt, Daniel E. Ho, Jenny Hong, Kyle Hsu, Jing Huang, Thomas Icard, Saahil Jain, Dan Jurafsky, Pratyusha Kalluri, Siddharth Karamcheti, Geoff Keeling, Fereshte Khani, Omar Khattab, Pang Wei Koh, Mark Krass, Ranjay Krishna, Rohith Kuditipudi, Ananya Kumar, Faisal Ladhak, Mina Lee, Tony Lee, Jure Leskovec, Isabelle Levent, Xiang Lisa Li, Xuechen Li, Tengyu Ma, Ali Malik, Christopher D. Manning, Suvir Mirchandani, Eric Mitchell, Zanele Munyikwa, Suraj Nair, Avanika Narayan, Deepak Narayanan, Ben Newman, Allen Nie, Juan Carlos Niebles, Hamed Nilforoshan, Julian Nyarko, Giray Ogut, Laurel Orr, Isabel Papadimitriou, Joon Sung Park, Chris Piech, Eva Portelance, Christopher Potts, Aditi Raghunathan, Rob Reich, Hongyu Ren, Frieda Rong, Yusuf Roohani, Camilo Ruiz, Jack Ryan, Christopher Ré, Dorsa Sadigh, Shiori Sagawa, Keshav Santhanam, Andy Shih, Krishnan Srinivasan, Alex Tamkin, Rohan Taori, Armin W. Thomas, Florian Tramèr, Rose E. Wang, William Wang et al. (14 additional authors not shown)</t>
  </si>
  <si>
    <t>On the Opportunities and Risks of Foundation Models</t>
  </si>
  <si>
    <t>https://arxiv.org/pdf/2108.07258.pdf</t>
  </si>
  <si>
    <t>Microsoft Research, Stanford University</t>
  </si>
  <si>
    <t>Sébastien Bubeck, Mark Sellke</t>
  </si>
  <si>
    <t>A Universal Law of Robustness via Isoperimetry</t>
  </si>
  <si>
    <t>https://arxiv.org/pdf/2105.12806.pdf</t>
  </si>
  <si>
    <t>ResNet-50</t>
  </si>
  <si>
    <t>Seoul National University, NVIDIA Research, Microsoft Research</t>
  </si>
  <si>
    <t>Sangho Lee, Jiwan Chung, Youngjae Yu, Gunhee Kim, Thomas Breuel, Gal Chechik, Yale Song</t>
  </si>
  <si>
    <t>ACAV100M: Automatic Curation of Large-Scale Datasets for Audio-Visual Video Representation Learning</t>
  </si>
  <si>
    <t>https://arxiv.org/pdf/2101.10803.pdf</t>
  </si>
  <si>
    <t>APC Model</t>
  </si>
  <si>
    <t>Jasha Droppo, Oguz Elibol</t>
  </si>
  <si>
    <t>Scaling Laws for Acoustic Models</t>
  </si>
  <si>
    <t>https://arxiv.org/pdf/2106.09488.pdf</t>
  </si>
  <si>
    <t>Andy L. Jones</t>
  </si>
  <si>
    <t>Scaling Scaling Laws with Board Games</t>
  </si>
  <si>
    <t>https://arxiv.org/pdf/2104.03113.pdf</t>
  </si>
  <si>
    <t>DeepMind, UCL</t>
  </si>
  <si>
    <t>David Silver, Thomas Hubert, Julian Schrittwieser, Ioannis Antonoglou, Matthew Lai, Arthur Guez, MArc Lanctot, Laurent Sifre, Dharshan Kumaran, Thore Graepel, Timothy Lillicrap, KarenSimonyan, Demis Hassabis</t>
  </si>
  <si>
    <t>A general reinforcement learning, algorithm that masters chess, shogi, and Go through self-play</t>
  </si>
  <si>
    <t>https://www.gwern.net/docs/reinforcement-learning/alphago/2018-silver.pdf#deepmind</t>
  </si>
  <si>
    <t>Julian Schrittwieser, Thomas Hubert, Amol Mandhane, Mohammadamin Barekatain, Ioannis Antonoglou, David Silver</t>
  </si>
  <si>
    <t>Online and Offline Reinforcement Learning by Planning with a Learned Model</t>
  </si>
  <si>
    <t>https://arxiv.org/pdf/2104.06294.pdf</t>
  </si>
  <si>
    <t>Daniel M. Ziegler, Nisan Stiennon, Jeffrey Wu, Tom B. Brown, Alec Radford, Dario Amodei, Paul Christiano, Geoffrey Irving</t>
  </si>
  <si>
    <t>Fine-Tuning Language Models from Human Preferences</t>
  </si>
  <si>
    <t>https://arxiv.org/pdf/1909.08593.pdf</t>
  </si>
  <si>
    <t>XLMR</t>
  </si>
  <si>
    <t>Alexis Conneau, Kartikay Khandelwal, Naman Goyal, Vishrav Chaudhary, Guillaume Wenzek, Francisco Guzmán, Edouard Grave, Myle Ott, Luke Zettlemoyer, Veselin Stoyanov</t>
  </si>
  <si>
    <t>Unsupervised Cross-lingual Representation Learning at Scale</t>
  </si>
  <si>
    <t>https://arxiv.org/pdf/1911.02116.pdf</t>
  </si>
  <si>
    <t>RegNetY-500MF --&gt; 16GF</t>
  </si>
  <si>
    <t>Piotr Dollár, Mannat Singh, Ross Girshick</t>
  </si>
  <si>
    <t>Fast and Accurate Model Scaling</t>
  </si>
  <si>
    <t>https://arxiv.org/pdf/2103.06877.pdf</t>
  </si>
  <si>
    <t>MLP-Mixer</t>
  </si>
  <si>
    <t>Ilya Tolstikhin, Neil Houlsby, Alexander Kolesnikov, Lucas Beyer, Xiaohua Zhai, Thomas Unterthiner, Jessica Yung, Andreas Steiner, Daniel Keysers, Jakob Uszkoreit, Mario Lucic, Alexey Dosovitskiy</t>
  </si>
  <si>
    <t>MLP-Mixer: An all-MLP Architecture for Vision</t>
  </si>
  <si>
    <t>https://arxiv.org/pdf/2105.01601.pdf</t>
  </si>
  <si>
    <t>gMLP</t>
  </si>
  <si>
    <t>Hanxiao Liu, Zihang Dai, David R. So, Quoc V. Le</t>
  </si>
  <si>
    <t>Pay Attention to MLPs</t>
  </si>
  <si>
    <t>https://arxiv.org/pdf/2105.08050.pdf</t>
  </si>
  <si>
    <t>OBSO</t>
  </si>
  <si>
    <t>Siqi Liu, Guy Lever, Zhe Wang, Josh Merel, S. M. Ali Eslami, Daniel Hennes, Wojciech M. Czarnecki, Yuval Tassa, Shayegan Omidshafiei, Abbas Abdolmaleki, Noah Y. Siegel, Leonard Hasenclever, Luke Marris, Saran Tunyasuvunakool, H. Francis Song, Markus Wulfmeier, Paul Muller, Tuomas Haarnoja, Brendan D. Tracey, Karl Tuyls, Thore Graepel, Nicolas Heess</t>
  </si>
  <si>
    <t>16 Aug 2021]</t>
  </si>
  <si>
    <t>From Motor Control to Team Play in Simulated Humanoid Football</t>
  </si>
  <si>
    <t>https://arxiv.org/pdf/2105.12196.pdf</t>
  </si>
  <si>
    <t>GPT-3</t>
  </si>
  <si>
    <t>Nisan Stiennon, Long Ouyang, Jeff Wu, Daniel M. Ziegler, Ryan Lowe, Chelsea Voss, Alec Radford, Dario Amodei, Paul Christiano</t>
  </si>
  <si>
    <t>Learning to summarize from human feedback</t>
  </si>
  <si>
    <t>https://arxiv.org/pdf/2009.01325.pdf</t>
  </si>
  <si>
    <t>BriVL</t>
  </si>
  <si>
    <t>Renmin Univeristy of China, Chinese Academy of Sciences</t>
  </si>
  <si>
    <t>Yuqi Huo, Manli Zhang, Guangzhen Liu, Haoyu Lu, Yizhao Gao, Guoxing Yang, Jingyuan Wen, Heng Zhang, Baogui Xu, Weihao Zheng, Zongzheng Xi, Yueqian Yang, Anwen Hu, Jinming Zhao, Ruichen Li, Yida Zhao, Liang Zhang, Yuqing Song, Xin Hong, Wanqing Cui, Danyang Hou, Yingyan Li, Junyi Li, Peiyu Liu, Zheng Gong, Chuhao Jin, Yuchong Sun, Shizhe Chen, Zhiwu Lu, Zhicheng Dou, Qin Jin, Yanyan Lan, Wayne Xin Zhao, Ruihua Song, Ji-Rong Wen</t>
  </si>
  <si>
    <t>WenLan: Bridging Vision and Language by Large-Scale Multi-Modal Pre-Training</t>
  </si>
  <si>
    <t>https://arxiv.org/pdf/2103.06561.pdf</t>
  </si>
  <si>
    <t>wav2vec 2.0</t>
  </si>
  <si>
    <t>Changhan Wang, Morgane Rivière, Ann Lee, Anne Wu, Chaitanya Talnikar, Daniel Haziza, Mary Williamson, Juan Pino, Emmanuel Dupoux</t>
  </si>
  <si>
    <t>VoxPopuli: A Large-Scale Multilingual Speech Corpus for Representation Learning, Semi-Supervised Learning and Interpretation</t>
  </si>
  <si>
    <t>https://arxiv.org/pdf/2101.00390.pdf</t>
  </si>
  <si>
    <t>XLSR (wav2vec 2.0)</t>
  </si>
  <si>
    <t>Alexis Conneau, Alexei Baevski, Ronan Collobert, Abdelrahman Mohamed, Michael Auli</t>
  </si>
  <si>
    <t>Unsupervised Cross-lingual Representation Learning for Speech Recognition</t>
  </si>
  <si>
    <t>https://arxiv.org/pdf/2006.13979.pdf</t>
  </si>
  <si>
    <t>GShard</t>
  </si>
  <si>
    <t>Bo Li, Ruoming Pang, Tara N. Sainath, Anmol Gulati, Yu Zhang, James Qin, Parisa Haghani, W. Ronny Huang, Min Ma, Junwen Bai</t>
  </si>
  <si>
    <t>Scaling End-to-End Models for Large-Scale Multilingual ASR</t>
  </si>
  <si>
    <t>https://arxiv.org/pdf/2104.14830.pdf</t>
  </si>
  <si>
    <t>BigGAN-deep</t>
  </si>
  <si>
    <t>Alex Nichol, Prafulla Dhariwal</t>
  </si>
  <si>
    <t>Improved Denoising Diffusion Probabilistic Models</t>
  </si>
  <si>
    <t>https://arxiv.org/pdf/2102.09672.pdf</t>
  </si>
  <si>
    <t>ResNet-18</t>
  </si>
  <si>
    <t>Non primary model</t>
  </si>
  <si>
    <t>ILSVRC 2010</t>
  </si>
  <si>
    <t>ResNet-34</t>
  </si>
  <si>
    <t>ILSVRC 2011</t>
  </si>
  <si>
    <t>ResNet-50 (ImageNet)</t>
  </si>
  <si>
    <t>Score</t>
  </si>
  <si>
    <t>ResNet-101 (ImageNet)</t>
  </si>
  <si>
    <t>Microsoft Reserch</t>
  </si>
  <si>
    <t>Lockheed Palo Alto Research Laboratory</t>
  </si>
  <si>
    <t>Fischler &amp; Elschlager</t>
  </si>
  <si>
    <t>The Representation and Matching of Pictorial Structures</t>
  </si>
  <si>
    <t>https://ieeexplore.ieee.org/abstract/document/1672195/</t>
  </si>
  <si>
    <t>3D Solid Perceptron</t>
  </si>
  <si>
    <t>Lawrence Gilman Roberts</t>
  </si>
  <si>
    <t>Machine Perception of Three-Dimensional Solids</t>
  </si>
  <si>
    <t>https://dspace.mit.edu/bitstream/handle/1721.1/11589/33959125-MIT.pdf</t>
  </si>
  <si>
    <t>NEO</t>
  </si>
  <si>
    <t>https://arxiv.org/pdf/2104.05158.pdf</t>
  </si>
  <si>
    <t>HICOR</t>
  </si>
  <si>
    <t>University der Sherbrooke</t>
  </si>
  <si>
    <t>F Kabanza, P Bellefeuille, F Bisson</t>
  </si>
  <si>
    <t>Opponent Behaviour Recognition for Real-Time Strategy Games</t>
  </si>
  <si>
    <t>https://www.aaai.org/ocs/index.php/WS/AAAIW10/paper/view/2024/2444</t>
  </si>
  <si>
    <t>Not influential</t>
  </si>
  <si>
    <t>MLP-based NN breaks MNIST record</t>
  </si>
  <si>
    <t>IDSIA, Univeristy of Lugano and SUPSI</t>
  </si>
  <si>
    <t>Dan Claudiu Ciresan, Ueli Meier, Luca Maria Gambardella, and Jürgen Schmidhuber</t>
  </si>
  <si>
    <t>Deep Big Multilayer Perceptrons For Digit Recognition</t>
  </si>
  <si>
    <t>https://people.idsia.ch//~ciresan/data/NNtricks.pdf</t>
  </si>
  <si>
    <t>Previous work has more citations</t>
  </si>
  <si>
    <t>Philipp Koehn, Hieu Hoang, Alexandra Birch, Chris Callison-Burch</t>
  </si>
  <si>
    <t>Moses: Open Source Toolkit for Statistical Machine Translation</t>
  </si>
  <si>
    <t>https://aclanthology.org/P07-2045.pdf</t>
  </si>
  <si>
    <t>G. Linden, B. Smith, and J. York</t>
  </si>
  <si>
    <t>Amazon.com Recommendations: Item-to-Item Collaborative Filtering</t>
  </si>
  <si>
    <t>https://ieeexplore.ieee.org/document/1167344</t>
  </si>
  <si>
    <t>University of Colorado &amp; New Mexico State University</t>
  </si>
  <si>
    <t>Thomas K Landauer, Peter W. Foltz &amp; Darrell Laham</t>
  </si>
  <si>
    <t>An Introduction to Latent Semantic Analysis</t>
  </si>
  <si>
    <t>https://www.tandfonline.com/doi/abs/10.1080/01638539809545028</t>
  </si>
  <si>
    <t>Karlsruhe Institute of Technology, Toyota Technological Institute at Chicago</t>
  </si>
  <si>
    <t>A Geiger, P Lenz, R Urtasun</t>
  </si>
  <si>
    <t>Are we ready for autonomous driving? The KITTI vision benchmark suite</t>
  </si>
  <si>
    <t>http://www.cvlibs.net/publications/Geiger2012CVPR_slides.pdf</t>
  </si>
  <si>
    <t>IBM TJ Watson Research Centre</t>
  </si>
  <si>
    <t>K Papineni, S Roukos, T Ward, WJ Zhu</t>
  </si>
  <si>
    <t>Bleu: a method for automatic evaluation of machine translation</t>
  </si>
  <si>
    <t>https://dl.acm.org/doi/10.3115/1073083.1073135</t>
  </si>
  <si>
    <t>seems to be hardcoded</t>
  </si>
  <si>
    <t>These are just toy examples</t>
  </si>
  <si>
    <t>RWTH Aachen - University of Technology</t>
  </si>
  <si>
    <t>Franz Josef Och, Hermann Ney</t>
  </si>
  <si>
    <t>Improved Statistical Alignment Models</t>
  </si>
  <si>
    <t>https://aclanthology.org/P00-1056/</t>
  </si>
  <si>
    <t>Comparison of two other papers</t>
  </si>
  <si>
    <t>The ML hardware data sheet has been moved:</t>
  </si>
  <si>
    <t>https://docs.google.com/spreadsheets/d/1NoUOfzmnepzuysr9FFVfF7dp-67OcnUzJO-LxqIPwD0/edit#gid=1503579905</t>
  </si>
  <si>
    <t>EOI</t>
  </si>
  <si>
    <t>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</si>
</sst>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164" formatCode="yyyy&quot;-&quot;mm&quot;-&quot;dd"/>
    <numFmt numFmtId="165" formatCode="yyyy&quot;-&quot;mm&quot;-&quot;dd&quot; &quot;hh&quot;:&quot;mm&quot;:&quot;ss"/>
    <numFmt numFmtId="166" formatCode="yyyy\-mm\-dd"/>
    <numFmt numFmtId="169" formatCode="mmmm\ yyyy"/>
    <numFmt numFmtId="170" formatCode="0.00000E+00"/>
    <numFmt numFmtId="171" formatCode="d\ mmm\ yyyy"/>
    <numFmt numFmtId="172" formatCode="d\ mmmm\ yyyy"/>
  </numFmts>
  <fonts count="37">
    <font>
      <sz val="10"/>
      <color rgb="FF000000"/>
      <name val="Arial"/>
      <scheme val="minor"/>
    </font>
    <font>
      <b/>
      <sz val="14"/>
      <color theme="1"/>
      <name val="Arial"/>
      <scheme val="minor"/>
    </font>
    <font>
      <sz val="10"/>
      <color theme="1"/>
      <name val="Arial"/>
      <scheme val="minor"/>
    </font>
    <font>
      <u/>
      <sz val="10"/>
      <color rgb="FF0000FF"/>
      <name val="Arial"/>
    </font>
    <font>
      <sz val="10"/>
      <name val="Arial"/>
    </font>
    <font>
      <b/>
      <sz val="10"/>
      <color theme="1"/>
      <name val="Roboto Condensed"/>
    </font>
    <font>
      <b/>
      <sz val="10"/>
      <color rgb="FF333333"/>
      <name val="Roboto Condensed"/>
    </font>
    <font>
      <sz val="10"/>
      <color rgb="FF000000"/>
      <name val="Roboto Condensed"/>
    </font>
    <font>
      <sz val="10"/>
      <color rgb="FF333333"/>
      <name val="Roboto Condensed"/>
    </font>
    <font>
      <sz val="10"/>
      <color theme="1"/>
      <name val="Roboto Condensed"/>
    </font>
    <font>
      <sz val="10"/>
      <color theme="1"/>
      <name val="Roboto Condensed"/>
    </font>
    <font>
      <sz val="10"/>
      <color rgb="FF000000"/>
      <name val="Roboto Condensed"/>
    </font>
    <font>
      <b/>
      <sz val="10"/>
      <color rgb="FF000000"/>
      <name val="Roboto Condensed"/>
    </font>
    <font>
      <u/>
      <sz val="10"/>
      <color rgb="FF000000"/>
      <name val="Roboto Condensed"/>
    </font>
    <font>
      <u/>
      <sz val="10"/>
      <color rgb="FF000000"/>
      <name val="Roboto Condensed"/>
    </font>
    <font>
      <sz val="10"/>
      <color rgb="FF333333"/>
      <name val="Roboto Condensed"/>
    </font>
    <font>
      <u/>
      <sz val="10"/>
      <color rgb="FF333333"/>
      <name val="Roboto Condensed"/>
    </font>
    <font>
      <u/>
      <sz val="10"/>
      <color rgb="FF333333"/>
      <name val="Roboto Condensed"/>
    </font>
    <font>
      <b/>
      <sz val="10"/>
      <color rgb="FF000000"/>
      <name val="&quot;Lucida Grande&quot;"/>
    </font>
    <font>
      <u/>
      <sz val="10"/>
      <color rgb="FF333333"/>
      <name val="Roboto Condensed"/>
    </font>
    <font>
      <sz val="10"/>
      <color rgb="FF2E2D29"/>
      <name val="Dejavu_sansextralight"/>
    </font>
    <font>
      <sz val="11"/>
      <color rgb="FF000000"/>
      <name val="Inconsolata"/>
    </font>
    <font>
      <sz val="10"/>
      <color rgb="FF333333"/>
      <name val="&quot;docs-Roboto Condensed&quot;"/>
    </font>
    <font>
      <sz val="10"/>
      <color rgb="FF333333"/>
      <name val="&quot;Roboto Condensed&quot;"/>
    </font>
    <font>
      <sz val="10"/>
      <color theme="1"/>
      <name val="Arial"/>
    </font>
    <font>
      <sz val="9"/>
      <color theme="1"/>
      <name val="NimbusRomNo9L"/>
    </font>
    <font>
      <u/>
      <sz val="10"/>
      <color rgb="FF333333"/>
      <name val="&quot;Roboto Condensed&quot;"/>
    </font>
    <font>
      <u/>
      <sz val="10"/>
      <color rgb="FF333333"/>
      <name val="&quot;Roboto Condensed&quot;"/>
    </font>
    <font>
      <sz val="9"/>
      <color theme="1"/>
      <name val="Arial"/>
    </font>
    <font>
      <u/>
      <sz val="10"/>
      <color rgb="FF1155CC"/>
      <name val="&quot;Roboto Condensed&quot;"/>
    </font>
    <font>
      <b/>
      <sz val="10"/>
      <color rgb="FF333333"/>
      <name val="&quot;Roboto Condensed&quot;"/>
    </font>
    <font>
      <sz val="9"/>
      <color rgb="FF000000"/>
      <name val="NimbusRomNo9L"/>
    </font>
    <font>
      <u/>
      <sz val="10"/>
      <color rgb="FF333333"/>
      <name val="&quot;docs-Roboto Condensed&quot;"/>
    </font>
    <font>
      <u/>
      <sz val="10"/>
      <color rgb="FF000000"/>
      <name val="Roboto Condensed"/>
    </font>
    <font>
      <u/>
      <sz val="10"/>
      <color rgb="FF000000"/>
      <name val="Roboto Condensed"/>
    </font>
    <font>
      <u/>
      <sz val="10"/>
      <color rgb="FF0000FF"/>
      <name val="Arial"/>
    </font>
    <font>
      <u/>
      <sz val="10"/>
      <color rgb="FF1155CC"/>
      <name val="Arial"/>
    </font>
  </fonts>
  <fills count="9">
    <fill>
      <patternFill patternType="none"/>
    </fill>
    <fill>
      <patternFill patternType="gray125"/>
    </fill>
    <fill>
      <patternFill patternType="solid">
        <fgColor rgb="FFBDBDBD"/>
        <bgColor rgb="FFBDBDBD"/>
      </patternFill>
    </fill>
    <fill>
      <patternFill patternType="solid">
        <fgColor rgb="FFFFFFFF"/>
        <bgColor rgb="FFFFFFFF"/>
      </patternFill>
    </fill>
    <fill>
      <patternFill patternType="solid">
        <fgColor rgb="FFF3F3F3"/>
        <bgColor rgb="FFF3F3F3"/>
      </patternFill>
    </fill>
    <fill>
      <patternFill patternType="solid">
        <fgColor rgb="FFFBFBF9"/>
        <bgColor rgb="FFFBFBF9"/>
      </patternFill>
    </fill>
    <fill>
      <patternFill patternType="solid">
        <fgColor rgb="FFFCE8B2"/>
        <bgColor rgb="FFFCE8B2"/>
      </patternFill>
    </fill>
    <fill>
      <patternFill patternType="solid">
        <fgColor rgb="FFF4C7C3"/>
        <bgColor rgb="FFF4C7C3"/>
      </patternFill>
    </fill>
    <fill>
      <patternFill patternType="solid">
        <fgColor rgb="FFFF00FF"/>
        <bgColor rgb="FFFF00FF"/>
      </patternFill>
    </fill>
  </fills>
  <borders count="6">
    <border>
      <left/>
      <right/>
      <top/>
      <bottom/>
      <diagonal/>
    </border>
    <border>
      <left style="dotted">
        <color rgb="FFFFFFFF"/>
      </left>
      <right style="dotted">
        <color rgb="FFFFFFFF"/>
      </right>
      <top style="dotted">
        <color rgb="FFFFFFFF"/>
      </top>
      <bottom style="dotted">
        <color rgb="FFFFFFFF"/>
      </bottom>
      <diagonal/>
    </border>
    <border>
      <left style="dotted">
        <color rgb="FFFFFFFF"/>
      </left>
      <right style="dotted">
        <color rgb="FFFFFFFF"/>
      </right>
      <top style="dotted">
        <color rgb="FFFFFFFF"/>
      </top>
      <bottom/>
      <diagonal/>
    </border>
    <border>
      <left style="dotted">
        <color rgb="FFFFFFFF"/>
      </left>
      <right style="dotted">
        <color rgb="FFFFFFFF"/>
      </right>
      <top/>
      <bottom/>
      <diagonal/>
    </border>
    <border>
      <left style="dotted">
        <color rgb="FFFFFFFF"/>
      </left>
      <right style="dotted">
        <color rgb="FFFFFFFF"/>
      </right>
      <top/>
      <bottom style="dotted">
        <color rgb="FFFFFFFF"/>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10">
    <xf numFmtId="0" fontId="0" fillId="0" borderId="0" xfId="0"/>
    <xf numFmtId="0" fontId="1" fillId="0" borderId="1" xfId="0" applyFont="1" applyBorder="1"/>
    <xf numFmtId="0" fontId="2" fillId="0" borderId="1" xfId="0" applyFont="1" applyBorder="1"/>
    <xf numFmtId="0" fontId="2" fillId="0" borderId="1" xfId="0" applyFont="1" applyBorder="1" applyAlignment="1">
      <alignment wrapText="1"/>
    </xf>
    <xf numFmtId="0" fontId="5" fillId="2" borderId="0" xfId="0" applyFont="1" applyFill="1" applyAlignment="1">
      <alignment horizontal="center"/>
    </xf>
    <xf numFmtId="11" fontId="6" fillId="2" borderId="0" xfId="0" applyNumberFormat="1" applyFont="1" applyFill="1" applyAlignment="1">
      <alignment horizontal="center"/>
    </xf>
    <xf numFmtId="0" fontId="7" fillId="3" borderId="0" xfId="0" applyFont="1" applyFill="1" applyAlignment="1">
      <alignment horizontal="left"/>
    </xf>
    <xf numFmtId="0" fontId="7" fillId="3" borderId="0" xfId="0" applyFont="1" applyFill="1"/>
    <xf numFmtId="164" fontId="7" fillId="3" borderId="0" xfId="0" applyNumberFormat="1" applyFont="1" applyFill="1" applyAlignment="1">
      <alignment horizontal="right"/>
    </xf>
    <xf numFmtId="11" fontId="8" fillId="3" borderId="0" xfId="0" applyNumberFormat="1" applyFont="1" applyFill="1"/>
    <xf numFmtId="0" fontId="7" fillId="4" borderId="0" xfId="0" applyFont="1" applyFill="1" applyAlignment="1">
      <alignment horizontal="left"/>
    </xf>
    <xf numFmtId="0" fontId="7" fillId="4" borderId="0" xfId="0" applyFont="1" applyFill="1"/>
    <xf numFmtId="166" fontId="7" fillId="4" borderId="0" xfId="0" applyNumberFormat="1" applyFont="1" applyFill="1" applyAlignment="1">
      <alignment horizontal="right"/>
    </xf>
    <xf numFmtId="11" fontId="8" fillId="4" borderId="0" xfId="0" applyNumberFormat="1" applyFont="1" applyFill="1"/>
    <xf numFmtId="166" fontId="7" fillId="3" borderId="0" xfId="0" applyNumberFormat="1" applyFont="1" applyFill="1" applyAlignment="1">
      <alignment horizontal="right"/>
    </xf>
    <xf numFmtId="11" fontId="7" fillId="4" borderId="0" xfId="0" applyNumberFormat="1" applyFont="1" applyFill="1"/>
    <xf numFmtId="164" fontId="7" fillId="4" borderId="0" xfId="0" applyNumberFormat="1" applyFont="1" applyFill="1" applyAlignment="1">
      <alignment horizontal="right"/>
    </xf>
    <xf numFmtId="165" fontId="10" fillId="4" borderId="0" xfId="0" applyNumberFormat="1" applyFont="1" applyFill="1" applyAlignment="1">
      <alignment horizontal="right"/>
    </xf>
    <xf numFmtId="11" fontId="9" fillId="3" borderId="0" xfId="0" applyNumberFormat="1" applyFont="1" applyFill="1"/>
    <xf numFmtId="11" fontId="9" fillId="3" borderId="0" xfId="0" applyNumberFormat="1" applyFont="1" applyFill="1" applyAlignment="1">
      <alignment horizontal="right"/>
    </xf>
    <xf numFmtId="11" fontId="9" fillId="4" borderId="0" xfId="0" applyNumberFormat="1" applyFont="1" applyFill="1"/>
    <xf numFmtId="11" fontId="9" fillId="4" borderId="0" xfId="0" applyNumberFormat="1" applyFont="1" applyFill="1" applyAlignment="1">
      <alignment horizontal="right"/>
    </xf>
    <xf numFmtId="0" fontId="11" fillId="4" borderId="0" xfId="0" applyFont="1" applyFill="1" applyAlignment="1">
      <alignment horizontal="left"/>
    </xf>
    <xf numFmtId="0" fontId="11" fillId="4" borderId="0" xfId="0" applyFont="1" applyFill="1"/>
    <xf numFmtId="164" fontId="11" fillId="4" borderId="0" xfId="0" applyNumberFormat="1" applyFont="1" applyFill="1" applyAlignment="1">
      <alignment horizontal="right"/>
    </xf>
    <xf numFmtId="11" fontId="10" fillId="4" borderId="0" xfId="0" applyNumberFormat="1" applyFont="1" applyFill="1"/>
    <xf numFmtId="11" fontId="10" fillId="4" borderId="0" xfId="0" applyNumberFormat="1" applyFont="1" applyFill="1" applyAlignment="1">
      <alignment horizontal="right"/>
    </xf>
    <xf numFmtId="0" fontId="11" fillId="3" borderId="0" xfId="0" applyFont="1" applyFill="1" applyAlignment="1">
      <alignment horizontal="left"/>
    </xf>
    <xf numFmtId="0" fontId="11" fillId="3" borderId="0" xfId="0" applyFont="1" applyFill="1"/>
    <xf numFmtId="164" fontId="11" fillId="3" borderId="0" xfId="0" applyNumberFormat="1" applyFont="1" applyFill="1" applyAlignment="1">
      <alignment horizontal="right"/>
    </xf>
    <xf numFmtId="11" fontId="10" fillId="3" borderId="0" xfId="0" applyNumberFormat="1" applyFont="1" applyFill="1" applyAlignment="1">
      <alignment horizontal="right"/>
    </xf>
    <xf numFmtId="11" fontId="12" fillId="3" borderId="0" xfId="0" applyNumberFormat="1" applyFont="1" applyFill="1"/>
    <xf numFmtId="11" fontId="7" fillId="4" borderId="0" xfId="0" applyNumberFormat="1" applyFont="1" applyFill="1" applyAlignment="1">
      <alignment horizontal="left"/>
    </xf>
    <xf numFmtId="11" fontId="12" fillId="4" borderId="0" xfId="0" applyNumberFormat="1" applyFont="1" applyFill="1"/>
    <xf numFmtId="0" fontId="7" fillId="0" borderId="0" xfId="0" applyFont="1" applyAlignment="1">
      <alignment horizontal="left"/>
    </xf>
    <xf numFmtId="0" fontId="7" fillId="0" borderId="0" xfId="0" applyFont="1"/>
    <xf numFmtId="164" fontId="7" fillId="0" borderId="0" xfId="0" applyNumberFormat="1" applyFont="1" applyAlignment="1">
      <alignment horizontal="right"/>
    </xf>
    <xf numFmtId="0" fontId="13" fillId="0" borderId="0" xfId="0" applyFont="1"/>
    <xf numFmtId="11" fontId="7" fillId="0" borderId="0" xfId="0" applyNumberFormat="1" applyFont="1"/>
    <xf numFmtId="0" fontId="8" fillId="0" borderId="0" xfId="0" applyFont="1"/>
    <xf numFmtId="11" fontId="8" fillId="0" borderId="0" xfId="0" applyNumberFormat="1" applyFont="1"/>
    <xf numFmtId="4" fontId="8" fillId="0" borderId="0" xfId="0" applyNumberFormat="1" applyFont="1"/>
    <xf numFmtId="2" fontId="8" fillId="0" borderId="0" xfId="0" applyNumberFormat="1" applyFont="1"/>
    <xf numFmtId="0" fontId="9" fillId="0" borderId="0" xfId="0" applyFont="1"/>
    <xf numFmtId="0" fontId="9" fillId="0" borderId="0" xfId="0" applyFont="1" applyAlignment="1">
      <alignment horizontal="left"/>
    </xf>
    <xf numFmtId="166" fontId="7" fillId="0" borderId="0" xfId="0" applyNumberFormat="1" applyFont="1" applyAlignment="1">
      <alignment horizontal="right"/>
    </xf>
    <xf numFmtId="11" fontId="9" fillId="0" borderId="0" xfId="0" applyNumberFormat="1" applyFont="1"/>
    <xf numFmtId="11" fontId="9" fillId="0" borderId="0" xfId="0" applyNumberFormat="1" applyFont="1" applyAlignment="1">
      <alignment horizontal="right"/>
    </xf>
    <xf numFmtId="0" fontId="11" fillId="0" borderId="0" xfId="0" applyFont="1" applyAlignment="1">
      <alignment horizontal="left"/>
    </xf>
    <xf numFmtId="0" fontId="11" fillId="0" borderId="0" xfId="0" applyFont="1"/>
    <xf numFmtId="164" fontId="11" fillId="0" borderId="0" xfId="0" applyNumberFormat="1" applyFont="1" applyAlignment="1">
      <alignment horizontal="right"/>
    </xf>
    <xf numFmtId="11" fontId="10" fillId="0" borderId="0" xfId="0" applyNumberFormat="1" applyFont="1"/>
    <xf numFmtId="0" fontId="10" fillId="0" borderId="0" xfId="0" applyFont="1"/>
    <xf numFmtId="11" fontId="10" fillId="0" borderId="0" xfId="0" applyNumberFormat="1" applyFont="1" applyAlignment="1">
      <alignment horizontal="right"/>
    </xf>
    <xf numFmtId="0" fontId="14" fillId="0" borderId="0" xfId="0" applyFont="1"/>
    <xf numFmtId="0" fontId="2" fillId="0" borderId="0" xfId="0" applyFont="1"/>
    <xf numFmtId="11" fontId="7" fillId="0" borderId="0" xfId="0" applyNumberFormat="1" applyFont="1" applyAlignment="1">
      <alignment horizontal="left"/>
    </xf>
    <xf numFmtId="164" fontId="8" fillId="0" borderId="0" xfId="0" applyNumberFormat="1" applyFont="1" applyAlignment="1">
      <alignment horizontal="right"/>
    </xf>
    <xf numFmtId="0" fontId="6" fillId="0" borderId="0" xfId="0" applyFont="1" applyAlignment="1">
      <alignment horizontal="left"/>
    </xf>
    <xf numFmtId="11" fontId="6" fillId="0" borderId="0" xfId="0" applyNumberFormat="1" applyFont="1" applyAlignment="1">
      <alignment horizontal="left"/>
    </xf>
    <xf numFmtId="0" fontId="15" fillId="0" borderId="0" xfId="0" applyFont="1" applyAlignment="1">
      <alignment horizontal="left"/>
    </xf>
    <xf numFmtId="0" fontId="15" fillId="0" borderId="0" xfId="0" applyFont="1"/>
    <xf numFmtId="169" fontId="15" fillId="0" borderId="0" xfId="0" applyNumberFormat="1" applyFont="1"/>
    <xf numFmtId="0" fontId="16" fillId="0" borderId="0" xfId="0" applyFont="1"/>
    <xf numFmtId="11" fontId="15" fillId="0" borderId="0" xfId="0" applyNumberFormat="1" applyFont="1"/>
    <xf numFmtId="0" fontId="17" fillId="0" borderId="0" xfId="0" applyFont="1"/>
    <xf numFmtId="0" fontId="8" fillId="0" borderId="0" xfId="0" applyFont="1" applyAlignment="1">
      <alignment horizontal="left"/>
    </xf>
    <xf numFmtId="11" fontId="18" fillId="0" borderId="0" xfId="0" applyNumberFormat="1" applyFont="1"/>
    <xf numFmtId="14" fontId="15" fillId="0" borderId="0" xfId="0" applyNumberFormat="1" applyFont="1"/>
    <xf numFmtId="0" fontId="19" fillId="0" borderId="0" xfId="0" applyFont="1"/>
    <xf numFmtId="0" fontId="18" fillId="0" borderId="0" xfId="0" applyFont="1"/>
    <xf numFmtId="0" fontId="20" fillId="5" borderId="0" xfId="0" applyFont="1" applyFill="1" applyAlignment="1">
      <alignment horizontal="left"/>
    </xf>
    <xf numFmtId="170" fontId="15" fillId="0" borderId="0" xfId="0" applyNumberFormat="1" applyFont="1"/>
    <xf numFmtId="11" fontId="21" fillId="3" borderId="0" xfId="0" applyNumberFormat="1" applyFont="1" applyFill="1"/>
    <xf numFmtId="11" fontId="2" fillId="0" borderId="0" xfId="0" applyNumberFormat="1" applyFont="1"/>
    <xf numFmtId="0" fontId="22" fillId="3" borderId="0" xfId="0" applyFont="1" applyFill="1" applyAlignment="1">
      <alignment horizontal="left"/>
    </xf>
    <xf numFmtId="0" fontId="23" fillId="0" borderId="0" xfId="0" applyFont="1"/>
    <xf numFmtId="0" fontId="24" fillId="0" borderId="0" xfId="0" applyFont="1"/>
    <xf numFmtId="0" fontId="25" fillId="0" borderId="0" xfId="0" applyFont="1"/>
    <xf numFmtId="171" fontId="23" fillId="0" borderId="0" xfId="0" applyNumberFormat="1" applyFont="1" applyAlignment="1">
      <alignment horizontal="right"/>
    </xf>
    <xf numFmtId="0" fontId="26" fillId="0" borderId="0" xfId="0" applyFont="1"/>
    <xf numFmtId="0" fontId="23" fillId="6" borderId="0" xfId="0" applyFont="1" applyFill="1" applyAlignment="1">
      <alignment horizontal="right"/>
    </xf>
    <xf numFmtId="11" fontId="23" fillId="0" borderId="0" xfId="0" applyNumberFormat="1" applyFont="1" applyAlignment="1">
      <alignment horizontal="right"/>
    </xf>
    <xf numFmtId="11" fontId="24" fillId="0" borderId="0" xfId="0" applyNumberFormat="1" applyFont="1"/>
    <xf numFmtId="172" fontId="23" fillId="0" borderId="0" xfId="0" applyNumberFormat="1" applyFont="1" applyAlignment="1">
      <alignment horizontal="right"/>
    </xf>
    <xf numFmtId="0" fontId="27" fillId="0" borderId="5" xfId="0" applyFont="1" applyBorder="1"/>
    <xf numFmtId="0" fontId="23" fillId="6" borderId="5" xfId="0" applyFont="1" applyFill="1" applyBorder="1" applyAlignment="1">
      <alignment horizontal="right"/>
    </xf>
    <xf numFmtId="0" fontId="23" fillId="4" borderId="5" xfId="0" applyFont="1" applyFill="1" applyBorder="1"/>
    <xf numFmtId="0" fontId="24" fillId="0" borderId="5" xfId="0" applyFont="1" applyBorder="1"/>
    <xf numFmtId="0" fontId="23" fillId="0" borderId="5" xfId="0" applyFont="1" applyBorder="1"/>
    <xf numFmtId="0" fontId="23" fillId="7" borderId="0" xfId="0" applyFont="1" applyFill="1" applyAlignment="1">
      <alignment horizontal="right"/>
    </xf>
    <xf numFmtId="0" fontId="23" fillId="7" borderId="5" xfId="0" applyFont="1" applyFill="1" applyBorder="1" applyAlignment="1">
      <alignment horizontal="right"/>
    </xf>
    <xf numFmtId="0" fontId="28" fillId="0" borderId="0" xfId="0" applyFont="1"/>
    <xf numFmtId="0" fontId="29" fillId="0" borderId="5" xfId="0" applyFont="1" applyBorder="1"/>
    <xf numFmtId="11" fontId="30" fillId="0" borderId="0" xfId="0" applyNumberFormat="1" applyFont="1" applyAlignment="1">
      <alignment horizontal="right"/>
    </xf>
    <xf numFmtId="11" fontId="23" fillId="0" borderId="5" xfId="0" applyNumberFormat="1" applyFont="1" applyBorder="1" applyAlignment="1">
      <alignment horizontal="right"/>
    </xf>
    <xf numFmtId="11" fontId="24" fillId="0" borderId="5" xfId="0" applyNumberFormat="1" applyFont="1" applyBorder="1"/>
    <xf numFmtId="11" fontId="11" fillId="0" borderId="0" xfId="0" applyNumberFormat="1" applyFont="1"/>
    <xf numFmtId="11" fontId="24" fillId="0" borderId="0" xfId="0" applyNumberFormat="1" applyFont="1" applyAlignment="1">
      <alignment horizontal="right"/>
    </xf>
    <xf numFmtId="0" fontId="15" fillId="8" borderId="0" xfId="0" applyFont="1" applyFill="1"/>
    <xf numFmtId="0" fontId="31" fillId="0" borderId="0" xfId="0" applyFont="1"/>
    <xf numFmtId="14" fontId="8" fillId="0" borderId="0" xfId="0" applyNumberFormat="1" applyFont="1"/>
    <xf numFmtId="0" fontId="32" fillId="3" borderId="0" xfId="0" applyFont="1" applyFill="1" applyAlignment="1">
      <alignment horizontal="left"/>
    </xf>
    <xf numFmtId="14" fontId="7" fillId="0" borderId="0" xfId="0" applyNumberFormat="1" applyFont="1" applyAlignment="1">
      <alignment horizontal="right"/>
    </xf>
    <xf numFmtId="0" fontId="33" fillId="0" borderId="0" xfId="0" applyFont="1"/>
    <xf numFmtId="0" fontId="34" fillId="0" borderId="0" xfId="0" applyFont="1"/>
    <xf numFmtId="0" fontId="35" fillId="0" borderId="0" xfId="0" applyFont="1"/>
    <xf numFmtId="0" fontId="3" fillId="0" borderId="2" xfId="0" applyFont="1" applyBorder="1" applyAlignment="1">
      <alignment wrapText="1"/>
    </xf>
    <xf numFmtId="0" fontId="4" fillId="0" borderId="3" xfId="0" applyFont="1" applyBorder="1"/>
    <xf numFmtId="0" fontId="4" fillId="0" borderId="4" xfId="0" applyFont="1" applyBorder="1"/>
  </cellXfs>
  <cellStyles count="1">
    <cellStyle name="Normal" xfId="0" builtinId="0"/>
  </cellStyles>
  <dxfs count="37">
    <dxf>
      <fill>
        <patternFill patternType="solid">
          <fgColor rgb="FFD0E0E3"/>
          <bgColor rgb="FFD0E0E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FCE8B2"/>
          <bgColor rgb="FFFCE8B2"/>
        </patternFill>
      </fill>
    </dxf>
    <dxf>
      <fill>
        <patternFill patternType="solid">
          <fgColor rgb="FFB7E1CD"/>
          <bgColor rgb="FFB7E1CD"/>
        </patternFill>
      </fill>
    </dxf>
    <dxf>
      <fill>
        <patternFill patternType="solid">
          <fgColor rgb="FFFCE8B2"/>
          <bgColor rgb="FFFCE8B2"/>
        </patternFill>
      </fill>
    </dxf>
    <dxf>
      <fill>
        <patternFill patternType="solid">
          <fgColor rgb="FFB7E1CD"/>
          <bgColor rgb="FFB7E1CD"/>
        </patternFill>
      </fill>
    </dxf>
    <dxf>
      <fill>
        <patternFill patternType="solid">
          <fgColor rgb="FFFCE8B2"/>
          <bgColor rgb="FFFCE8B2"/>
        </patternFill>
      </fill>
    </dxf>
    <dxf>
      <fill>
        <patternFill patternType="solid">
          <fgColor rgb="FFD0E0E3"/>
          <bgColor rgb="FFD0E0E3"/>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B7E1CD"/>
          <bgColor rgb="FFB7E1CD"/>
        </patternFill>
      </fill>
    </dxf>
    <dxf>
      <fill>
        <patternFill patternType="solid">
          <fgColor rgb="FFFCE8B2"/>
          <bgColor rgb="FFFCE8B2"/>
        </patternFill>
      </fill>
    </dxf>
    <dxf>
      <fill>
        <patternFill patternType="solid">
          <fgColor rgb="FFD0E0E3"/>
          <bgColor rgb="FFD0E0E3"/>
        </patternFill>
      </fill>
    </dxf>
    <dxf>
      <fill>
        <patternFill patternType="solid">
          <fgColor rgb="FFB7E1CD"/>
          <bgColor rgb="FFB7E1CD"/>
        </patternFill>
      </fill>
    </dxf>
    <dxf>
      <fill>
        <patternFill patternType="solid">
          <fgColor rgb="FFFCE8B2"/>
          <bgColor rgb="FFFCE8B2"/>
        </patternFill>
      </fill>
    </dxf>
    <dxf>
      <fill>
        <patternFill patternType="solid">
          <fgColor rgb="FFB7E1CD"/>
          <bgColor rgb="FFB7E1CD"/>
        </patternFill>
      </fill>
    </dxf>
    <dxf>
      <fill>
        <patternFill patternType="solid">
          <fgColor rgb="FFFCE8B2"/>
          <bgColor rgb="FFFCE8B2"/>
        </patternFill>
      </fill>
    </dxf>
    <dxf>
      <fill>
        <patternFill patternType="solid">
          <fgColor rgb="FFFCE8B2"/>
          <bgColor rgb="FFFCE8B2"/>
        </patternFill>
      </fill>
    </dxf>
    <dxf>
      <fill>
        <patternFill patternType="solid">
          <fgColor rgb="FFB7E1CD"/>
          <bgColor rgb="FFB7E1CD"/>
        </patternFill>
      </fill>
    </dxf>
    <dxf>
      <fill>
        <patternFill patternType="solid">
          <fgColor rgb="FFFCE8B2"/>
          <bgColor rgb="FFFCE8B2"/>
        </patternFill>
      </fill>
    </dxf>
    <dxf>
      <fill>
        <patternFill patternType="solid">
          <fgColor rgb="FFB7E1CD"/>
          <bgColor rgb="FFB7E1CD"/>
        </patternFill>
      </fill>
    </dxf>
    <dxf>
      <fill>
        <patternFill patternType="solid">
          <fgColor rgb="FFFCE8B2"/>
          <bgColor rgb="FFFCE8B2"/>
        </patternFill>
      </fill>
    </dxf>
    <dxf>
      <fill>
        <patternFill patternType="solid">
          <fgColor rgb="FFB7E1CD"/>
          <bgColor rgb="FFB7E1CD"/>
        </patternFill>
      </fill>
    </dxf>
    <dxf>
      <fill>
        <patternFill patternType="solid">
          <fgColor rgb="FFFCE8B2"/>
          <bgColor rgb="FFFCE8B2"/>
        </patternFill>
      </fill>
    </dxf>
    <dxf>
      <fill>
        <patternFill patternType="solid">
          <fgColor rgb="FFB7E1CD"/>
          <bgColor rgb="FFB7E1CD"/>
        </patternFill>
      </fill>
    </dxf>
    <dxf>
      <fill>
        <patternFill patternType="solid">
          <fgColor rgb="FFD0E0E3"/>
          <bgColor rgb="FFD0E0E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FCE8B2"/>
          <bgColor rgb="FFFCE8B2"/>
        </patternFill>
      </fill>
    </dxf>
    <dxf>
      <fill>
        <patternFill patternType="solid">
          <fgColor rgb="FFB7E1CD"/>
          <bgColor rgb="FFB7E1C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s>
  <tableStyles count="1">
    <tableStyle name="ALL ML SYSTEMS-style" pivot="0" count="3" xr9:uid="{00000000-0011-0000-FFFF-FFFF00000000}">
      <tableStyleElement type="headerRow" dxfId="36"/>
      <tableStyleElement type="firstRowStripe" dxfId="35"/>
      <tableStyleElement type="secondRowStripe" dxfId="3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scatterChart>
        <c:scatterStyle val="lineMarker"/>
        <c:varyColors val="0"/>
        <c:ser>
          <c:idx val="0"/>
          <c:order val="0"/>
          <c:tx>
            <c:strRef>
              <c:f>data!$D$1</c:f>
              <c:strCache>
                <c:ptCount val="1"/>
                <c:pt idx="0">
                  <c:v>Training compute (FLOP)</c:v>
                </c:pt>
              </c:strCache>
            </c:strRef>
          </c:tx>
          <c:spPr>
            <a:ln w="19050" cap="rnd">
              <a:noFill/>
              <a:round/>
            </a:ln>
            <a:effectLst/>
          </c:spPr>
          <c:marker>
            <c:symbol val="circle"/>
            <c:size val="5"/>
            <c:spPr>
              <a:solidFill>
                <a:schemeClr val="accent1"/>
              </a:solidFill>
              <a:ln w="9525">
                <a:solidFill>
                  <a:schemeClr val="accent1"/>
                </a:solidFill>
              </a:ln>
              <a:effectLst/>
            </c:spPr>
          </c:marker>
          <c:xVal>
            <c:numRef>
              <c:f>data!$C$2:$C$187</c:f>
              <c:numCache>
                <c:formatCode>yyyy"-"mm"-"dd</c:formatCode>
                <c:ptCount val="186"/>
                <c:pt idx="0">
                  <c:v>0</c:v>
                </c:pt>
                <c:pt idx="1">
                  <c:v>0</c:v>
                </c:pt>
                <c:pt idx="2">
                  <c:v>44404</c:v>
                </c:pt>
                <c:pt idx="3">
                  <c:v>43284</c:v>
                </c:pt>
                <c:pt idx="4">
                  <c:v>41892</c:v>
                </c:pt>
                <c:pt idx="5">
                  <c:v>42162</c:v>
                </c:pt>
                <c:pt idx="6">
                  <c:v>43614</c:v>
                </c:pt>
                <c:pt idx="7">
                  <c:v>45125</c:v>
                </c:pt>
                <c:pt idx="8">
                  <c:v>43614</c:v>
                </c:pt>
                <c:pt idx="9">
                  <c:v>0</c:v>
                </c:pt>
                <c:pt idx="10">
                  <c:v>44683</c:v>
                </c:pt>
                <c:pt idx="11">
                  <c:v>0</c:v>
                </c:pt>
                <c:pt idx="12">
                  <c:v>0</c:v>
                </c:pt>
                <c:pt idx="13">
                  <c:v>0</c:v>
                </c:pt>
                <c:pt idx="14">
                  <c:v>44885</c:v>
                </c:pt>
                <c:pt idx="15">
                  <c:v>0</c:v>
                </c:pt>
                <c:pt idx="16">
                  <c:v>43979</c:v>
                </c:pt>
                <c:pt idx="17">
                  <c:v>44686</c:v>
                </c:pt>
                <c:pt idx="18">
                  <c:v>0</c:v>
                </c:pt>
                <c:pt idx="19">
                  <c:v>42346</c:v>
                </c:pt>
                <c:pt idx="20">
                  <c:v>0</c:v>
                </c:pt>
                <c:pt idx="21">
                  <c:v>0</c:v>
                </c:pt>
                <c:pt idx="22">
                  <c:v>0</c:v>
                </c:pt>
                <c:pt idx="23">
                  <c:v>0</c:v>
                </c:pt>
                <c:pt idx="24">
                  <c:v>0</c:v>
                </c:pt>
                <c:pt idx="25">
                  <c:v>0</c:v>
                </c:pt>
                <c:pt idx="26">
                  <c:v>44256</c:v>
                </c:pt>
                <c:pt idx="27">
                  <c:v>0</c:v>
                </c:pt>
                <c:pt idx="28">
                  <c:v>0</c:v>
                </c:pt>
                <c:pt idx="29">
                  <c:v>0</c:v>
                </c:pt>
                <c:pt idx="30">
                  <c:v>44256</c:v>
                </c:pt>
                <c:pt idx="31">
                  <c:v>0</c:v>
                </c:pt>
                <c:pt idx="32">
                  <c:v>44320</c:v>
                </c:pt>
                <c:pt idx="33">
                  <c:v>0</c:v>
                </c:pt>
                <c:pt idx="34">
                  <c:v>0</c:v>
                </c:pt>
                <c:pt idx="35">
                  <c:v>0</c:v>
                </c:pt>
                <c:pt idx="36">
                  <c:v>0</c:v>
                </c:pt>
                <c:pt idx="37">
                  <c:v>44734</c:v>
                </c:pt>
                <c:pt idx="38">
                  <c:v>36100</c:v>
                </c:pt>
                <c:pt idx="39">
                  <c:v>43812</c:v>
                </c:pt>
                <c:pt idx="40">
                  <c:v>42758</c:v>
                </c:pt>
                <c:pt idx="41">
                  <c:v>44442</c:v>
                </c:pt>
                <c:pt idx="42" formatCode="yyyy\-mm\-dd">
                  <c:v>43371</c:v>
                </c:pt>
                <c:pt idx="43">
                  <c:v>43761</c:v>
                </c:pt>
                <c:pt idx="44">
                  <c:v>44158</c:v>
                </c:pt>
                <c:pt idx="45">
                  <c:v>33725</c:v>
                </c:pt>
                <c:pt idx="46">
                  <c:v>42898</c:v>
                </c:pt>
                <c:pt idx="47">
                  <c:v>44777</c:v>
                </c:pt>
                <c:pt idx="48">
                  <c:v>44166</c:v>
                </c:pt>
                <c:pt idx="49">
                  <c:v>44775</c:v>
                </c:pt>
                <c:pt idx="50">
                  <c:v>44207</c:v>
                </c:pt>
                <c:pt idx="51">
                  <c:v>43874</c:v>
                </c:pt>
                <c:pt idx="52">
                  <c:v>44585</c:v>
                </c:pt>
                <c:pt idx="53">
                  <c:v>42679</c:v>
                </c:pt>
                <c:pt idx="54">
                  <c:v>43812</c:v>
                </c:pt>
                <c:pt idx="55">
                  <c:v>42396</c:v>
                </c:pt>
                <c:pt idx="56">
                  <c:v>43523</c:v>
                </c:pt>
                <c:pt idx="57">
                  <c:v>44601</c:v>
                </c:pt>
                <c:pt idx="58">
                  <c:v>41613</c:v>
                </c:pt>
                <c:pt idx="59">
                  <c:v>44737</c:v>
                </c:pt>
                <c:pt idx="60">
                  <c:v>43222</c:v>
                </c:pt>
                <c:pt idx="61">
                  <c:v>44201</c:v>
                </c:pt>
                <c:pt idx="62">
                  <c:v>45056</c:v>
                </c:pt>
                <c:pt idx="63">
                  <c:v>44449</c:v>
                </c:pt>
                <c:pt idx="64">
                  <c:v>42958</c:v>
                </c:pt>
                <c:pt idx="65">
                  <c:v>44454</c:v>
                </c:pt>
                <c:pt idx="66" formatCode="yyyy\-mm\-dd">
                  <c:v>20821</c:v>
                </c:pt>
                <c:pt idx="67">
                  <c:v>43780</c:v>
                </c:pt>
                <c:pt idx="68">
                  <c:v>44419</c:v>
                </c:pt>
                <c:pt idx="69">
                  <c:v>44305</c:v>
                </c:pt>
                <c:pt idx="70">
                  <c:v>43616</c:v>
                </c:pt>
                <c:pt idx="71">
                  <c:v>35930</c:v>
                </c:pt>
                <c:pt idx="72">
                  <c:v>44295</c:v>
                </c:pt>
                <c:pt idx="73">
                  <c:v>42951</c:v>
                </c:pt>
                <c:pt idx="74">
                  <c:v>44126</c:v>
                </c:pt>
                <c:pt idx="75">
                  <c:v>44718</c:v>
                </c:pt>
                <c:pt idx="76">
                  <c:v>37233</c:v>
                </c:pt>
                <c:pt idx="77">
                  <c:v>43870</c:v>
                </c:pt>
                <c:pt idx="78">
                  <c:v>0</c:v>
                </c:pt>
                <c:pt idx="79">
                  <c:v>44981</c:v>
                </c:pt>
                <c:pt idx="80">
                  <c:v>44510</c:v>
                </c:pt>
                <c:pt idx="81">
                  <c:v>44680</c:v>
                </c:pt>
                <c:pt idx="82">
                  <c:v>38565</c:v>
                </c:pt>
                <c:pt idx="83">
                  <c:v>42954</c:v>
                </c:pt>
                <c:pt idx="84">
                  <c:v>41808</c:v>
                </c:pt>
                <c:pt idx="85">
                  <c:v>0</c:v>
                </c:pt>
                <c:pt idx="86">
                  <c:v>43074</c:v>
                </c:pt>
                <c:pt idx="87">
                  <c:v>41063</c:v>
                </c:pt>
                <c:pt idx="88">
                  <c:v>0</c:v>
                </c:pt>
                <c:pt idx="89">
                  <c:v>44655</c:v>
                </c:pt>
                <c:pt idx="90">
                  <c:v>44012</c:v>
                </c:pt>
                <c:pt idx="91">
                  <c:v>33848</c:v>
                </c:pt>
                <c:pt idx="92">
                  <c:v>43740</c:v>
                </c:pt>
                <c:pt idx="93">
                  <c:v>0</c:v>
                </c:pt>
                <c:pt idx="94">
                  <c:v>43252</c:v>
                </c:pt>
                <c:pt idx="95">
                  <c:v>0</c:v>
                </c:pt>
                <c:pt idx="96">
                  <c:v>0</c:v>
                </c:pt>
                <c:pt idx="97">
                  <c:v>44260</c:v>
                </c:pt>
                <c:pt idx="98">
                  <c:v>0</c:v>
                </c:pt>
                <c:pt idx="99">
                  <c:v>0</c:v>
                </c:pt>
                <c:pt idx="100">
                  <c:v>0</c:v>
                </c:pt>
                <c:pt idx="101">
                  <c:v>0</c:v>
                </c:pt>
                <c:pt idx="102">
                  <c:v>0</c:v>
                </c:pt>
                <c:pt idx="103">
                  <c:v>0</c:v>
                </c:pt>
                <c:pt idx="104">
                  <c:v>21732</c:v>
                </c:pt>
                <c:pt idx="105">
                  <c:v>43740</c:v>
                </c:pt>
                <c:pt idx="106">
                  <c:v>44481</c:v>
                </c:pt>
                <c:pt idx="107">
                  <c:v>43768</c:v>
                </c:pt>
                <c:pt idx="108">
                  <c:v>41102</c:v>
                </c:pt>
                <c:pt idx="109">
                  <c:v>41995</c:v>
                </c:pt>
                <c:pt idx="110">
                  <c:v>44311</c:v>
                </c:pt>
                <c:pt idx="111">
                  <c:v>40311</c:v>
                </c:pt>
                <c:pt idx="112">
                  <c:v>41563</c:v>
                </c:pt>
                <c:pt idx="113">
                  <c:v>44317</c:v>
                </c:pt>
                <c:pt idx="114">
                  <c:v>41821</c:v>
                </c:pt>
                <c:pt idx="115">
                  <c:v>41063</c:v>
                </c:pt>
                <c:pt idx="116">
                  <c:v>44741</c:v>
                </c:pt>
                <c:pt idx="117">
                  <c:v>31934</c:v>
                </c:pt>
                <c:pt idx="118">
                  <c:v>43559</c:v>
                </c:pt>
                <c:pt idx="119">
                  <c:v>0</c:v>
                </c:pt>
                <c:pt idx="120">
                  <c:v>0</c:v>
                </c:pt>
                <c:pt idx="121">
                  <c:v>0</c:v>
                </c:pt>
                <c:pt idx="122">
                  <c:v>0</c:v>
                </c:pt>
                <c:pt idx="123">
                  <c:v>0</c:v>
                </c:pt>
                <c:pt idx="124">
                  <c:v>0</c:v>
                </c:pt>
                <c:pt idx="125" formatCode="yyyy\-mm\-dd">
                  <c:v>44207</c:v>
                </c:pt>
                <c:pt idx="126">
                  <c:v>43136</c:v>
                </c:pt>
                <c:pt idx="127">
                  <c:v>0</c:v>
                </c:pt>
                <c:pt idx="128">
                  <c:v>44524</c:v>
                </c:pt>
                <c:pt idx="129">
                  <c:v>42572</c:v>
                </c:pt>
                <c:pt idx="130">
                  <c:v>42736</c:v>
                </c:pt>
                <c:pt idx="131">
                  <c:v>42041</c:v>
                </c:pt>
                <c:pt idx="132">
                  <c:v>0</c:v>
                </c:pt>
                <c:pt idx="133">
                  <c:v>0</c:v>
                </c:pt>
                <c:pt idx="134" formatCode="yyyy\-mm\-dd">
                  <c:v>0</c:v>
                </c:pt>
                <c:pt idx="135">
                  <c:v>0</c:v>
                </c:pt>
                <c:pt idx="136">
                  <c:v>0</c:v>
                </c:pt>
                <c:pt idx="137">
                  <c:v>0</c:v>
                </c:pt>
                <c:pt idx="138">
                  <c:v>0</c:v>
                </c:pt>
                <c:pt idx="139">
                  <c:v>41063</c:v>
                </c:pt>
                <c:pt idx="140">
                  <c:v>44342</c:v>
                </c:pt>
                <c:pt idx="141">
                  <c:v>44553</c:v>
                </c:pt>
                <c:pt idx="142">
                  <c:v>44649</c:v>
                </c:pt>
                <c:pt idx="143">
                  <c:v>0</c:v>
                </c:pt>
                <c:pt idx="144">
                  <c:v>44355</c:v>
                </c:pt>
                <c:pt idx="145">
                  <c:v>0</c:v>
                </c:pt>
                <c:pt idx="146">
                  <c:v>0</c:v>
                </c:pt>
                <c:pt idx="147">
                  <c:v>43903</c:v>
                </c:pt>
                <c:pt idx="148">
                  <c:v>0</c:v>
                </c:pt>
                <c:pt idx="149">
                  <c:v>0</c:v>
                </c:pt>
                <c:pt idx="150">
                  <c:v>0</c:v>
                </c:pt>
                <c:pt idx="151">
                  <c:v>0</c:v>
                </c:pt>
                <c:pt idx="152">
                  <c:v>0</c:v>
                </c:pt>
                <c:pt idx="153">
                  <c:v>44480</c:v>
                </c:pt>
                <c:pt idx="154">
                  <c:v>0</c:v>
                </c:pt>
                <c:pt idx="155">
                  <c:v>44825</c:v>
                </c:pt>
                <c:pt idx="156">
                  <c:v>0</c:v>
                </c:pt>
                <c:pt idx="157">
                  <c:v>0</c:v>
                </c:pt>
                <c:pt idx="158">
                  <c:v>44693</c:v>
                </c:pt>
                <c:pt idx="159">
                  <c:v>44594</c:v>
                </c:pt>
                <c:pt idx="160">
                  <c:v>0</c:v>
                </c:pt>
                <c:pt idx="161">
                  <c:v>0</c:v>
                </c:pt>
                <c:pt idx="162">
                  <c:v>0</c:v>
                </c:pt>
                <c:pt idx="163">
                  <c:v>0</c:v>
                </c:pt>
                <c:pt idx="164">
                  <c:v>0</c:v>
                </c:pt>
                <c:pt idx="165">
                  <c:v>0</c:v>
                </c:pt>
                <c:pt idx="166" formatCode="yyyy\-mm\-dd">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numCache>
            </c:numRef>
          </c:xVal>
          <c:yVal>
            <c:numRef>
              <c:f>data!$D$2:$D$187</c:f>
              <c:numCache>
                <c:formatCode>0.00E+00</c:formatCode>
                <c:ptCount val="186"/>
                <c:pt idx="0">
                  <c:v>0</c:v>
                </c:pt>
                <c:pt idx="1">
                  <c:v>0</c:v>
                </c:pt>
                <c:pt idx="2">
                  <c:v>7.8000000000000004E+22</c:v>
                </c:pt>
                <c:pt idx="3">
                  <c:v>3.49E+19</c:v>
                </c:pt>
                <c:pt idx="4">
                  <c:v>5.6E+19</c:v>
                </c:pt>
                <c:pt idx="5">
                  <c:v>1.557140125176E+18</c:v>
                </c:pt>
                <c:pt idx="6">
                  <c:v>1.5E+21</c:v>
                </c:pt>
                <c:pt idx="7">
                  <c:v>8.9999999999999996E+23</c:v>
                </c:pt>
                <c:pt idx="8">
                  <c:v>1.5E+21</c:v>
                </c:pt>
                <c:pt idx="9">
                  <c:v>0</c:v>
                </c:pt>
                <c:pt idx="10">
                  <c:v>4.2999999999999999E+23</c:v>
                </c:pt>
                <c:pt idx="11">
                  <c:v>0</c:v>
                </c:pt>
                <c:pt idx="12">
                  <c:v>0</c:v>
                </c:pt>
                <c:pt idx="13">
                  <c:v>0</c:v>
                </c:pt>
                <c:pt idx="14">
                  <c:v>5.1E+20</c:v>
                </c:pt>
                <c:pt idx="15">
                  <c:v>0</c:v>
                </c:pt>
                <c:pt idx="16">
                  <c:v>3.14E+23</c:v>
                </c:pt>
                <c:pt idx="17">
                  <c:v>6.10416E+18</c:v>
                </c:pt>
                <c:pt idx="18">
                  <c:v>0</c:v>
                </c:pt>
                <c:pt idx="19">
                  <c:v>2.6E+19</c:v>
                </c:pt>
                <c:pt idx="20">
                  <c:v>0</c:v>
                </c:pt>
                <c:pt idx="21">
                  <c:v>0</c:v>
                </c:pt>
                <c:pt idx="22">
                  <c:v>0</c:v>
                </c:pt>
                <c:pt idx="23">
                  <c:v>0</c:v>
                </c:pt>
                <c:pt idx="24">
                  <c:v>0</c:v>
                </c:pt>
                <c:pt idx="25">
                  <c:v>0</c:v>
                </c:pt>
                <c:pt idx="26">
                  <c:v>1.16E+20</c:v>
                </c:pt>
                <c:pt idx="27">
                  <c:v>0</c:v>
                </c:pt>
                <c:pt idx="28">
                  <c:v>0</c:v>
                </c:pt>
                <c:pt idx="29">
                  <c:v>0</c:v>
                </c:pt>
                <c:pt idx="30">
                  <c:v>7.2E+21</c:v>
                </c:pt>
                <c:pt idx="31">
                  <c:v>0</c:v>
                </c:pt>
                <c:pt idx="32">
                  <c:v>7.3699999999999999E+22</c:v>
                </c:pt>
                <c:pt idx="33">
                  <c:v>0</c:v>
                </c:pt>
                <c:pt idx="34">
                  <c:v>0</c:v>
                </c:pt>
                <c:pt idx="35">
                  <c:v>0</c:v>
                </c:pt>
                <c:pt idx="36">
                  <c:v>0</c:v>
                </c:pt>
                <c:pt idx="37">
                  <c:v>3.9628953761926302E+23</c:v>
                </c:pt>
                <c:pt idx="38">
                  <c:v>2810000000000</c:v>
                </c:pt>
                <c:pt idx="39">
                  <c:v>1.3E+22</c:v>
                </c:pt>
                <c:pt idx="40">
                  <c:v>9.393905664E+19</c:v>
                </c:pt>
                <c:pt idx="41">
                  <c:v>4.896E+22</c:v>
                </c:pt>
                <c:pt idx="42">
                  <c:v>3E+21</c:v>
                </c:pt>
                <c:pt idx="43">
                  <c:v>1.04E+22</c:v>
                </c:pt>
                <c:pt idx="44">
                  <c:v>1.24E+20</c:v>
                </c:pt>
                <c:pt idx="45">
                  <c:v>18232157622832.703</c:v>
                </c:pt>
                <c:pt idx="46">
                  <c:v>7.4245248E+18</c:v>
                </c:pt>
                <c:pt idx="47">
                  <c:v>4.6000000000000004E+22</c:v>
                </c:pt>
                <c:pt idx="48">
                  <c:v>1.8E+21</c:v>
                </c:pt>
                <c:pt idx="49">
                  <c:v>2.04374016E+23</c:v>
                </c:pt>
                <c:pt idx="50">
                  <c:v>6.5028096E+20</c:v>
                </c:pt>
                <c:pt idx="51">
                  <c:v>1.5699999999999999E+22</c:v>
                </c:pt>
                <c:pt idx="52">
                  <c:v>7.1E+21</c:v>
                </c:pt>
                <c:pt idx="53">
                  <c:v>2.2E+21</c:v>
                </c:pt>
                <c:pt idx="54">
                  <c:v>6.7000000000000002E+22</c:v>
                </c:pt>
                <c:pt idx="55">
                  <c:v>1.9E+21</c:v>
                </c:pt>
                <c:pt idx="56">
                  <c:v>2.32E+19</c:v>
                </c:pt>
                <c:pt idx="57">
                  <c:v>9.3199999999999996E+22</c:v>
                </c:pt>
                <c:pt idx="58">
                  <c:v>1.340928E+18</c:v>
                </c:pt>
                <c:pt idx="59">
                  <c:v>1.3E+21</c:v>
                </c:pt>
                <c:pt idx="60">
                  <c:v>2.2E+17</c:v>
                </c:pt>
                <c:pt idx="61">
                  <c:v>1.0499999999999999E+22</c:v>
                </c:pt>
                <c:pt idx="62">
                  <c:v>7.3399999999999997E+24</c:v>
                </c:pt>
                <c:pt idx="63">
                  <c:v>1.476E+23</c:v>
                </c:pt>
                <c:pt idx="64">
                  <c:v>6.0460952225920018E+20</c:v>
                </c:pt>
                <c:pt idx="65">
                  <c:v>1.1E+21</c:v>
                </c:pt>
                <c:pt idx="66">
                  <c:v>694894.93773618096</c:v>
                </c:pt>
                <c:pt idx="67">
                  <c:v>8.4934656E+20</c:v>
                </c:pt>
                <c:pt idx="68">
                  <c:v>3.7000000000000001E+23</c:v>
                </c:pt>
                <c:pt idx="69">
                  <c:v>3.5997696E+22</c:v>
                </c:pt>
                <c:pt idx="70">
                  <c:v>7.26E+21</c:v>
                </c:pt>
                <c:pt idx="71">
                  <c:v>226690156032.01801</c:v>
                </c:pt>
                <c:pt idx="72">
                  <c:v>3.5999999999999998E+24</c:v>
                </c:pt>
                <c:pt idx="73">
                  <c:v>4.79E+20</c:v>
                </c:pt>
                <c:pt idx="74">
                  <c:v>1.9E+21</c:v>
                </c:pt>
                <c:pt idx="75">
                  <c:v>1.8E+22</c:v>
                </c:pt>
                <c:pt idx="76">
                  <c:v>63000000000000</c:v>
                </c:pt>
                <c:pt idx="77">
                  <c:v>2.39E+21</c:v>
                </c:pt>
                <c:pt idx="78">
                  <c:v>0</c:v>
                </c:pt>
                <c:pt idx="79">
                  <c:v>5.5E+23</c:v>
                </c:pt>
                <c:pt idx="80">
                  <c:v>3.5399999999999998E+23</c:v>
                </c:pt>
                <c:pt idx="81">
                  <c:v>2.6999999999999999E+23</c:v>
                </c:pt>
                <c:pt idx="82">
                  <c:v>24124575958774.801</c:v>
                </c:pt>
                <c:pt idx="83">
                  <c:v>2.065392E+18</c:v>
                </c:pt>
                <c:pt idx="84">
                  <c:v>3.411072E+18</c:v>
                </c:pt>
                <c:pt idx="85">
                  <c:v>0</c:v>
                </c:pt>
                <c:pt idx="86">
                  <c:v>3.6679273004682866E+22</c:v>
                </c:pt>
                <c:pt idx="87">
                  <c:v>2.731968E+17</c:v>
                </c:pt>
                <c:pt idx="88">
                  <c:v>0</c:v>
                </c:pt>
                <c:pt idx="89">
                  <c:v>2.5272000000000002E+24</c:v>
                </c:pt>
                <c:pt idx="90">
                  <c:v>2.6E+22</c:v>
                </c:pt>
                <c:pt idx="91">
                  <c:v>1403117760</c:v>
                </c:pt>
                <c:pt idx="92">
                  <c:v>7.6E+18</c:v>
                </c:pt>
                <c:pt idx="93">
                  <c:v>0</c:v>
                </c:pt>
                <c:pt idx="94">
                  <c:v>1.7578125E+19</c:v>
                </c:pt>
                <c:pt idx="95">
                  <c:v>0</c:v>
                </c:pt>
                <c:pt idx="96">
                  <c:v>0</c:v>
                </c:pt>
                <c:pt idx="97">
                  <c:v>5.5E+21</c:v>
                </c:pt>
                <c:pt idx="98">
                  <c:v>0</c:v>
                </c:pt>
                <c:pt idx="99">
                  <c:v>0</c:v>
                </c:pt>
                <c:pt idx="100">
                  <c:v>0</c:v>
                </c:pt>
                <c:pt idx="101">
                  <c:v>0</c:v>
                </c:pt>
                <c:pt idx="102">
                  <c:v>0</c:v>
                </c:pt>
                <c:pt idx="103">
                  <c:v>0</c:v>
                </c:pt>
                <c:pt idx="104">
                  <c:v>428000000</c:v>
                </c:pt>
                <c:pt idx="105">
                  <c:v>1.24416E+19</c:v>
                </c:pt>
                <c:pt idx="106">
                  <c:v>4.0970000000000002E+23</c:v>
                </c:pt>
                <c:pt idx="107">
                  <c:v>2.02E+23</c:v>
                </c:pt>
                <c:pt idx="108">
                  <c:v>6E+17</c:v>
                </c:pt>
                <c:pt idx="109">
                  <c:v>6.048E+16</c:v>
                </c:pt>
                <c:pt idx="110">
                  <c:v>5.8300000000000001E+22</c:v>
                </c:pt>
                <c:pt idx="111">
                  <c:v>350000000000000</c:v>
                </c:pt>
                <c:pt idx="112">
                  <c:v>3.888E+16</c:v>
                </c:pt>
                <c:pt idx="113">
                  <c:v>1.5E+22</c:v>
                </c:pt>
                <c:pt idx="114">
                  <c:v>6.9E+16</c:v>
                </c:pt>
                <c:pt idx="115">
                  <c:v>6039370800000000</c:v>
                </c:pt>
                <c:pt idx="116">
                  <c:v>2.7414947368421002E+24</c:v>
                </c:pt>
                <c:pt idx="117">
                  <c:v>27664065000</c:v>
                </c:pt>
                <c:pt idx="118">
                  <c:v>2.56E+18</c:v>
                </c:pt>
                <c:pt idx="119">
                  <c:v>0</c:v>
                </c:pt>
                <c:pt idx="120">
                  <c:v>0</c:v>
                </c:pt>
                <c:pt idx="121">
                  <c:v>0</c:v>
                </c:pt>
                <c:pt idx="122">
                  <c:v>0</c:v>
                </c:pt>
                <c:pt idx="123">
                  <c:v>0</c:v>
                </c:pt>
                <c:pt idx="124">
                  <c:v>0</c:v>
                </c:pt>
                <c:pt idx="125">
                  <c:v>8.2199999999999994E+22</c:v>
                </c:pt>
                <c:pt idx="126">
                  <c:v>3.85296912E+20</c:v>
                </c:pt>
                <c:pt idx="127">
                  <c:v>0</c:v>
                </c:pt>
                <c:pt idx="128">
                  <c:v>4.8384E+21</c:v>
                </c:pt>
                <c:pt idx="129">
                  <c:v>1.454112E+17</c:v>
                </c:pt>
                <c:pt idx="130">
                  <c:v>5.51E+20</c:v>
                </c:pt>
                <c:pt idx="131">
                  <c:v>2.397403008E+19</c:v>
                </c:pt>
                <c:pt idx="132">
                  <c:v>0</c:v>
                </c:pt>
                <c:pt idx="133">
                  <c:v>0</c:v>
                </c:pt>
                <c:pt idx="134">
                  <c:v>0</c:v>
                </c:pt>
                <c:pt idx="135">
                  <c:v>0</c:v>
                </c:pt>
                <c:pt idx="136">
                  <c:v>0</c:v>
                </c:pt>
                <c:pt idx="137">
                  <c:v>0</c:v>
                </c:pt>
                <c:pt idx="138">
                  <c:v>0</c:v>
                </c:pt>
                <c:pt idx="139">
                  <c:v>4268700000000000</c:v>
                </c:pt>
                <c:pt idx="140">
                  <c:v>2.40576E+19</c:v>
                </c:pt>
                <c:pt idx="141">
                  <c:v>3.14E+23</c:v>
                </c:pt>
                <c:pt idx="142">
                  <c:v>5.76E+23</c:v>
                </c:pt>
                <c:pt idx="143">
                  <c:v>0</c:v>
                </c:pt>
                <c:pt idx="144">
                  <c:v>3.4E+21</c:v>
                </c:pt>
                <c:pt idx="145">
                  <c:v>0</c:v>
                </c:pt>
                <c:pt idx="146">
                  <c:v>0</c:v>
                </c:pt>
                <c:pt idx="147">
                  <c:v>3.7E+20</c:v>
                </c:pt>
                <c:pt idx="148">
                  <c:v>0</c:v>
                </c:pt>
                <c:pt idx="149">
                  <c:v>0</c:v>
                </c:pt>
                <c:pt idx="150">
                  <c:v>0</c:v>
                </c:pt>
                <c:pt idx="151">
                  <c:v>0</c:v>
                </c:pt>
                <c:pt idx="152">
                  <c:v>0</c:v>
                </c:pt>
                <c:pt idx="153">
                  <c:v>1.17E+24</c:v>
                </c:pt>
                <c:pt idx="154">
                  <c:v>0</c:v>
                </c:pt>
                <c:pt idx="155">
                  <c:v>4.6499999999999999E+22</c:v>
                </c:pt>
                <c:pt idx="156">
                  <c:v>0</c:v>
                </c:pt>
                <c:pt idx="157">
                  <c:v>0</c:v>
                </c:pt>
                <c:pt idx="158">
                  <c:v>5.44E+21</c:v>
                </c:pt>
                <c:pt idx="159">
                  <c:v>4.0500000000000001E+23</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numCache>
            </c:numRef>
          </c:yVal>
          <c:smooth val="0"/>
          <c:extLst>
            <c:ext xmlns:c16="http://schemas.microsoft.com/office/drawing/2014/chart" uri="{C3380CC4-5D6E-409C-BE32-E72D297353CC}">
              <c16:uniqueId val="{00000000-DB46-4C31-8DC7-4231E17CEEF0}"/>
            </c:ext>
          </c:extLst>
        </c:ser>
        <c:dLbls>
          <c:showLegendKey val="0"/>
          <c:showVal val="0"/>
          <c:showCatName val="0"/>
          <c:showSerName val="0"/>
          <c:showPercent val="0"/>
          <c:showBubbleSize val="0"/>
        </c:dLbls>
        <c:axId val="1349785135"/>
        <c:axId val="1343192687"/>
      </c:scatterChart>
      <c:valAx>
        <c:axId val="1349785135"/>
        <c:scaling>
          <c:orientation val="minMax"/>
          <c:max val="45292"/>
          <c:min val="18264"/>
        </c:scaling>
        <c:delete val="0"/>
        <c:axPos val="b"/>
        <c:majorGridlines>
          <c:spPr>
            <a:ln w="9525" cap="flat" cmpd="sng" algn="ctr">
              <a:solidFill>
                <a:schemeClr val="tx1">
                  <a:lumMod val="15000"/>
                  <a:lumOff val="85000"/>
                </a:schemeClr>
              </a:solidFill>
              <a:round/>
            </a:ln>
            <a:effectLst/>
          </c:spPr>
        </c:majorGridlines>
        <c:numFmt formatCode="yyyy\-mm\-dd;@"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343192687"/>
        <c:crosses val="autoZero"/>
        <c:crossBetween val="midCat"/>
        <c:majorUnit val="3652.5"/>
      </c:valAx>
      <c:valAx>
        <c:axId val="1343192687"/>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00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349785135"/>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381000</xdr:colOff>
      <xdr:row>4</xdr:row>
      <xdr:rowOff>133350</xdr:rowOff>
    </xdr:from>
    <xdr:to>
      <xdr:col>21</xdr:col>
      <xdr:colOff>114299</xdr:colOff>
      <xdr:row>39</xdr:row>
      <xdr:rowOff>85725</xdr:rowOff>
    </xdr:to>
    <xdr:graphicFrame macro="">
      <xdr:nvGraphicFramePr>
        <xdr:cNvPr id="2" name="Chart 1">
          <a:extLst>
            <a:ext uri="{FF2B5EF4-FFF2-40B4-BE49-F238E27FC236}">
              <a16:creationId xmlns:a16="http://schemas.microsoft.com/office/drawing/2014/main" id="{9F5DBDFE-116D-A36D-F236-C0C3528F6E7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D184">
  <sortState xmlns:xlrd2="http://schemas.microsoft.com/office/spreadsheetml/2017/richdata2" ref="A2:D184">
    <sortCondition ref="B2:B184"/>
    <sortCondition ref="D2:D184"/>
  </sortState>
  <tableColumns count="4">
    <tableColumn id="1" xr3:uid="{00000000-0010-0000-0000-000001000000}" name="System"/>
    <tableColumn id="2" xr3:uid="{00000000-0010-0000-0000-000002000000}" name="Domain"/>
    <tableColumn id="7" xr3:uid="{00000000-0010-0000-0000-000007000000}" name="Publication date"/>
    <tableColumn id="15" xr3:uid="{00000000-0010-0000-0000-00000F000000}" name="Training compute (FLOP)"/>
  </tableColumns>
  <tableStyleInfo name="ALL ML SYSTEMS-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hyperlink" Target="https://epochai.org/blog/machine-learning-model-sizes-and-the-parameter-gap"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table" Target="../tables/table1.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6" Type="http://schemas.openxmlformats.org/officeDocument/2006/relationships/hyperlink" Target="https://arxiv.org/pdf/1712.00409" TargetMode="External"/><Relationship Id="rId21" Type="http://schemas.openxmlformats.org/officeDocument/2006/relationships/hyperlink" Target="https://arxiv.org/abs/1302.3587" TargetMode="External"/><Relationship Id="rId42" Type="http://schemas.openxmlformats.org/officeDocument/2006/relationships/hyperlink" Target="https://openreview.net/pdf?id=IKA7MLxsLSu" TargetMode="External"/><Relationship Id="rId47" Type="http://schemas.openxmlformats.org/officeDocument/2006/relationships/hyperlink" Target="https://arxiv.org/pdf/2109.03910.pdf" TargetMode="External"/><Relationship Id="rId63" Type="http://schemas.openxmlformats.org/officeDocument/2006/relationships/hyperlink" Target="https://arxiv.org/pdf/2101.10803.pdf" TargetMode="External"/><Relationship Id="rId68" Type="http://schemas.openxmlformats.org/officeDocument/2006/relationships/hyperlink" Target="https://arxiv.org/pdf/1909.08593.pdf" TargetMode="External"/><Relationship Id="rId84" Type="http://schemas.openxmlformats.org/officeDocument/2006/relationships/hyperlink" Target="https://ieeexplore.ieee.org/abstract/document/1672195/" TargetMode="External"/><Relationship Id="rId89" Type="http://schemas.openxmlformats.org/officeDocument/2006/relationships/hyperlink" Target="https://openai.com/blog/ai-and-compute/" TargetMode="External"/><Relationship Id="rId16" Type="http://schemas.openxmlformats.org/officeDocument/2006/relationships/hyperlink" Target="https://vbn.aau.dk/en/publications/munin-an-expert-emg-assistant-2" TargetMode="External"/><Relationship Id="rId11" Type="http://schemas.openxmlformats.org/officeDocument/2006/relationships/hyperlink" Target="https://www.worldcat.org/title/two-theorems-of-statistical-separability-in-the-perceptron-project-para/oclc/13465171" TargetMode="External"/><Relationship Id="rId32" Type="http://schemas.openxmlformats.org/officeDocument/2006/relationships/hyperlink" Target="https://arxiv.org/pdf/1909.12673.pdf" TargetMode="External"/><Relationship Id="rId37" Type="http://schemas.openxmlformats.org/officeDocument/2006/relationships/hyperlink" Target="https://arxiv.org/pdf/2009.03300.pdf" TargetMode="External"/><Relationship Id="rId53" Type="http://schemas.openxmlformats.org/officeDocument/2006/relationships/hyperlink" Target="https://arxiv.org/pdf/2102.08981.pdf" TargetMode="External"/><Relationship Id="rId58" Type="http://schemas.openxmlformats.org/officeDocument/2006/relationships/hyperlink" Target="https://arxiv.org/pdf/2106.07411.pdf" TargetMode="External"/><Relationship Id="rId74" Type="http://schemas.openxmlformats.org/officeDocument/2006/relationships/hyperlink" Target="https://arxiv.org/pdf/2009.01325.pdf" TargetMode="External"/><Relationship Id="rId79" Type="http://schemas.openxmlformats.org/officeDocument/2006/relationships/hyperlink" Target="https://arxiv.org/pdf/2102.09672.pdf" TargetMode="External"/><Relationship Id="rId5" Type="http://schemas.openxmlformats.org/officeDocument/2006/relationships/hyperlink" Target="https://dl.acm.org/doi/pdf/10.3115/1220575.1220673" TargetMode="External"/><Relationship Id="rId90" Type="http://schemas.openxmlformats.org/officeDocument/2006/relationships/hyperlink" Target="https://aclanthology.org/P07-2045.pdf" TargetMode="External"/><Relationship Id="rId95" Type="http://schemas.openxmlformats.org/officeDocument/2006/relationships/hyperlink" Target="https://stacks.stanford.edu/file/druid:yr384hg3073/yr384hg3073.pdf" TargetMode="External"/><Relationship Id="rId22" Type="http://schemas.openxmlformats.org/officeDocument/2006/relationships/hyperlink" Target="https://link.springer.com/chapter/10.1007/978-3-642-04277-5_76" TargetMode="External"/><Relationship Id="rId27" Type="http://schemas.openxmlformats.org/officeDocument/2006/relationships/hyperlink" Target="https://arxiv.org/pdf/1705.05640.pdf" TargetMode="External"/><Relationship Id="rId43" Type="http://schemas.openxmlformats.org/officeDocument/2006/relationships/hyperlink" Target="https://arxiv.org/pdf/2110.05448.pdf" TargetMode="External"/><Relationship Id="rId48" Type="http://schemas.openxmlformats.org/officeDocument/2006/relationships/hyperlink" Target="https://arxiv.org/pdf/2110.14168.pdf" TargetMode="External"/><Relationship Id="rId64" Type="http://schemas.openxmlformats.org/officeDocument/2006/relationships/hyperlink" Target="https://arxiv.org/pdf/2106.09488.pdf" TargetMode="External"/><Relationship Id="rId69" Type="http://schemas.openxmlformats.org/officeDocument/2006/relationships/hyperlink" Target="https://arxiv.org/pdf/1911.02116.pdf" TargetMode="External"/><Relationship Id="rId80" Type="http://schemas.openxmlformats.org/officeDocument/2006/relationships/hyperlink" Target="https://arxiv.org/abs/1512.03385" TargetMode="External"/><Relationship Id="rId85" Type="http://schemas.openxmlformats.org/officeDocument/2006/relationships/hyperlink" Target="https://dspace.mit.edu/bitstream/handle/1721.1/11589/33959125-MIT.pdf" TargetMode="External"/><Relationship Id="rId3" Type="http://schemas.openxmlformats.org/officeDocument/2006/relationships/hyperlink" Target="https://www.jmlr.org/papers/volume11/erhan10a/erhan10a.pdf" TargetMode="External"/><Relationship Id="rId12" Type="http://schemas.openxmlformats.org/officeDocument/2006/relationships/hyperlink" Target="https://www.aclweb.org/anthology/P12-1046/" TargetMode="External"/><Relationship Id="rId17" Type="http://schemas.openxmlformats.org/officeDocument/2006/relationships/hyperlink" Target="https://mitpress.mit.edu/books/perceptrons" TargetMode="External"/><Relationship Id="rId25" Type="http://schemas.openxmlformats.org/officeDocument/2006/relationships/hyperlink" Target="https://arxiv.org/pdf/1603.05691.pdf" TargetMode="External"/><Relationship Id="rId33" Type="http://schemas.openxmlformats.org/officeDocument/2006/relationships/hyperlink" Target="https://arxiv.org/pdf/1906.06669.pdf" TargetMode="External"/><Relationship Id="rId38" Type="http://schemas.openxmlformats.org/officeDocument/2006/relationships/hyperlink" Target="https://arxiv.org/pdf/2103.03874.pdf" TargetMode="External"/><Relationship Id="rId46" Type="http://schemas.openxmlformats.org/officeDocument/2006/relationships/hyperlink" Target="https://arxiv.org/pdf/2107.01294.pdf" TargetMode="External"/><Relationship Id="rId59" Type="http://schemas.openxmlformats.org/officeDocument/2006/relationships/hyperlink" Target="https://openreview.net/pdf?id=GhVS8_yPeEa" TargetMode="External"/><Relationship Id="rId67" Type="http://schemas.openxmlformats.org/officeDocument/2006/relationships/hyperlink" Target="https://arxiv.org/pdf/2104.06294.pdf" TargetMode="External"/><Relationship Id="rId20" Type="http://schemas.openxmlformats.org/officeDocument/2006/relationships/hyperlink" Target="https://ai.googleblog.com/2018/11/improved-grading-of-prostate-cancer.html" TargetMode="External"/><Relationship Id="rId41" Type="http://schemas.openxmlformats.org/officeDocument/2006/relationships/hyperlink" Target="https://arxiv.org/pdf/2109.07740.pdf" TargetMode="External"/><Relationship Id="rId54" Type="http://schemas.openxmlformats.org/officeDocument/2006/relationships/hyperlink" Target="https://www.gwern.net/docs/ai/2020-bell.pdf" TargetMode="External"/><Relationship Id="rId62" Type="http://schemas.openxmlformats.org/officeDocument/2006/relationships/hyperlink" Target="https://arxiv.org/pdf/2105.12806.pdf" TargetMode="External"/><Relationship Id="rId70" Type="http://schemas.openxmlformats.org/officeDocument/2006/relationships/hyperlink" Target="https://arxiv.org/pdf/2103.06877.pdf" TargetMode="External"/><Relationship Id="rId75" Type="http://schemas.openxmlformats.org/officeDocument/2006/relationships/hyperlink" Target="https://arxiv.org/pdf/2103.06561.pdf" TargetMode="External"/><Relationship Id="rId83" Type="http://schemas.openxmlformats.org/officeDocument/2006/relationships/hyperlink" Target="https://arxiv.org/abs/1512.03385" TargetMode="External"/><Relationship Id="rId88" Type="http://schemas.openxmlformats.org/officeDocument/2006/relationships/hyperlink" Target="https://people.idsia.ch/~ciresan/data/NNtricks.pdf" TargetMode="External"/><Relationship Id="rId91" Type="http://schemas.openxmlformats.org/officeDocument/2006/relationships/hyperlink" Target="https://ieeexplore.ieee.org/document/1167344" TargetMode="External"/><Relationship Id="rId96" Type="http://schemas.openxmlformats.org/officeDocument/2006/relationships/hyperlink" Target="https://aclanthology.org/P00-1056/" TargetMode="External"/><Relationship Id="rId1" Type="http://schemas.openxmlformats.org/officeDocument/2006/relationships/hyperlink" Target="https://www.semanticscholar.org/paper/Applying-the-Multiple-Cause-Mixture-Model-to-Text-Sahami-Hearst/b6b3c6425e42bb657785d6515f3975e0c5b6d86f" TargetMode="External"/><Relationship Id="rId6" Type="http://schemas.openxmlformats.org/officeDocument/2006/relationships/hyperlink" Target="https://agupubs.onlinelibrary.wiley.com/doi/full/10.1002/2017EA000326" TargetMode="External"/><Relationship Id="rId15" Type="http://schemas.openxmlformats.org/officeDocument/2006/relationships/hyperlink" Target="https://web.cs.wpi.edu/~claypool/papers/content-collab/content-collab.pdf" TargetMode="External"/><Relationship Id="rId23" Type="http://schemas.openxmlformats.org/officeDocument/2006/relationships/hyperlink" Target="https://arxiv.org/abs/1908.04577" TargetMode="External"/><Relationship Id="rId28" Type="http://schemas.openxmlformats.org/officeDocument/2006/relationships/hyperlink" Target="https://arxiv.org/pdf/1708.02862.pdf" TargetMode="External"/><Relationship Id="rId36" Type="http://schemas.openxmlformats.org/officeDocument/2006/relationships/hyperlink" Target="https://arxiv.org/pdf/2004.10802.pdf" TargetMode="External"/><Relationship Id="rId49" Type="http://schemas.openxmlformats.org/officeDocument/2006/relationships/hyperlink" Target="https://arxiv.org/pdf/2110.07178.pdf" TargetMode="External"/><Relationship Id="rId57" Type="http://schemas.openxmlformats.org/officeDocument/2006/relationships/hyperlink" Target="https://arxiv.org/pdf/2106.03004.pdf" TargetMode="External"/><Relationship Id="rId10" Type="http://schemas.openxmlformats.org/officeDocument/2006/relationships/hyperlink" Target="http://rossashby.info/Ashby%20-%20Design%20for%20a%20Brain%20-%20The%20Origin%20of%20Adaptive%20Behavior.pdf" TargetMode="External"/><Relationship Id="rId31" Type="http://schemas.openxmlformats.org/officeDocument/2006/relationships/hyperlink" Target="https://arxiv.org/pdf/1812.06162.pdf" TargetMode="External"/><Relationship Id="rId44" Type="http://schemas.openxmlformats.org/officeDocument/2006/relationships/hyperlink" Target="https://arxiv.org/pdf/2103.08493.pdf" TargetMode="External"/><Relationship Id="rId52" Type="http://schemas.openxmlformats.org/officeDocument/2006/relationships/hyperlink" Target="https://arxiv.org/pdf/2104.07885.pdf" TargetMode="External"/><Relationship Id="rId60" Type="http://schemas.openxmlformats.org/officeDocument/2006/relationships/hyperlink" Target="https://arxiv.org/pdf/2110.02095.pdf" TargetMode="External"/><Relationship Id="rId65" Type="http://schemas.openxmlformats.org/officeDocument/2006/relationships/hyperlink" Target="https://arxiv.org/pdf/2104.03113.pdf" TargetMode="External"/><Relationship Id="rId73" Type="http://schemas.openxmlformats.org/officeDocument/2006/relationships/hyperlink" Target="https://arxiv.org/pdf/2105.12196.pdf" TargetMode="External"/><Relationship Id="rId78" Type="http://schemas.openxmlformats.org/officeDocument/2006/relationships/hyperlink" Target="https://arxiv.org/pdf/2104.14830.pdf" TargetMode="External"/><Relationship Id="rId81" Type="http://schemas.openxmlformats.org/officeDocument/2006/relationships/hyperlink" Target="https://arxiv.org/abs/1512.03385" TargetMode="External"/><Relationship Id="rId86" Type="http://schemas.openxmlformats.org/officeDocument/2006/relationships/hyperlink" Target="https://arxiv.org/pdf/2104.05158.pdf" TargetMode="External"/><Relationship Id="rId94" Type="http://schemas.openxmlformats.org/officeDocument/2006/relationships/hyperlink" Target="https://dl.acm.org/doi/10.3115/1073083.1073135" TargetMode="External"/><Relationship Id="rId4" Type="http://schemas.openxmlformats.org/officeDocument/2006/relationships/hyperlink" Target="https://citeseerx.ist.psu.edu/viewdoc/download?doi=10.1.1.144.2646&amp;rep=rep1&amp;type=pdf" TargetMode="External"/><Relationship Id="rId9" Type="http://schemas.openxmlformats.org/officeDocument/2006/relationships/hyperlink" Target="https://api.semanticscholar.org/CorpusID:144400005" TargetMode="External"/><Relationship Id="rId13" Type="http://schemas.openxmlformats.org/officeDocument/2006/relationships/hyperlink" Target="https://www.aclweb.org/anthology/J10-4006/" TargetMode="External"/><Relationship Id="rId18" Type="http://schemas.openxmlformats.org/officeDocument/2006/relationships/hyperlink" Target="https://stacks.stanford.edu/file/druid:yr384hg3073/yr384hg3073.pdf" TargetMode="External"/><Relationship Id="rId39" Type="http://schemas.openxmlformats.org/officeDocument/2006/relationships/hyperlink" Target="https://arxiv.org/pdf/2102.00529.pdf" TargetMode="External"/><Relationship Id="rId34" Type="http://schemas.openxmlformats.org/officeDocument/2006/relationships/hyperlink" Target="https://arxiv.org/pdf/2002.11794.pdf" TargetMode="External"/><Relationship Id="rId50" Type="http://schemas.openxmlformats.org/officeDocument/2006/relationships/hyperlink" Target="https://arxiv.org/pdf/2006.10621.pdf" TargetMode="External"/><Relationship Id="rId55" Type="http://schemas.openxmlformats.org/officeDocument/2006/relationships/hyperlink" Target="https://arxiv.org/pdf/2106.13884.pdf" TargetMode="External"/><Relationship Id="rId76" Type="http://schemas.openxmlformats.org/officeDocument/2006/relationships/hyperlink" Target="https://arxiv.org/pdf/2101.00390.pdf" TargetMode="External"/><Relationship Id="rId97" Type="http://schemas.openxmlformats.org/officeDocument/2006/relationships/vmlDrawing" Target="../drawings/vmlDrawing3.vml"/><Relationship Id="rId7" Type="http://schemas.openxmlformats.org/officeDocument/2006/relationships/hyperlink" Target="https://link.springer.com/article/10.1007/BF02478259" TargetMode="External"/><Relationship Id="rId71" Type="http://schemas.openxmlformats.org/officeDocument/2006/relationships/hyperlink" Target="https://arxiv.org/pdf/2105.01601.pdf" TargetMode="External"/><Relationship Id="rId92" Type="http://schemas.openxmlformats.org/officeDocument/2006/relationships/hyperlink" Target="https://www.tandfonline.com/doi/abs/10.1080/01638539809545028" TargetMode="External"/><Relationship Id="rId2" Type="http://schemas.openxmlformats.org/officeDocument/2006/relationships/hyperlink" Target="https://people.idsia.ch/~juergen/firstdeeplearner.html" TargetMode="External"/><Relationship Id="rId29" Type="http://schemas.openxmlformats.org/officeDocument/2006/relationships/hyperlink" Target="https://arxiv.org/pdf/1808.01097.pdf" TargetMode="External"/><Relationship Id="rId24" Type="http://schemas.openxmlformats.org/officeDocument/2006/relationships/hyperlink" Target="https://ieeexplore.ieee.org/document/7780965" TargetMode="External"/><Relationship Id="rId40" Type="http://schemas.openxmlformats.org/officeDocument/2006/relationships/hyperlink" Target="https://arxiv.org/pdf/2102.01293.pdf" TargetMode="External"/><Relationship Id="rId45" Type="http://schemas.openxmlformats.org/officeDocument/2006/relationships/hyperlink" Target="https://arxiv.org/pdf/2108.07732.pdf" TargetMode="External"/><Relationship Id="rId66" Type="http://schemas.openxmlformats.org/officeDocument/2006/relationships/hyperlink" Target="https://www.gwern.net/docs/reinforcement-learning/alphago/2018-silver.pdf" TargetMode="External"/><Relationship Id="rId87" Type="http://schemas.openxmlformats.org/officeDocument/2006/relationships/hyperlink" Target="https://www.aaai.org/ocs/index.php/WS/AAAIW10/paper/view/2024/2444" TargetMode="External"/><Relationship Id="rId61" Type="http://schemas.openxmlformats.org/officeDocument/2006/relationships/hyperlink" Target="https://arxiv.org/pdf/2108.07258.pdf" TargetMode="External"/><Relationship Id="rId82" Type="http://schemas.openxmlformats.org/officeDocument/2006/relationships/hyperlink" Target="https://arxiv.org/abs/1512.03385" TargetMode="External"/><Relationship Id="rId19" Type="http://schemas.openxmlformats.org/officeDocument/2006/relationships/hyperlink" Target="https://ebooks.ub.rug.nl/337/" TargetMode="External"/><Relationship Id="rId14" Type="http://schemas.openxmlformats.org/officeDocument/2006/relationships/hyperlink" Target="https://arxiv.org/abs/1711.04325" TargetMode="External"/><Relationship Id="rId30" Type="http://schemas.openxmlformats.org/officeDocument/2006/relationships/hyperlink" Target="https://arxiv.org/pdf/1811.03600.pdf" TargetMode="External"/><Relationship Id="rId35" Type="http://schemas.openxmlformats.org/officeDocument/2006/relationships/hyperlink" Target="https://arxiv.org/pdf/2009.12583.pdf" TargetMode="External"/><Relationship Id="rId56" Type="http://schemas.openxmlformats.org/officeDocument/2006/relationships/hyperlink" Target="https://arxiv.org/pdf/2108.05887.pdf" TargetMode="External"/><Relationship Id="rId77" Type="http://schemas.openxmlformats.org/officeDocument/2006/relationships/hyperlink" Target="https://arxiv.org/pdf/2006.13979.pdf" TargetMode="External"/><Relationship Id="rId8" Type="http://schemas.openxmlformats.org/officeDocument/2006/relationships/hyperlink" Target="https://link.springer.com/article/10.1007/BF02478291" TargetMode="External"/><Relationship Id="rId51" Type="http://schemas.openxmlformats.org/officeDocument/2006/relationships/hyperlink" Target="https://arxiv.org/pdf/2010.05358.pdf" TargetMode="External"/><Relationship Id="rId72" Type="http://schemas.openxmlformats.org/officeDocument/2006/relationships/hyperlink" Target="https://arxiv.org/pdf/2105.08050.pdf" TargetMode="External"/><Relationship Id="rId93" Type="http://schemas.openxmlformats.org/officeDocument/2006/relationships/hyperlink" Target="http://www.cvlibs.net/publications/Geiger2012CVPR_slides.pdf" TargetMode="External"/><Relationship Id="rId98" Type="http://schemas.openxmlformats.org/officeDocument/2006/relationships/comments" Target="../comments3.xml"/></Relationships>
</file>

<file path=xl/worksheets/_rels/sheet5.xml.rels><?xml version="1.0" encoding="UTF-8" standalone="yes"?>
<Relationships xmlns="http://schemas.openxmlformats.org/package/2006/relationships"><Relationship Id="rId1" Type="http://schemas.openxmlformats.org/officeDocument/2006/relationships/hyperlink" Target="https://docs.google.com/spreadsheets/d/1NoUOfzmnepzuysr9FFVfF7dp-67OcnUzJO-LxqIPwD0/edit"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09"/>
  <sheetViews>
    <sheetView workbookViewId="0">
      <selection activeCell="A25" sqref="A25"/>
    </sheetView>
  </sheetViews>
  <sheetFormatPr defaultColWidth="12.5703125" defaultRowHeight="15.75" customHeight="1"/>
  <cols>
    <col min="1" max="1" width="116.7109375" customWidth="1"/>
  </cols>
  <sheetData>
    <row r="1" spans="1:26" ht="15.75" customHeight="1">
      <c r="A1" s="1" t="s">
        <v>0</v>
      </c>
      <c r="B1" s="2"/>
      <c r="C1" s="2"/>
      <c r="D1" s="2"/>
      <c r="E1" s="2"/>
      <c r="F1" s="2"/>
      <c r="G1" s="2"/>
      <c r="H1" s="2"/>
      <c r="I1" s="2"/>
      <c r="J1" s="2"/>
      <c r="K1" s="2"/>
      <c r="L1" s="2"/>
      <c r="M1" s="2"/>
      <c r="N1" s="2"/>
      <c r="O1" s="2"/>
      <c r="P1" s="2"/>
      <c r="Q1" s="2"/>
      <c r="R1" s="2"/>
      <c r="S1" s="2"/>
      <c r="T1" s="2"/>
      <c r="U1" s="2"/>
      <c r="V1" s="2"/>
      <c r="W1" s="2"/>
      <c r="X1" s="2"/>
      <c r="Y1" s="2"/>
      <c r="Z1" s="2"/>
    </row>
    <row r="2" spans="1:26" ht="12.75">
      <c r="A2" s="2" t="s">
        <v>1</v>
      </c>
      <c r="B2" s="2"/>
      <c r="C2" s="2"/>
      <c r="D2" s="2"/>
      <c r="E2" s="2"/>
      <c r="F2" s="2"/>
      <c r="G2" s="2"/>
      <c r="H2" s="2"/>
      <c r="I2" s="2"/>
      <c r="J2" s="2"/>
      <c r="K2" s="2"/>
      <c r="L2" s="2"/>
      <c r="M2" s="2"/>
      <c r="N2" s="2"/>
      <c r="O2" s="2"/>
      <c r="P2" s="2"/>
      <c r="Q2" s="2"/>
      <c r="R2" s="2"/>
      <c r="S2" s="2"/>
      <c r="T2" s="2"/>
      <c r="U2" s="2"/>
      <c r="V2" s="2"/>
      <c r="W2" s="2"/>
      <c r="X2" s="2"/>
      <c r="Y2" s="2"/>
      <c r="Z2" s="2"/>
    </row>
    <row r="3" spans="1:26" ht="12.75">
      <c r="A3" s="2"/>
      <c r="B3" s="2"/>
      <c r="C3" s="2"/>
      <c r="D3" s="2"/>
      <c r="E3" s="2"/>
      <c r="F3" s="2"/>
      <c r="G3" s="2"/>
      <c r="H3" s="2"/>
      <c r="I3" s="2"/>
      <c r="J3" s="2"/>
      <c r="K3" s="2"/>
      <c r="L3" s="2"/>
      <c r="M3" s="2"/>
      <c r="N3" s="2"/>
      <c r="O3" s="2"/>
      <c r="P3" s="2"/>
      <c r="Q3" s="2"/>
      <c r="R3" s="2"/>
      <c r="S3" s="2"/>
      <c r="T3" s="2"/>
      <c r="U3" s="2"/>
      <c r="V3" s="2"/>
      <c r="W3" s="2"/>
      <c r="X3" s="2"/>
      <c r="Y3" s="2"/>
      <c r="Z3" s="2"/>
    </row>
    <row r="4" spans="1:26" ht="12.75">
      <c r="A4" s="107" t="s">
        <v>2</v>
      </c>
      <c r="B4" s="2"/>
      <c r="C4" s="2"/>
      <c r="D4" s="2"/>
      <c r="E4" s="2"/>
      <c r="F4" s="2"/>
      <c r="G4" s="2"/>
      <c r="H4" s="2"/>
      <c r="I4" s="2"/>
      <c r="J4" s="2"/>
      <c r="K4" s="2"/>
      <c r="L4" s="2"/>
      <c r="M4" s="2"/>
      <c r="N4" s="2"/>
      <c r="O4" s="2"/>
      <c r="P4" s="2"/>
      <c r="Q4" s="2"/>
      <c r="R4" s="2"/>
      <c r="S4" s="2"/>
      <c r="T4" s="2"/>
      <c r="U4" s="2"/>
      <c r="V4" s="2"/>
      <c r="W4" s="2"/>
      <c r="X4" s="2"/>
      <c r="Y4" s="2"/>
      <c r="Z4" s="2"/>
    </row>
    <row r="5" spans="1:26" ht="12.75">
      <c r="A5" s="108"/>
      <c r="B5" s="2"/>
      <c r="C5" s="2"/>
      <c r="D5" s="2"/>
      <c r="E5" s="2"/>
      <c r="F5" s="2"/>
      <c r="G5" s="2"/>
      <c r="H5" s="2"/>
      <c r="I5" s="2"/>
      <c r="J5" s="2"/>
      <c r="K5" s="2"/>
      <c r="L5" s="2"/>
      <c r="M5" s="2"/>
      <c r="N5" s="2"/>
      <c r="O5" s="2"/>
      <c r="P5" s="2"/>
      <c r="Q5" s="2"/>
      <c r="R5" s="2"/>
      <c r="S5" s="2"/>
      <c r="T5" s="2"/>
      <c r="U5" s="2"/>
      <c r="V5" s="2"/>
      <c r="W5" s="2"/>
      <c r="X5" s="2"/>
      <c r="Y5" s="2"/>
      <c r="Z5" s="2"/>
    </row>
    <row r="6" spans="1:26" ht="12.75">
      <c r="A6" s="108"/>
      <c r="B6" s="2"/>
      <c r="C6" s="2"/>
      <c r="D6" s="2"/>
      <c r="E6" s="2"/>
      <c r="F6" s="2"/>
      <c r="G6" s="2"/>
      <c r="H6" s="2"/>
      <c r="I6" s="2"/>
      <c r="J6" s="2"/>
      <c r="K6" s="2"/>
      <c r="L6" s="2"/>
      <c r="M6" s="2"/>
      <c r="N6" s="2"/>
      <c r="O6" s="2"/>
      <c r="P6" s="2"/>
      <c r="Q6" s="2"/>
      <c r="R6" s="2"/>
      <c r="S6" s="2"/>
      <c r="T6" s="2"/>
      <c r="U6" s="2"/>
      <c r="V6" s="2"/>
      <c r="W6" s="2"/>
      <c r="X6" s="2"/>
      <c r="Y6" s="2"/>
      <c r="Z6" s="2"/>
    </row>
    <row r="7" spans="1:26" ht="12.75">
      <c r="A7" s="108"/>
      <c r="B7" s="2"/>
      <c r="C7" s="2"/>
      <c r="D7" s="2"/>
      <c r="E7" s="2"/>
      <c r="F7" s="2"/>
      <c r="G7" s="2"/>
      <c r="H7" s="2"/>
      <c r="I7" s="2"/>
      <c r="J7" s="2"/>
      <c r="K7" s="2"/>
      <c r="L7" s="2"/>
      <c r="M7" s="2"/>
      <c r="N7" s="2"/>
      <c r="O7" s="2"/>
      <c r="P7" s="2"/>
      <c r="Q7" s="2"/>
      <c r="R7" s="2"/>
      <c r="S7" s="2"/>
      <c r="T7" s="2"/>
      <c r="U7" s="2"/>
      <c r="V7" s="2"/>
      <c r="W7" s="2"/>
      <c r="X7" s="2"/>
      <c r="Y7" s="2"/>
      <c r="Z7" s="2"/>
    </row>
    <row r="8" spans="1:26" ht="12.75">
      <c r="A8" s="108"/>
      <c r="B8" s="2"/>
      <c r="C8" s="2"/>
      <c r="D8" s="2"/>
      <c r="E8" s="2"/>
      <c r="F8" s="2"/>
      <c r="G8" s="2"/>
      <c r="H8" s="2"/>
      <c r="I8" s="2"/>
      <c r="J8" s="2"/>
      <c r="K8" s="2"/>
      <c r="L8" s="2"/>
      <c r="M8" s="2"/>
      <c r="N8" s="2"/>
      <c r="O8" s="2"/>
      <c r="P8" s="2"/>
      <c r="Q8" s="2"/>
      <c r="R8" s="2"/>
      <c r="S8" s="2"/>
      <c r="T8" s="2"/>
      <c r="U8" s="2"/>
      <c r="V8" s="2"/>
      <c r="W8" s="2"/>
      <c r="X8" s="2"/>
      <c r="Y8" s="2"/>
      <c r="Z8" s="2"/>
    </row>
    <row r="9" spans="1:26" ht="12.75">
      <c r="A9" s="108"/>
      <c r="B9" s="2"/>
      <c r="C9" s="2"/>
      <c r="D9" s="2"/>
      <c r="E9" s="2"/>
      <c r="F9" s="2"/>
      <c r="G9" s="2"/>
      <c r="H9" s="2"/>
      <c r="I9" s="2"/>
      <c r="J9" s="2"/>
      <c r="K9" s="2"/>
      <c r="L9" s="2"/>
      <c r="M9" s="2"/>
      <c r="N9" s="2"/>
      <c r="O9" s="2"/>
      <c r="P9" s="2"/>
      <c r="Q9" s="2"/>
      <c r="R9" s="2"/>
      <c r="S9" s="2"/>
      <c r="T9" s="2"/>
      <c r="U9" s="2"/>
      <c r="V9" s="2"/>
      <c r="W9" s="2"/>
      <c r="X9" s="2"/>
      <c r="Y9" s="2"/>
      <c r="Z9" s="2"/>
    </row>
    <row r="10" spans="1:26" ht="12.75">
      <c r="A10" s="108"/>
      <c r="B10" s="2"/>
      <c r="C10" s="2"/>
      <c r="D10" s="2"/>
      <c r="E10" s="2"/>
      <c r="F10" s="2"/>
      <c r="G10" s="2"/>
      <c r="H10" s="2"/>
      <c r="I10" s="2"/>
      <c r="J10" s="2"/>
      <c r="K10" s="2"/>
      <c r="L10" s="2"/>
      <c r="M10" s="2"/>
      <c r="N10" s="2"/>
      <c r="O10" s="2"/>
      <c r="P10" s="2"/>
      <c r="Q10" s="2"/>
      <c r="R10" s="2"/>
      <c r="S10" s="2"/>
      <c r="T10" s="2"/>
      <c r="U10" s="2"/>
      <c r="V10" s="2"/>
      <c r="W10" s="2"/>
      <c r="X10" s="2"/>
      <c r="Y10" s="2"/>
      <c r="Z10" s="2"/>
    </row>
    <row r="11" spans="1:26" ht="12.75">
      <c r="A11" s="108"/>
      <c r="B11" s="2"/>
      <c r="C11" s="2"/>
      <c r="D11" s="2"/>
      <c r="E11" s="2"/>
      <c r="F11" s="2"/>
      <c r="G11" s="2"/>
      <c r="H11" s="2"/>
      <c r="I11" s="2"/>
      <c r="J11" s="2"/>
      <c r="K11" s="2"/>
      <c r="L11" s="2"/>
      <c r="M11" s="2"/>
      <c r="N11" s="2"/>
      <c r="O11" s="2"/>
      <c r="P11" s="2"/>
      <c r="Q11" s="2"/>
      <c r="R11" s="2"/>
      <c r="S11" s="2"/>
      <c r="T11" s="2"/>
      <c r="U11" s="2"/>
      <c r="V11" s="2"/>
      <c r="W11" s="2"/>
      <c r="X11" s="2"/>
      <c r="Y11" s="2"/>
      <c r="Z11" s="2"/>
    </row>
    <row r="12" spans="1:26" ht="12.75">
      <c r="A12" s="108"/>
      <c r="B12" s="2"/>
      <c r="C12" s="2"/>
      <c r="D12" s="2"/>
      <c r="E12" s="2"/>
      <c r="F12" s="2"/>
      <c r="G12" s="2"/>
      <c r="H12" s="2"/>
      <c r="I12" s="2"/>
      <c r="J12" s="2"/>
      <c r="K12" s="2"/>
      <c r="L12" s="2"/>
      <c r="M12" s="2"/>
      <c r="N12" s="2"/>
      <c r="O12" s="2"/>
      <c r="P12" s="2"/>
      <c r="Q12" s="2"/>
      <c r="R12" s="2"/>
      <c r="S12" s="2"/>
      <c r="T12" s="2"/>
      <c r="U12" s="2"/>
      <c r="V12" s="2"/>
      <c r="W12" s="2"/>
      <c r="X12" s="2"/>
      <c r="Y12" s="2"/>
      <c r="Z12" s="2"/>
    </row>
    <row r="13" spans="1:26" ht="12.75">
      <c r="A13" s="108"/>
      <c r="B13" s="2"/>
      <c r="C13" s="2"/>
      <c r="D13" s="2"/>
      <c r="E13" s="2"/>
      <c r="F13" s="2"/>
      <c r="G13" s="2"/>
      <c r="H13" s="2"/>
      <c r="I13" s="2"/>
      <c r="J13" s="2"/>
      <c r="K13" s="2"/>
      <c r="L13" s="2"/>
      <c r="M13" s="2"/>
      <c r="N13" s="2"/>
      <c r="O13" s="2"/>
      <c r="P13" s="2"/>
      <c r="Q13" s="2"/>
      <c r="R13" s="2"/>
      <c r="S13" s="2"/>
      <c r="T13" s="2"/>
      <c r="U13" s="2"/>
      <c r="V13" s="2"/>
      <c r="W13" s="2"/>
      <c r="X13" s="2"/>
      <c r="Y13" s="2"/>
      <c r="Z13" s="2"/>
    </row>
    <row r="14" spans="1:26" ht="12.75">
      <c r="A14" s="109"/>
      <c r="B14" s="2"/>
      <c r="C14" s="2"/>
      <c r="D14" s="2"/>
      <c r="E14" s="2"/>
      <c r="F14" s="2"/>
      <c r="G14" s="2"/>
      <c r="H14" s="2"/>
      <c r="I14" s="2"/>
      <c r="J14" s="2"/>
      <c r="K14" s="2"/>
      <c r="L14" s="2"/>
      <c r="M14" s="2"/>
      <c r="N14" s="2"/>
      <c r="O14" s="2"/>
      <c r="P14" s="2"/>
      <c r="Q14" s="2"/>
      <c r="R14" s="2"/>
      <c r="S14" s="2"/>
      <c r="T14" s="2"/>
      <c r="U14" s="2"/>
      <c r="V14" s="2"/>
      <c r="W14" s="2"/>
      <c r="X14" s="2"/>
      <c r="Y14" s="2"/>
      <c r="Z14" s="2"/>
    </row>
    <row r="15" spans="1:26" ht="12.75">
      <c r="A15" s="2"/>
      <c r="B15" s="2"/>
      <c r="C15" s="2"/>
      <c r="D15" s="2"/>
      <c r="E15" s="2"/>
      <c r="F15" s="2"/>
      <c r="G15" s="2"/>
      <c r="H15" s="2"/>
      <c r="I15" s="2"/>
      <c r="J15" s="2"/>
      <c r="K15" s="2"/>
      <c r="L15" s="2"/>
      <c r="M15" s="2"/>
      <c r="N15" s="2"/>
      <c r="O15" s="2"/>
      <c r="P15" s="2"/>
      <c r="Q15" s="2"/>
      <c r="R15" s="2"/>
      <c r="S15" s="2"/>
      <c r="T15" s="2"/>
      <c r="U15" s="2"/>
      <c r="V15" s="2"/>
      <c r="W15" s="2"/>
      <c r="X15" s="2"/>
      <c r="Y15" s="2"/>
      <c r="Z15" s="2"/>
    </row>
    <row r="16" spans="1:26" ht="12.75">
      <c r="A16" s="2" t="s">
        <v>3</v>
      </c>
      <c r="B16" s="2"/>
      <c r="C16" s="2"/>
      <c r="D16" s="2"/>
      <c r="E16" s="2"/>
      <c r="F16" s="2"/>
      <c r="G16" s="2"/>
      <c r="H16" s="2"/>
      <c r="I16" s="2"/>
      <c r="J16" s="2"/>
      <c r="K16" s="2"/>
      <c r="L16" s="2"/>
      <c r="M16" s="2"/>
      <c r="N16" s="2"/>
      <c r="O16" s="2"/>
      <c r="P16" s="2"/>
      <c r="Q16" s="2"/>
      <c r="R16" s="2"/>
      <c r="S16" s="2"/>
      <c r="T16" s="2"/>
      <c r="U16" s="2"/>
      <c r="V16" s="2"/>
      <c r="W16" s="2"/>
      <c r="X16" s="2"/>
      <c r="Y16" s="2"/>
      <c r="Z16" s="2"/>
    </row>
    <row r="17" spans="1:26" ht="38.25">
      <c r="A17" s="3" t="s">
        <v>4</v>
      </c>
      <c r="B17" s="2"/>
      <c r="C17" s="2"/>
      <c r="D17" s="2"/>
      <c r="E17" s="2"/>
      <c r="F17" s="2"/>
      <c r="G17" s="2"/>
      <c r="H17" s="2"/>
      <c r="I17" s="2"/>
      <c r="J17" s="2"/>
      <c r="K17" s="2"/>
      <c r="L17" s="2"/>
      <c r="M17" s="2"/>
      <c r="N17" s="2"/>
      <c r="O17" s="2"/>
      <c r="P17" s="2"/>
      <c r="Q17" s="2"/>
      <c r="R17" s="2"/>
      <c r="S17" s="2"/>
      <c r="T17" s="2"/>
      <c r="U17" s="2"/>
      <c r="V17" s="2"/>
      <c r="W17" s="2"/>
      <c r="X17" s="2"/>
      <c r="Y17" s="2"/>
      <c r="Z17" s="2"/>
    </row>
    <row r="18" spans="1:26" ht="12.75">
      <c r="A18" s="2"/>
      <c r="B18" s="2"/>
      <c r="C18" s="2"/>
      <c r="D18" s="2"/>
      <c r="E18" s="2"/>
      <c r="F18" s="2"/>
      <c r="G18" s="2"/>
      <c r="H18" s="2"/>
      <c r="I18" s="2"/>
      <c r="J18" s="2"/>
      <c r="K18" s="2"/>
      <c r="L18" s="2"/>
      <c r="M18" s="2"/>
      <c r="N18" s="2"/>
      <c r="O18" s="2"/>
      <c r="P18" s="2"/>
      <c r="Q18" s="2"/>
      <c r="R18" s="2"/>
      <c r="S18" s="2"/>
      <c r="T18" s="2"/>
      <c r="U18" s="2"/>
      <c r="V18" s="2"/>
      <c r="W18" s="2"/>
      <c r="X18" s="2"/>
      <c r="Y18" s="2"/>
      <c r="Z18" s="2"/>
    </row>
    <row r="19" spans="1:26" ht="12.75">
      <c r="A19" s="2" t="s">
        <v>5</v>
      </c>
      <c r="B19" s="2"/>
      <c r="C19" s="2"/>
      <c r="D19" s="2"/>
      <c r="E19" s="2"/>
      <c r="F19" s="2"/>
      <c r="G19" s="2"/>
      <c r="H19" s="2"/>
      <c r="I19" s="2"/>
      <c r="J19" s="2"/>
      <c r="K19" s="2"/>
      <c r="L19" s="2"/>
      <c r="M19" s="2"/>
      <c r="N19" s="2"/>
      <c r="O19" s="2"/>
      <c r="P19" s="2"/>
      <c r="Q19" s="2"/>
      <c r="R19" s="2"/>
      <c r="S19" s="2"/>
      <c r="T19" s="2"/>
      <c r="U19" s="2"/>
      <c r="V19" s="2"/>
      <c r="W19" s="2"/>
      <c r="X19" s="2"/>
      <c r="Y19" s="2"/>
      <c r="Z19" s="2"/>
    </row>
    <row r="20" spans="1:26" ht="114.75">
      <c r="A20" s="3" t="s">
        <v>6</v>
      </c>
      <c r="B20" s="2"/>
      <c r="C20" s="2"/>
      <c r="D20" s="2"/>
      <c r="E20" s="2"/>
      <c r="F20" s="2"/>
      <c r="G20" s="2"/>
      <c r="H20" s="2"/>
      <c r="I20" s="2"/>
      <c r="J20" s="2"/>
      <c r="K20" s="2"/>
      <c r="L20" s="2"/>
      <c r="M20" s="2"/>
      <c r="N20" s="2"/>
      <c r="O20" s="2"/>
      <c r="P20" s="2"/>
      <c r="Q20" s="2"/>
      <c r="R20" s="2"/>
      <c r="S20" s="2"/>
      <c r="T20" s="2"/>
      <c r="U20" s="2"/>
      <c r="V20" s="2"/>
      <c r="W20" s="2"/>
      <c r="X20" s="2"/>
      <c r="Y20" s="2"/>
      <c r="Z20" s="2"/>
    </row>
    <row r="21" spans="1:26" ht="12.75">
      <c r="A21" s="2"/>
      <c r="B21" s="2"/>
      <c r="C21" s="2"/>
      <c r="D21" s="2"/>
      <c r="E21" s="2"/>
      <c r="F21" s="2"/>
      <c r="G21" s="2"/>
      <c r="H21" s="2"/>
      <c r="I21" s="2"/>
      <c r="J21" s="2"/>
      <c r="K21" s="2"/>
      <c r="L21" s="2"/>
      <c r="M21" s="2"/>
      <c r="N21" s="2"/>
      <c r="O21" s="2"/>
      <c r="P21" s="2"/>
      <c r="Q21" s="2"/>
      <c r="R21" s="2"/>
      <c r="S21" s="2"/>
      <c r="T21" s="2"/>
      <c r="U21" s="2"/>
      <c r="V21" s="2"/>
      <c r="W21" s="2"/>
      <c r="X21" s="2"/>
      <c r="Y21" s="2"/>
      <c r="Z21" s="2"/>
    </row>
    <row r="22" spans="1:26" ht="12.75">
      <c r="A22" s="2"/>
      <c r="B22" s="2"/>
      <c r="C22" s="2"/>
      <c r="D22" s="2"/>
      <c r="E22" s="2"/>
      <c r="F22" s="2"/>
      <c r="G22" s="2"/>
      <c r="H22" s="2"/>
      <c r="I22" s="2"/>
      <c r="J22" s="2"/>
      <c r="K22" s="2"/>
      <c r="L22" s="2"/>
      <c r="M22" s="2"/>
      <c r="N22" s="2"/>
      <c r="O22" s="2"/>
      <c r="P22" s="2"/>
      <c r="Q22" s="2"/>
      <c r="R22" s="2"/>
      <c r="S22" s="2"/>
      <c r="T22" s="2"/>
      <c r="U22" s="2"/>
      <c r="V22" s="2"/>
      <c r="W22" s="2"/>
      <c r="X22" s="2"/>
      <c r="Y22" s="2"/>
      <c r="Z22" s="2"/>
    </row>
    <row r="23" spans="1:26" ht="12.75">
      <c r="A23" s="2"/>
      <c r="B23" s="2"/>
      <c r="C23" s="2"/>
      <c r="D23" s="2"/>
      <c r="E23" s="2"/>
      <c r="F23" s="2"/>
      <c r="G23" s="2"/>
      <c r="H23" s="2"/>
      <c r="I23" s="2"/>
      <c r="J23" s="2"/>
      <c r="K23" s="2"/>
      <c r="L23" s="2"/>
      <c r="M23" s="2"/>
      <c r="N23" s="2"/>
      <c r="O23" s="2"/>
      <c r="P23" s="2"/>
      <c r="Q23" s="2"/>
      <c r="R23" s="2"/>
      <c r="S23" s="2"/>
      <c r="T23" s="2"/>
      <c r="U23" s="2"/>
      <c r="V23" s="2"/>
      <c r="W23" s="2"/>
      <c r="X23" s="2"/>
      <c r="Y23" s="2"/>
      <c r="Z23" s="2"/>
    </row>
    <row r="24" spans="1:26" ht="12.75">
      <c r="A24" s="2"/>
      <c r="B24" s="2"/>
      <c r="C24" s="2"/>
      <c r="D24" s="2"/>
      <c r="E24" s="2"/>
      <c r="F24" s="2"/>
      <c r="G24" s="2"/>
      <c r="H24" s="2"/>
      <c r="I24" s="2"/>
      <c r="J24" s="2"/>
      <c r="K24" s="2"/>
      <c r="L24" s="2"/>
      <c r="M24" s="2"/>
      <c r="N24" s="2"/>
      <c r="O24" s="2"/>
      <c r="P24" s="2"/>
      <c r="Q24" s="2"/>
      <c r="R24" s="2"/>
      <c r="S24" s="2"/>
      <c r="T24" s="2"/>
      <c r="U24" s="2"/>
      <c r="V24" s="2"/>
      <c r="W24" s="2"/>
      <c r="X24" s="2"/>
      <c r="Y24" s="2"/>
      <c r="Z24" s="2"/>
    </row>
    <row r="25" spans="1:26" ht="12.75">
      <c r="A25" s="2"/>
      <c r="B25" s="2"/>
      <c r="C25" s="2"/>
      <c r="D25" s="2"/>
      <c r="E25" s="2"/>
      <c r="F25" s="2"/>
      <c r="G25" s="2"/>
      <c r="H25" s="2"/>
      <c r="I25" s="2"/>
      <c r="J25" s="2"/>
      <c r="K25" s="2"/>
      <c r="L25" s="2"/>
      <c r="M25" s="2"/>
      <c r="N25" s="2"/>
      <c r="O25" s="2"/>
      <c r="P25" s="2"/>
      <c r="Q25" s="2"/>
      <c r="R25" s="2"/>
      <c r="S25" s="2"/>
      <c r="T25" s="2"/>
      <c r="U25" s="2"/>
      <c r="V25" s="2"/>
      <c r="W25" s="2"/>
      <c r="X25" s="2"/>
      <c r="Y25" s="2"/>
      <c r="Z25" s="2"/>
    </row>
    <row r="26" spans="1:26" ht="12.75">
      <c r="A26" s="2"/>
      <c r="B26" s="2"/>
      <c r="C26" s="2"/>
      <c r="D26" s="2"/>
      <c r="E26" s="2"/>
      <c r="F26" s="2"/>
      <c r="G26" s="2"/>
      <c r="H26" s="2"/>
      <c r="I26" s="2"/>
      <c r="J26" s="2"/>
      <c r="K26" s="2"/>
      <c r="L26" s="2"/>
      <c r="M26" s="2"/>
      <c r="N26" s="2"/>
      <c r="O26" s="2"/>
      <c r="P26" s="2"/>
      <c r="Q26" s="2"/>
      <c r="R26" s="2"/>
      <c r="S26" s="2"/>
      <c r="T26" s="2"/>
      <c r="U26" s="2"/>
      <c r="V26" s="2"/>
      <c r="W26" s="2"/>
      <c r="X26" s="2"/>
      <c r="Y26" s="2"/>
      <c r="Z26" s="2"/>
    </row>
    <row r="27" spans="1:26" ht="12.75">
      <c r="A27" s="2"/>
      <c r="B27" s="2"/>
      <c r="C27" s="2"/>
      <c r="D27" s="2"/>
      <c r="E27" s="2"/>
      <c r="F27" s="2"/>
      <c r="G27" s="2"/>
      <c r="H27" s="2"/>
      <c r="I27" s="2"/>
      <c r="J27" s="2"/>
      <c r="K27" s="2"/>
      <c r="L27" s="2"/>
      <c r="M27" s="2"/>
      <c r="N27" s="2"/>
      <c r="O27" s="2"/>
      <c r="P27" s="2"/>
      <c r="Q27" s="2"/>
      <c r="R27" s="2"/>
      <c r="S27" s="2"/>
      <c r="T27" s="2"/>
      <c r="U27" s="2"/>
      <c r="V27" s="2"/>
      <c r="W27" s="2"/>
      <c r="X27" s="2"/>
      <c r="Y27" s="2"/>
      <c r="Z27" s="2"/>
    </row>
    <row r="28" spans="1:26" ht="12.75">
      <c r="A28" s="2"/>
      <c r="B28" s="2"/>
      <c r="C28" s="2"/>
      <c r="D28" s="2"/>
      <c r="E28" s="2"/>
      <c r="F28" s="2"/>
      <c r="G28" s="2"/>
      <c r="H28" s="2"/>
      <c r="I28" s="2"/>
      <c r="J28" s="2"/>
      <c r="K28" s="2"/>
      <c r="L28" s="2"/>
      <c r="M28" s="2"/>
      <c r="N28" s="2"/>
      <c r="O28" s="2"/>
      <c r="P28" s="2"/>
      <c r="Q28" s="2"/>
      <c r="R28" s="2"/>
      <c r="S28" s="2"/>
      <c r="T28" s="2"/>
      <c r="U28" s="2"/>
      <c r="V28" s="2"/>
      <c r="W28" s="2"/>
      <c r="X28" s="2"/>
      <c r="Y28" s="2"/>
      <c r="Z28" s="2"/>
    </row>
    <row r="29" spans="1:26" ht="12.75">
      <c r="A29" s="2"/>
      <c r="B29" s="2"/>
      <c r="C29" s="2"/>
      <c r="D29" s="2"/>
      <c r="E29" s="2"/>
      <c r="F29" s="2"/>
      <c r="G29" s="2"/>
      <c r="H29" s="2"/>
      <c r="I29" s="2"/>
      <c r="J29" s="2"/>
      <c r="K29" s="2"/>
      <c r="L29" s="2"/>
      <c r="M29" s="2"/>
      <c r="N29" s="2"/>
      <c r="O29" s="2"/>
      <c r="P29" s="2"/>
      <c r="Q29" s="2"/>
      <c r="R29" s="2"/>
      <c r="S29" s="2"/>
      <c r="T29" s="2"/>
      <c r="U29" s="2"/>
      <c r="V29" s="2"/>
      <c r="W29" s="2"/>
      <c r="X29" s="2"/>
      <c r="Y29" s="2"/>
      <c r="Z29" s="2"/>
    </row>
    <row r="30" spans="1:26" ht="12.75">
      <c r="A30" s="2"/>
      <c r="B30" s="2"/>
      <c r="C30" s="2"/>
      <c r="D30" s="2"/>
      <c r="E30" s="2"/>
      <c r="F30" s="2"/>
      <c r="G30" s="2"/>
      <c r="H30" s="2"/>
      <c r="I30" s="2"/>
      <c r="J30" s="2"/>
      <c r="K30" s="2"/>
      <c r="L30" s="2"/>
      <c r="M30" s="2"/>
      <c r="N30" s="2"/>
      <c r="O30" s="2"/>
      <c r="P30" s="2"/>
      <c r="Q30" s="2"/>
      <c r="R30" s="2"/>
      <c r="S30" s="2"/>
      <c r="T30" s="2"/>
      <c r="U30" s="2"/>
      <c r="V30" s="2"/>
      <c r="W30" s="2"/>
      <c r="X30" s="2"/>
      <c r="Y30" s="2"/>
      <c r="Z30" s="2"/>
    </row>
    <row r="31" spans="1:26" ht="12.75">
      <c r="A31" s="2"/>
      <c r="B31" s="2"/>
      <c r="C31" s="2"/>
      <c r="D31" s="2"/>
      <c r="E31" s="2"/>
      <c r="F31" s="2"/>
      <c r="G31" s="2"/>
      <c r="H31" s="2"/>
      <c r="I31" s="2"/>
      <c r="J31" s="2"/>
      <c r="K31" s="2"/>
      <c r="L31" s="2"/>
      <c r="M31" s="2"/>
      <c r="N31" s="2"/>
      <c r="O31" s="2"/>
      <c r="P31" s="2"/>
      <c r="Q31" s="2"/>
      <c r="R31" s="2"/>
      <c r="S31" s="2"/>
      <c r="T31" s="2"/>
      <c r="U31" s="2"/>
      <c r="V31" s="2"/>
      <c r="W31" s="2"/>
      <c r="X31" s="2"/>
      <c r="Y31" s="2"/>
      <c r="Z31" s="2"/>
    </row>
    <row r="32" spans="1:26" ht="12.75">
      <c r="A32" s="2"/>
      <c r="B32" s="2"/>
      <c r="C32" s="2"/>
      <c r="D32" s="2"/>
      <c r="E32" s="2"/>
      <c r="F32" s="2"/>
      <c r="G32" s="2"/>
      <c r="H32" s="2"/>
      <c r="I32" s="2"/>
      <c r="J32" s="2"/>
      <c r="K32" s="2"/>
      <c r="L32" s="2"/>
      <c r="M32" s="2"/>
      <c r="N32" s="2"/>
      <c r="O32" s="2"/>
      <c r="P32" s="2"/>
      <c r="Q32" s="2"/>
      <c r="R32" s="2"/>
      <c r="S32" s="2"/>
      <c r="T32" s="2"/>
      <c r="U32" s="2"/>
      <c r="V32" s="2"/>
      <c r="W32" s="2"/>
      <c r="X32" s="2"/>
      <c r="Y32" s="2"/>
      <c r="Z32" s="2"/>
    </row>
    <row r="33" spans="1:26" ht="12.75">
      <c r="A33" s="2"/>
      <c r="B33" s="2"/>
      <c r="C33" s="2"/>
      <c r="D33" s="2"/>
      <c r="E33" s="2"/>
      <c r="F33" s="2"/>
      <c r="G33" s="2"/>
      <c r="H33" s="2"/>
      <c r="I33" s="2"/>
      <c r="J33" s="2"/>
      <c r="K33" s="2"/>
      <c r="L33" s="2"/>
      <c r="M33" s="2"/>
      <c r="N33" s="2"/>
      <c r="O33" s="2"/>
      <c r="P33" s="2"/>
      <c r="Q33" s="2"/>
      <c r="R33" s="2"/>
      <c r="S33" s="2"/>
      <c r="T33" s="2"/>
      <c r="U33" s="2"/>
      <c r="V33" s="2"/>
      <c r="W33" s="2"/>
      <c r="X33" s="2"/>
      <c r="Y33" s="2"/>
      <c r="Z33" s="2"/>
    </row>
    <row r="34" spans="1:26" ht="12.75">
      <c r="A34" s="2"/>
      <c r="B34" s="2"/>
      <c r="C34" s="2"/>
      <c r="D34" s="2"/>
      <c r="E34" s="2"/>
      <c r="F34" s="2"/>
      <c r="G34" s="2"/>
      <c r="H34" s="2"/>
      <c r="I34" s="2"/>
      <c r="J34" s="2"/>
      <c r="K34" s="2"/>
      <c r="L34" s="2"/>
      <c r="M34" s="2"/>
      <c r="N34" s="2"/>
      <c r="O34" s="2"/>
      <c r="P34" s="2"/>
      <c r="Q34" s="2"/>
      <c r="R34" s="2"/>
      <c r="S34" s="2"/>
      <c r="T34" s="2"/>
      <c r="U34" s="2"/>
      <c r="V34" s="2"/>
      <c r="W34" s="2"/>
      <c r="X34" s="2"/>
      <c r="Y34" s="2"/>
      <c r="Z34" s="2"/>
    </row>
    <row r="35" spans="1:26" ht="12.75">
      <c r="A35" s="2"/>
      <c r="B35" s="2"/>
      <c r="C35" s="2"/>
      <c r="D35" s="2"/>
      <c r="E35" s="2"/>
      <c r="F35" s="2"/>
      <c r="G35" s="2"/>
      <c r="H35" s="2"/>
      <c r="I35" s="2"/>
      <c r="J35" s="2"/>
      <c r="K35" s="2"/>
      <c r="L35" s="2"/>
      <c r="M35" s="2"/>
      <c r="N35" s="2"/>
      <c r="O35" s="2"/>
      <c r="P35" s="2"/>
      <c r="Q35" s="2"/>
      <c r="R35" s="2"/>
      <c r="S35" s="2"/>
      <c r="T35" s="2"/>
      <c r="U35" s="2"/>
      <c r="V35" s="2"/>
      <c r="W35" s="2"/>
      <c r="X35" s="2"/>
      <c r="Y35" s="2"/>
      <c r="Z35" s="2"/>
    </row>
    <row r="36" spans="1:26" ht="12.75">
      <c r="A36" s="2"/>
      <c r="B36" s="2"/>
      <c r="C36" s="2"/>
      <c r="D36" s="2"/>
      <c r="E36" s="2"/>
      <c r="F36" s="2"/>
      <c r="G36" s="2"/>
      <c r="H36" s="2"/>
      <c r="I36" s="2"/>
      <c r="J36" s="2"/>
      <c r="K36" s="2"/>
      <c r="L36" s="2"/>
      <c r="M36" s="2"/>
      <c r="N36" s="2"/>
      <c r="O36" s="2"/>
      <c r="P36" s="2"/>
      <c r="Q36" s="2"/>
      <c r="R36" s="2"/>
      <c r="S36" s="2"/>
      <c r="T36" s="2"/>
      <c r="U36" s="2"/>
      <c r="V36" s="2"/>
      <c r="W36" s="2"/>
      <c r="X36" s="2"/>
      <c r="Y36" s="2"/>
      <c r="Z36" s="2"/>
    </row>
    <row r="37" spans="1:26" ht="12.75">
      <c r="A37" s="2"/>
      <c r="B37" s="2"/>
      <c r="C37" s="2"/>
      <c r="D37" s="2"/>
      <c r="E37" s="2"/>
      <c r="F37" s="2"/>
      <c r="G37" s="2"/>
      <c r="H37" s="2"/>
      <c r="I37" s="2"/>
      <c r="J37" s="2"/>
      <c r="K37" s="2"/>
      <c r="L37" s="2"/>
      <c r="M37" s="2"/>
      <c r="N37" s="2"/>
      <c r="O37" s="2"/>
      <c r="P37" s="2"/>
      <c r="Q37" s="2"/>
      <c r="R37" s="2"/>
      <c r="S37" s="2"/>
      <c r="T37" s="2"/>
      <c r="U37" s="2"/>
      <c r="V37" s="2"/>
      <c r="W37" s="2"/>
      <c r="X37" s="2"/>
      <c r="Y37" s="2"/>
      <c r="Z37" s="2"/>
    </row>
    <row r="38" spans="1:26" ht="12.75">
      <c r="A38" s="2"/>
      <c r="B38" s="2"/>
      <c r="C38" s="2"/>
      <c r="D38" s="2"/>
      <c r="E38" s="2"/>
      <c r="F38" s="2"/>
      <c r="G38" s="2"/>
      <c r="H38" s="2"/>
      <c r="I38" s="2"/>
      <c r="J38" s="2"/>
      <c r="K38" s="2"/>
      <c r="L38" s="2"/>
      <c r="M38" s="2"/>
      <c r="N38" s="2"/>
      <c r="O38" s="2"/>
      <c r="P38" s="2"/>
      <c r="Q38" s="2"/>
      <c r="R38" s="2"/>
      <c r="S38" s="2"/>
      <c r="T38" s="2"/>
      <c r="U38" s="2"/>
      <c r="V38" s="2"/>
      <c r="W38" s="2"/>
      <c r="X38" s="2"/>
      <c r="Y38" s="2"/>
      <c r="Z38" s="2"/>
    </row>
    <row r="39" spans="1:26" ht="12.75">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ht="12.75">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ht="12.75">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ht="12.75">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ht="12.75">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ht="12.75">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ht="12.75">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ht="12.75">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ht="12.75">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ht="12.75">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ht="12.75">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ht="12.75">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ht="12.75">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ht="12.75">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ht="12.75">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ht="12.75">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ht="12.75">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ht="12.75">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ht="12.75">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ht="12.75">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ht="12.75">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ht="12.75">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ht="12.75">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12.75">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ht="12.75">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ht="12.75">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ht="12.75">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ht="12.75">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ht="12.75">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ht="12.75">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ht="12.75">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ht="12.75">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ht="12.75">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ht="12.75">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ht="12.75">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ht="12.75">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ht="12.75">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2.75">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2.75">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2.75">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2.75">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2.75">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2.75">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2.75">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2.75">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2.75">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2.75">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2.75">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2.75">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2.75">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2.75">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2.75">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2.75">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2.75">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2.75">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2.75">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2.75">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2.75">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2.75">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2.75">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2.75">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2.75">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2.75">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2.75">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2.75">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2.75">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2.7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2.75">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2.75">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2.75">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2.75">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2.75">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2.75">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2.75">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2.75">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2.75">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2.7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2.75">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2.75">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2.75">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2.75">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2.75">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2.75">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2.75">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2.75">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2.75">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2.7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2.75">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2.75">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2.75">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2.75">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2.75">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2.75">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2.75">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2.75">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2.75">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2.7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2.75">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2.75">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2.75">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2.75">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2.75">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2.75">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2.75">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2.75">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2.75">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2.7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2.75">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2.75">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2.75">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2.75">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2.75">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2.75">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2.75">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2.75">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2.75">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2.7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2.75">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2.75">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2.75">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2.75">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2.75">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2.75">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2.75">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2.75">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2.75">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2.7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2.75">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2.75">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2.75">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2.75">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2.75">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2.75">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2.75">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2.75">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2.75">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2.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2.75">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2.75">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2.75">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2.75">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2.75">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2.75">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2.75">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2.75">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2.75">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2.7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2.75">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2.75">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2.75">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2.75">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2.75">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2.75">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2.75">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2.75">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2.75">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2.7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2.75">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2.75">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2.75">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2.75">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2.75">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2.75">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2.75">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2.75">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2.75">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2.7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2.75">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2.75">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2.75">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2.75">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2.75">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2.75">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2.75">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2.75">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2.75">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2.7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2.75">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2.75">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2.75">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2.75">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2.75">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2.75">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2.75">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2.75">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2.75">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2.7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2.75">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2.75">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2.75">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2.75">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2.75">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2.75">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2.75">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2.75">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2.75">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2.7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2.75">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2.75">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2.75">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2.75">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2.75">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2.75">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2.75">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2.75">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2.75">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2.7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2.75">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2.75">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2.75">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2.75">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2.75">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2.75">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2.75">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2.75">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2.75">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2.7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2.75">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2.75">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2.75">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2.75">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2.75">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2.75">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2.75">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2.75">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2.75">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2.7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2.75">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2.75">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2.75">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2.75">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2.75">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2.75">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2.75">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2.75">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2.75">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2.75">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2.75">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2.75">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2.75">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2.75">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2.75">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2.75">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2.75">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2.75">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2.7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2.75">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2.75">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2.75">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2.75">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2.75">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2.75">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2.75">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2.75">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2.75">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2.7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2.75">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2.75">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2.75">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2.75">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2.75">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2.75">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2.75">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2.75">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2.75">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2.7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2.75">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2.75">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2.75">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2.75">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2.75">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2.75">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2.75">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2.75">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2.75">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2.7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2.75">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2.75">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2.75">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2.75">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2.75">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2.75">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2.75">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2.75">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2.75">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2.7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2.75">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2.75">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2.75">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2.75">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2.75">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2.75">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2.75">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2.75">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2.75">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2.7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2.75">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2.75">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2.75">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2.75">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2.75">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2.75">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2.75">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2.75">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2.75">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2.7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2.75">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2.75">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2.75">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2.75">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2.75">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2.75">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2.75">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2.75">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2.75">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2.7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2.75">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2.75">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2.75">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2.75">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2.75">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2.75">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2.75">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2.75">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2.75">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2.7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2.75">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2.75">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2.75">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2.75">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2.75">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2.75">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2.75">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2.75">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2.75">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2.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2.75">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2.75">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2.75">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2.75">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2.75">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2.75">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2.75">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2.75">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2.75">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2.7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2.75">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2.75">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2.75">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2.75">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2.75">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2.75">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2.75">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2.75">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2.75">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2.7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2.75">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2.75">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2.75">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2.75">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2.75">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2.75">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2.75">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2.75">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2.75">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2.7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2.75">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2.75">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2.75">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2.75">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2.75">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2.75">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2.75">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2.75">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2.75">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2.7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2.75">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2.75">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2.75">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2.75">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2.75">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2.75">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2.75">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2.75">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2.75">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2.7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2.75">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2.75">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2.75">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2.75">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2.75">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2.75">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2.75">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2.75">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2.75">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2.7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2.75">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2.75">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2.75">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2.75">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2.75">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2.75">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2.75">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2.75">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2.75">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2.7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2.75">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2.75">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2.75">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2.75">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2.75">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2.75">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2.75">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2.75">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2.75">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2.7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2.75">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2.75">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2.75">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2.75">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2.75">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2.75">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2.75">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2.75">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2.75">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2.7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2.75">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2.75">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2.75">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2.75">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2.75">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2.75">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2.75">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2.75">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2.75">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2.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2.75">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2.75">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2.75">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2.75">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2.75">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2.75">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2.75">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2.75">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2.75">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2.7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2.75">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2.75">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2.75">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2.75">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2.75">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2.75">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2.75">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2.75">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2.75">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2.7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2.75">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2.75">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2.75">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2.75">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2.75">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2.75">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2.75">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2.75">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2.75">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2.7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2.75">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2.75">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2.75">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2.75">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2.75">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2.75">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2.75">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2.75">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2.75">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2.7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2.75">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2.75">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2.75">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2.75">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2.75">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2.75">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2.75">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2.75">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2.75">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2.7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2.75">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2.75">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2.75">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2.75">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2.75">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2.75">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2.75">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2.75">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2.75">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2.7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2.75">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2.75">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2.75">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2.75">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2.75">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2.75">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2.75">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2.75">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2.75">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2.7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2.75">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2.75">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2.75">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2.75">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2.75">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2.75">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2.75">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2.75">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2.75">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2.7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2.75">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2.75">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2.75">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2.75">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2.75">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2.75">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2.75">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2.75">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2.75">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2.7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2.75">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2.75">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2.75">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2.75">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2.75">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2.75">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2.75">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2.75">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2.75">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2.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2.75">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2.75">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2.75">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2.75">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2.75">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2.75">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2.75">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2.75">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2.75">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2.7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2.75">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2.75">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2.75">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2.75">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2.75">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2.75">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2.75">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2.75">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2.75">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2.7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2.75">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2.75">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2.75">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2.75">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2.75">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2.75">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2.75">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2.75">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2.75">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2.7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2.75">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2.75">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2.75">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2.75">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2.75">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2.75">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2.75">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2.75">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2.75">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2.7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2.75">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2.75">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2.75">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2.75">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2.75">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2.75">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2.75">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2.75">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2.75">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2.7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2.75">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2.75">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2.75">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2.75">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2.75">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2.75">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2.75">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2.75">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2.75">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2.7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2.75">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2.75">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2.75">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2.75">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2.75">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2.75">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2.75">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2.75">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2.75">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2.7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2.75">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2.75">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2.75">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2.75">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2.75">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2.75">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2.75">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2.75">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2.75">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2.7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2.75">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2.75">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2.75">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2.75">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2.75">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2.75">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2.75">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2.75">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2.75">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2.7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2.75">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2.75">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2.75">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2.75">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2.75">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2.75">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2.75">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2.75">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2.75">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2.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2.75">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2.75">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2.75">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2.75">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2.75">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2.75">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2.75">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2.75">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2.75">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2.7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2.75">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2.75">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2.75">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2.75">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2.75">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2.75">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2.75">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2.75">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2.75">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2.7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2.75">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2.75">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2.75">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2.75">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2.75">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2.75">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2.75">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2.75">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2.75">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2.7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2.75">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2.75">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2.75">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2.75">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2.75">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2.75">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2.75">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2.75">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2.75">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2.7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2.75">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2.75">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2.75">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2.75">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2.75">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2.75">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2.75">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2.75">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2.75">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2.7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2.75">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2.75">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2.75">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2.75">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2.75">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2.75">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2.75">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2.75">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2.75">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2.7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2.75">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2.75">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2.75">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2.75">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2.75">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2.75">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2.75">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2.75">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2.75">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2.7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2.75">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2.75">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2.75">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2.75">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2.75">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2.75">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2.75">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2.75">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2.75">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2.7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2.75">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2.75">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2.75">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2.75">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2.75">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2.75">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2.75">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2.75">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2.75">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2.7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2.75">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2.75">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2.75">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2.75">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2.75">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2.75">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2.75">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2.75">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2.75">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2.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2.75">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2.75">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2.75">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2.75">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2.75">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2.75">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2.75">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2.75">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2.75">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2.7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2.75">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2.75">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2.75">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2.75">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2.75">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2.75">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2.75">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2.75">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2.75">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2.7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2.75">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2.75">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2.75">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2.75">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2.75">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2.75">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2.75">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2.75">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2.75">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2.7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2.75">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2.75">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2.75">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2.75">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2.75">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2.75">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2.75">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2.75">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2.75">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2.7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2.75">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2.75">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2.75">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2.75">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2.75">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2.75">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2.75">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2.75">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2.75">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2.7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2.75">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2.75">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2.75">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2.75">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2.75">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2.75">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2.75">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2.75">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2.75">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2.7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2.75">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2.75">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2.75">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2.75">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2.75">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2.75">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2.75">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2.75">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2.75">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2.7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2.75">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2.75">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2.75">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2.75">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2.75">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2.75">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2.75">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2.75">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2.75">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2.7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2.75">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2.75">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2.75">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2.75">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2.75">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2.75">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2.75">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2.75">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2.75">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2.7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2.75">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2.75">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2.75">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2.75">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2.75">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2.75">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2.75">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2.75">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2.75">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2.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2.75">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2.75">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2.75">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2.75">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2.75">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2.75">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2.75">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2.75">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2.75">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2.7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2.75">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2.75">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2.75">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2.75">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2.75">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2.75">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2.75">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2.75">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2.75">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2.7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2.75">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2.75">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2.75">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2.75">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2.75">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2.75">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2.75">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2.75">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2.75">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2.7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2.75">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2.75">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2.75">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2.75">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2.75">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2.75">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2.75">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2.75">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2.75">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2.7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2.75">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2.75">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2.75">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2.75">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2.75">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2.75">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2.75">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2.75">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2.75">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2.7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2.75">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2.75">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2.75">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2.75">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2.75">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2.75">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2.75">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2.75">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2.75">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2.7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2.75">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2.75">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2.75">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2.75">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2.75">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2.75">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2.75">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2.75">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2.75">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2.7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2.75">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2.75">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2.75">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2.75">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2.75">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2.75">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2.75">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2.75">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2.75">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2.7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2.75">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2.75">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2.75">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2.75">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2.75">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2.75">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2.75">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2.75">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2.75">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2.7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2.75">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2.75">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2.75">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2.75">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2.75">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2.75">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2.75">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2.75">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2.75">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2.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2.75">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2.75">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2.75">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2.75">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2.75">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2.75">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2.75">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2.75">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2.75">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2.7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2.75">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2.75">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2.75">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2.75">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2.75">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2.75">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2.75">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2.75">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2.75">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2.7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2.75">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2.75">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2.75">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2.75">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2.75">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spans="1:26" ht="12.75">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spans="1:26" ht="12.75">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spans="1:26" ht="12.75">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row r="1004" spans="1:26" ht="12.75">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row>
    <row r="1005" spans="1:26" ht="12.75">
      <c r="A1005" s="2"/>
      <c r="B1005" s="2"/>
      <c r="C1005" s="2"/>
      <c r="D1005" s="2"/>
      <c r="E1005" s="2"/>
      <c r="F1005" s="2"/>
      <c r="G1005" s="2"/>
      <c r="H1005" s="2"/>
      <c r="I1005" s="2"/>
      <c r="J1005" s="2"/>
      <c r="K1005" s="2"/>
      <c r="L1005" s="2"/>
      <c r="M1005" s="2"/>
      <c r="N1005" s="2"/>
      <c r="O1005" s="2"/>
      <c r="P1005" s="2"/>
      <c r="Q1005" s="2"/>
      <c r="R1005" s="2"/>
      <c r="S1005" s="2"/>
      <c r="T1005" s="2"/>
      <c r="U1005" s="2"/>
      <c r="V1005" s="2"/>
      <c r="W1005" s="2"/>
      <c r="X1005" s="2"/>
      <c r="Y1005" s="2"/>
      <c r="Z1005" s="2"/>
    </row>
    <row r="1006" spans="1:26" ht="12.75">
      <c r="A1006" s="2"/>
      <c r="B1006" s="2"/>
      <c r="C1006" s="2"/>
      <c r="D1006" s="2"/>
      <c r="E1006" s="2"/>
      <c r="F1006" s="2"/>
      <c r="G1006" s="2"/>
      <c r="H1006" s="2"/>
      <c r="I1006" s="2"/>
      <c r="J1006" s="2"/>
      <c r="K1006" s="2"/>
      <c r="L1006" s="2"/>
      <c r="M1006" s="2"/>
      <c r="N1006" s="2"/>
      <c r="O1006" s="2"/>
      <c r="P1006" s="2"/>
      <c r="Q1006" s="2"/>
      <c r="R1006" s="2"/>
      <c r="S1006" s="2"/>
      <c r="T1006" s="2"/>
      <c r="U1006" s="2"/>
      <c r="V1006" s="2"/>
      <c r="W1006" s="2"/>
      <c r="X1006" s="2"/>
      <c r="Y1006" s="2"/>
      <c r="Z1006" s="2"/>
    </row>
    <row r="1007" spans="1:26" ht="12.75">
      <c r="A1007" s="2"/>
      <c r="B1007" s="2"/>
      <c r="C1007" s="2"/>
      <c r="D1007" s="2"/>
      <c r="E1007" s="2"/>
      <c r="F1007" s="2"/>
      <c r="G1007" s="2"/>
      <c r="H1007" s="2"/>
      <c r="I1007" s="2"/>
      <c r="J1007" s="2"/>
      <c r="K1007" s="2"/>
      <c r="L1007" s="2"/>
      <c r="M1007" s="2"/>
      <c r="N1007" s="2"/>
      <c r="O1007" s="2"/>
      <c r="P1007" s="2"/>
      <c r="Q1007" s="2"/>
      <c r="R1007" s="2"/>
      <c r="S1007" s="2"/>
      <c r="T1007" s="2"/>
      <c r="U1007" s="2"/>
      <c r="V1007" s="2"/>
      <c r="W1007" s="2"/>
      <c r="X1007" s="2"/>
      <c r="Y1007" s="2"/>
      <c r="Z1007" s="2"/>
    </row>
    <row r="1008" spans="1:26" ht="12.75">
      <c r="A1008" s="2"/>
      <c r="B1008" s="2"/>
      <c r="C1008" s="2"/>
      <c r="D1008" s="2"/>
      <c r="E1008" s="2"/>
      <c r="F1008" s="2"/>
      <c r="G1008" s="2"/>
      <c r="H1008" s="2"/>
      <c r="I1008" s="2"/>
      <c r="J1008" s="2"/>
      <c r="K1008" s="2"/>
      <c r="L1008" s="2"/>
      <c r="M1008" s="2"/>
      <c r="N1008" s="2"/>
      <c r="O1008" s="2"/>
      <c r="P1008" s="2"/>
      <c r="Q1008" s="2"/>
      <c r="R1008" s="2"/>
      <c r="S1008" s="2"/>
      <c r="T1008" s="2"/>
      <c r="U1008" s="2"/>
      <c r="V1008" s="2"/>
      <c r="W1008" s="2"/>
      <c r="X1008" s="2"/>
      <c r="Y1008" s="2"/>
      <c r="Z1008" s="2"/>
    </row>
    <row r="1009" spans="1:26" ht="12.75">
      <c r="A1009" s="2"/>
      <c r="B1009" s="2"/>
      <c r="C1009" s="2"/>
      <c r="D1009" s="2"/>
      <c r="E1009" s="2"/>
      <c r="F1009" s="2"/>
      <c r="G1009" s="2"/>
      <c r="H1009" s="2"/>
      <c r="I1009" s="2"/>
      <c r="J1009" s="2"/>
      <c r="K1009" s="2"/>
      <c r="L1009" s="2"/>
      <c r="M1009" s="2"/>
      <c r="N1009" s="2"/>
      <c r="O1009" s="2"/>
      <c r="P1009" s="2"/>
      <c r="Q1009" s="2"/>
      <c r="R1009" s="2"/>
      <c r="S1009" s="2"/>
      <c r="T1009" s="2"/>
      <c r="U1009" s="2"/>
      <c r="V1009" s="2"/>
      <c r="W1009" s="2"/>
      <c r="X1009" s="2"/>
      <c r="Y1009" s="2"/>
      <c r="Z1009" s="2"/>
    </row>
  </sheetData>
  <mergeCells count="1">
    <mergeCell ref="A4:A14"/>
  </mergeCells>
  <hyperlinks>
    <hyperlink ref="A4" r:id="rId1" xr:uid="{00000000-0004-0000-0000-000000000000}"/>
  </hyperlinks>
  <pageMargins left="0.7" right="0.7" top="0.75" bottom="0.75" header="0.3" footer="0.3"/>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D187"/>
  <sheetViews>
    <sheetView workbookViewId="0">
      <pane xSplit="1" ySplit="1" topLeftCell="B152" activePane="bottomRight" state="frozen"/>
      <selection pane="topRight" activeCell="B1" sqref="B1"/>
      <selection pane="bottomLeft" activeCell="A2" sqref="A2"/>
      <selection pane="bottomRight" activeCell="G26" sqref="G26"/>
    </sheetView>
  </sheetViews>
  <sheetFormatPr defaultColWidth="12.5703125" defaultRowHeight="15.75" customHeight="1"/>
  <cols>
    <col min="1" max="1" width="19" customWidth="1"/>
    <col min="2" max="2" width="9.42578125" customWidth="1"/>
    <col min="3" max="3" width="13.7109375" customWidth="1"/>
    <col min="4" max="4" width="18.5703125" customWidth="1"/>
  </cols>
  <sheetData>
    <row r="1" spans="1:4" ht="12.75">
      <c r="A1" s="4" t="str">
        <f>dataAll!A1</f>
        <v>System</v>
      </c>
      <c r="B1" s="4" t="str">
        <f>dataAll!B1</f>
        <v>Domain</v>
      </c>
      <c r="C1" s="4" t="str">
        <f>dataAll!C1</f>
        <v>Publication date</v>
      </c>
      <c r="D1" s="5" t="str">
        <f>dataAll!D1</f>
        <v>Training compute (FLOP)</v>
      </c>
    </row>
    <row r="2" spans="1:4" ht="15.75" customHeight="1">
      <c r="A2" s="6" t="e">
        <f>dataAll!#REF!</f>
        <v>#REF!</v>
      </c>
      <c r="B2" s="7"/>
      <c r="C2" s="8" t="e">
        <f>dataAll!#REF!</f>
        <v>#REF!</v>
      </c>
      <c r="D2" s="9" t="e">
        <f>dataAll!#REF!</f>
        <v>#REF!</v>
      </c>
    </row>
    <row r="3" spans="1:4" ht="15.75" customHeight="1">
      <c r="A3" s="6" t="e">
        <f>dataAll!#REF!</f>
        <v>#REF!</v>
      </c>
      <c r="B3" s="7"/>
      <c r="C3" s="8" t="e">
        <f>dataAll!#REF!</f>
        <v>#REF!</v>
      </c>
      <c r="D3" s="9" t="e">
        <f>dataAll!#REF!</f>
        <v>#REF!</v>
      </c>
    </row>
    <row r="4" spans="1:4" ht="15.75" customHeight="1">
      <c r="A4" s="6" t="str">
        <f>dataAll!A32</f>
        <v>GOAT</v>
      </c>
      <c r="B4" s="7" t="str">
        <f>dataAll!B32</f>
        <v>Games</v>
      </c>
      <c r="C4" s="8">
        <f>dataAll!C32</f>
        <v>44404</v>
      </c>
      <c r="D4" s="18">
        <f>dataAll!D32</f>
        <v>7.8000000000000004E+22</v>
      </c>
    </row>
    <row r="5" spans="1:4" ht="15.75" customHeight="1">
      <c r="A5" s="10" t="str">
        <f>dataAll!A21</f>
        <v>Population-based DRL</v>
      </c>
      <c r="B5" s="11" t="str">
        <f>dataAll!B21</f>
        <v>Games</v>
      </c>
      <c r="C5" s="16">
        <f>dataAll!C21</f>
        <v>43284</v>
      </c>
      <c r="D5" s="13">
        <f>dataAll!D21</f>
        <v>3.49E+19</v>
      </c>
    </row>
    <row r="6" spans="1:4" ht="15.75" customHeight="1">
      <c r="A6" s="6" t="str">
        <f>dataAll!A44</f>
        <v>Seq2Seq LSTM</v>
      </c>
      <c r="B6" s="7" t="str">
        <f>dataAll!B44</f>
        <v>Language</v>
      </c>
      <c r="C6" s="8">
        <f>dataAll!C44</f>
        <v>41892</v>
      </c>
      <c r="D6" s="9">
        <f>dataAll!D44</f>
        <v>5.6E+19</v>
      </c>
    </row>
    <row r="7" spans="1:4" ht="15.75" customHeight="1">
      <c r="A7" s="10" t="str">
        <f>dataAll!A123</f>
        <v>GoogLeNet / InceptionV1</v>
      </c>
      <c r="B7" s="11" t="str">
        <f>dataAll!B123</f>
        <v>Vision</v>
      </c>
      <c r="C7" s="16">
        <f>dataAll!C123</f>
        <v>42162</v>
      </c>
      <c r="D7" s="13">
        <f>dataAll!D123</f>
        <v>1.557140125176E+18</v>
      </c>
    </row>
    <row r="8" spans="1:4" ht="15.75" customHeight="1">
      <c r="A8" s="10" t="str">
        <f>dataAll!A141</f>
        <v>MnasNet-A3</v>
      </c>
      <c r="B8" s="11" t="str">
        <f>dataAll!B141</f>
        <v>Vision</v>
      </c>
      <c r="C8" s="16">
        <f>dataAll!C141</f>
        <v>43614</v>
      </c>
      <c r="D8" s="13">
        <f>dataAll!D141</f>
        <v>1.5E+21</v>
      </c>
    </row>
    <row r="9" spans="1:4" ht="15.75" customHeight="1">
      <c r="A9" s="10" t="str">
        <f>dataAll!A97</f>
        <v>Llama 2</v>
      </c>
      <c r="B9" s="11" t="str">
        <f>dataAll!B97</f>
        <v>Language</v>
      </c>
      <c r="C9" s="16">
        <f>dataAll!C97</f>
        <v>45125</v>
      </c>
      <c r="D9" s="21">
        <f>dataAll!D97</f>
        <v>8.9999999999999996E+23</v>
      </c>
    </row>
    <row r="10" spans="1:4" ht="15.75" customHeight="1">
      <c r="A10" s="6" t="str">
        <f>dataAll!A140</f>
        <v>MnasNet-A1 + SSDLite</v>
      </c>
      <c r="B10" s="7" t="str">
        <f>dataAll!B140</f>
        <v>Vision</v>
      </c>
      <c r="C10" s="8">
        <f>dataAll!C140</f>
        <v>43614</v>
      </c>
      <c r="D10" s="9">
        <f>dataAll!D140</f>
        <v>1.5E+21</v>
      </c>
    </row>
    <row r="11" spans="1:4" ht="15.75" customHeight="1">
      <c r="A11" s="6" t="e">
        <f>dataAll!#REF!</f>
        <v>#REF!</v>
      </c>
      <c r="B11" s="7" t="e">
        <f>dataAll!#REF!</f>
        <v>#REF!</v>
      </c>
      <c r="C11" s="8" t="e">
        <f>dataAll!#REF!</f>
        <v>#REF!</v>
      </c>
      <c r="D11" s="9" t="e">
        <f>dataAll!#REF!</f>
        <v>#REF!</v>
      </c>
    </row>
    <row r="12" spans="1:4" ht="15.75" customHeight="1">
      <c r="A12" s="10" t="str">
        <f>dataAll!A93</f>
        <v>OPT-175B</v>
      </c>
      <c r="B12" s="11" t="str">
        <f>dataAll!B93</f>
        <v>Language</v>
      </c>
      <c r="C12" s="16">
        <f>dataAll!C93</f>
        <v>44683</v>
      </c>
      <c r="D12" s="25">
        <f>dataAll!D93</f>
        <v>4.2999999999999999E+23</v>
      </c>
    </row>
    <row r="13" spans="1:4" ht="15.75" customHeight="1">
      <c r="A13" s="6" t="e">
        <f>dataAll!#REF!</f>
        <v>#REF!</v>
      </c>
      <c r="B13" s="7" t="e">
        <f>dataAll!#REF!</f>
        <v>#REF!</v>
      </c>
      <c r="C13" s="8" t="e">
        <f>dataAll!#REF!</f>
        <v>#REF!</v>
      </c>
      <c r="D13" s="9" t="e">
        <f>dataAll!#REF!</f>
        <v>#REF!</v>
      </c>
    </row>
    <row r="14" spans="1:4" ht="15.75" customHeight="1">
      <c r="A14" s="6" t="e">
        <f>dataAll!#REF!</f>
        <v>#REF!</v>
      </c>
      <c r="B14" s="7" t="e">
        <f>dataAll!#REF!</f>
        <v>#REF!</v>
      </c>
      <c r="C14" s="8" t="e">
        <f>dataAll!#REF!</f>
        <v>#REF!</v>
      </c>
      <c r="D14" s="9" t="e">
        <f>dataAll!#REF!</f>
        <v>#REF!</v>
      </c>
    </row>
    <row r="15" spans="1:4" ht="15.75" customHeight="1">
      <c r="A15" s="6" t="e">
        <f>dataAll!#REF!</f>
        <v>#REF!</v>
      </c>
      <c r="B15" s="7" t="e">
        <f>dataAll!#REF!</f>
        <v>#REF!</v>
      </c>
      <c r="C15" s="8" t="e">
        <f>dataAll!#REF!</f>
        <v>#REF!</v>
      </c>
      <c r="D15" s="9" t="e">
        <f>dataAll!#REF!</f>
        <v>#REF!</v>
      </c>
    </row>
    <row r="16" spans="1:4" ht="15.75" customHeight="1">
      <c r="A16" s="6" t="str">
        <f>dataAll!A168</f>
        <v>AR-LDM</v>
      </c>
      <c r="B16" s="7" t="str">
        <f>dataAll!B168</f>
        <v>Z</v>
      </c>
      <c r="C16" s="8">
        <f>dataAll!C168</f>
        <v>44885</v>
      </c>
      <c r="D16" s="9">
        <f>dataAll!D168</f>
        <v>5.1E+20</v>
      </c>
    </row>
    <row r="17" spans="1:4" ht="15.75" customHeight="1">
      <c r="A17" s="6" t="e">
        <f>dataAll!#REF!</f>
        <v>#REF!</v>
      </c>
      <c r="B17" s="7" t="e">
        <f>dataAll!#REF!</f>
        <v>#REF!</v>
      </c>
      <c r="C17" s="8" t="e">
        <f>dataAll!#REF!</f>
        <v>#REF!</v>
      </c>
      <c r="D17" s="9" t="e">
        <f>dataAll!#REF!</f>
        <v>#REF!</v>
      </c>
    </row>
    <row r="18" spans="1:4" ht="15.75" customHeight="1">
      <c r="A18" s="10" t="str">
        <f>dataAll!A87</f>
        <v>GPT-3 175B (davinci)</v>
      </c>
      <c r="B18" s="11" t="str">
        <f>dataAll!B87</f>
        <v>Language</v>
      </c>
      <c r="C18" s="16">
        <f>dataAll!C87</f>
        <v>43979</v>
      </c>
      <c r="D18" s="13">
        <f>dataAll!D87</f>
        <v>3.14E+23</v>
      </c>
    </row>
    <row r="19" spans="1:4" ht="15.75" customHeight="1">
      <c r="A19" s="10" t="str">
        <f>dataAll!A161</f>
        <v>ASE</v>
      </c>
      <c r="B19" s="11" t="str">
        <f>dataAll!B161</f>
        <v>Z</v>
      </c>
      <c r="C19" s="16">
        <f>dataAll!C161</f>
        <v>44686</v>
      </c>
      <c r="D19" s="13">
        <f>dataAll!D161</f>
        <v>6.10416E+18</v>
      </c>
    </row>
    <row r="20" spans="1:4" ht="15.75" customHeight="1">
      <c r="A20" s="6" t="e">
        <f>dataAll!#REF!</f>
        <v>#REF!</v>
      </c>
      <c r="B20" s="7" t="e">
        <f>dataAll!#REF!</f>
        <v>#REF!</v>
      </c>
      <c r="C20" s="8" t="e">
        <f>dataAll!#REF!</f>
        <v>#REF!</v>
      </c>
      <c r="D20" s="9" t="e">
        <f>dataAll!#REF!</f>
        <v>#REF!</v>
      </c>
    </row>
    <row r="21" spans="1:4" ht="15.75" customHeight="1">
      <c r="A21" s="6" t="str">
        <f>dataAll!A162</f>
        <v>DeepSpeech2 (English)</v>
      </c>
      <c r="B21" s="7" t="str">
        <f>dataAll!B162</f>
        <v>Z</v>
      </c>
      <c r="C21" s="8">
        <f>dataAll!C162</f>
        <v>42346</v>
      </c>
      <c r="D21" s="31">
        <f>dataAll!D162</f>
        <v>2.6E+19</v>
      </c>
    </row>
    <row r="22" spans="1:4" ht="15.75" customHeight="1">
      <c r="A22" s="10" t="e">
        <f>dataAll!#REF!</f>
        <v>#REF!</v>
      </c>
      <c r="B22" s="11" t="e">
        <f>dataAll!#REF!</f>
        <v>#REF!</v>
      </c>
      <c r="C22" s="16" t="e">
        <f>dataAll!#REF!</f>
        <v>#REF!</v>
      </c>
      <c r="D22" s="13" t="e">
        <f>dataAll!#REF!</f>
        <v>#REF!</v>
      </c>
    </row>
    <row r="23" spans="1:4" ht="15.75" customHeight="1">
      <c r="A23" s="10" t="e">
        <f>dataAll!#REF!</f>
        <v>#REF!</v>
      </c>
      <c r="B23" s="11" t="e">
        <f>dataAll!#REF!</f>
        <v>#REF!</v>
      </c>
      <c r="C23" s="16" t="e">
        <f>dataAll!#REF!</f>
        <v>#REF!</v>
      </c>
      <c r="D23" s="20" t="e">
        <f>dataAll!#REF!</f>
        <v>#REF!</v>
      </c>
    </row>
    <row r="24" spans="1:4" ht="15.75" customHeight="1">
      <c r="A24" s="6" t="e">
        <f>dataAll!#REF!</f>
        <v>#REF!</v>
      </c>
      <c r="B24" s="7" t="e">
        <f>dataAll!#REF!</f>
        <v>#REF!</v>
      </c>
      <c r="C24" s="8" t="e">
        <f>dataAll!#REF!</f>
        <v>#REF!</v>
      </c>
      <c r="D24" s="9" t="e">
        <f>dataAll!#REF!</f>
        <v>#REF!</v>
      </c>
    </row>
    <row r="25" spans="1:4" ht="15.75" customHeight="1">
      <c r="A25" s="10" t="e">
        <f>dataAll!#REF!</f>
        <v>#REF!</v>
      </c>
      <c r="B25" s="11" t="e">
        <f>dataAll!#REF!</f>
        <v>#REF!</v>
      </c>
      <c r="C25" s="16" t="e">
        <f>dataAll!#REF!</f>
        <v>#REF!</v>
      </c>
      <c r="D25" s="33" t="e">
        <f>dataAll!#REF!</f>
        <v>#REF!</v>
      </c>
    </row>
    <row r="26" spans="1:4" ht="15.75" customHeight="1">
      <c r="A26" s="10" t="e">
        <f>dataAll!#REF!</f>
        <v>#REF!</v>
      </c>
      <c r="B26" s="11" t="e">
        <f>dataAll!#REF!</f>
        <v>#REF!</v>
      </c>
      <c r="C26" s="16" t="e">
        <f>dataAll!#REF!</f>
        <v>#REF!</v>
      </c>
      <c r="D26" s="20" t="e">
        <f>dataAll!#REF!</f>
        <v>#REF!</v>
      </c>
    </row>
    <row r="27" spans="1:4" ht="15.75" customHeight="1">
      <c r="A27" s="6" t="e">
        <f>dataAll!#REF!</f>
        <v>#REF!</v>
      </c>
      <c r="B27" s="7" t="e">
        <f>dataAll!#REF!</f>
        <v>#REF!</v>
      </c>
      <c r="C27" s="8" t="e">
        <f>dataAll!#REF!</f>
        <v>#REF!</v>
      </c>
      <c r="D27" s="9" t="e">
        <f>dataAll!#REF!</f>
        <v>#REF!</v>
      </c>
    </row>
    <row r="28" spans="1:4" ht="15.75" customHeight="1">
      <c r="A28" s="10" t="str">
        <f>dataAll!A165</f>
        <v>Wu Dao - Wen Hui</v>
      </c>
      <c r="B28" s="11" t="str">
        <f>dataAll!B165</f>
        <v>Z</v>
      </c>
      <c r="C28" s="16">
        <f>dataAll!C165</f>
        <v>44256</v>
      </c>
      <c r="D28" s="13">
        <f>dataAll!D165</f>
        <v>1.16E+20</v>
      </c>
    </row>
    <row r="29" spans="1:4" ht="15.75" customHeight="1">
      <c r="A29" s="10" t="e">
        <f>dataAll!#REF!</f>
        <v>#REF!</v>
      </c>
      <c r="B29" s="11" t="e">
        <f>dataAll!#REF!</f>
        <v>#REF!</v>
      </c>
      <c r="C29" s="16" t="e">
        <f>dataAll!#REF!</f>
        <v>#REF!</v>
      </c>
      <c r="D29" s="20" t="e">
        <f>dataAll!#REF!</f>
        <v>#REF!</v>
      </c>
    </row>
    <row r="30" spans="1:4" ht="15.75" customHeight="1">
      <c r="A30" s="10" t="e">
        <f>dataAll!#REF!</f>
        <v>#REF!</v>
      </c>
      <c r="B30" s="11" t="e">
        <f>dataAll!#REF!</f>
        <v>#REF!</v>
      </c>
      <c r="C30" s="16" t="e">
        <f>dataAll!#REF!</f>
        <v>#REF!</v>
      </c>
      <c r="D30" s="13" t="e">
        <f>dataAll!#REF!</f>
        <v>#REF!</v>
      </c>
    </row>
    <row r="31" spans="1:4" ht="15.75" customHeight="1">
      <c r="A31" s="6" t="e">
        <f>dataAll!#REF!</f>
        <v>#REF!</v>
      </c>
      <c r="B31" s="7" t="e">
        <f>dataAll!#REF!</f>
        <v>#REF!</v>
      </c>
      <c r="C31" s="8" t="e">
        <f>dataAll!#REF!</f>
        <v>#REF!</v>
      </c>
      <c r="D31" s="9" t="e">
        <f>dataAll!#REF!</f>
        <v>#REF!</v>
      </c>
    </row>
    <row r="32" spans="1:4" ht="15.75" customHeight="1">
      <c r="A32" s="6" t="str">
        <f>dataAll!A176</f>
        <v>Wu Dao - Wen Lan</v>
      </c>
      <c r="B32" s="7" t="str">
        <f>dataAll!B176</f>
        <v>Z</v>
      </c>
      <c r="C32" s="8">
        <f>dataAll!C176</f>
        <v>44256</v>
      </c>
      <c r="D32" s="9">
        <f>dataAll!D176</f>
        <v>7.2E+21</v>
      </c>
    </row>
    <row r="33" spans="1:4" ht="15.75" customHeight="1">
      <c r="A33" s="6" t="e">
        <f>dataAll!#REF!</f>
        <v>#REF!</v>
      </c>
      <c r="B33" s="7" t="e">
        <f>dataAll!#REF!</f>
        <v>#REF!</v>
      </c>
      <c r="C33" s="8" t="e">
        <f>dataAll!#REF!</f>
        <v>#REF!</v>
      </c>
      <c r="D33" s="9" t="e">
        <f>dataAll!#REF!</f>
        <v>#REF!</v>
      </c>
    </row>
    <row r="34" spans="1:4" ht="15.75" customHeight="1">
      <c r="A34" s="6" t="str">
        <f>dataAll!A180</f>
        <v>ProtT5-XXL</v>
      </c>
      <c r="B34" s="7" t="str">
        <f>dataAll!B180</f>
        <v>Z</v>
      </c>
      <c r="C34" s="8">
        <f>dataAll!C180</f>
        <v>44320</v>
      </c>
      <c r="D34" s="9">
        <f>dataAll!D180</f>
        <v>7.3699999999999999E+22</v>
      </c>
    </row>
    <row r="35" spans="1:4" ht="15.75" customHeight="1">
      <c r="A35" s="6" t="e">
        <f>dataAll!#REF!</f>
        <v>#REF!</v>
      </c>
      <c r="B35" s="7" t="e">
        <f>dataAll!#REF!</f>
        <v>#REF!</v>
      </c>
      <c r="C35" s="8" t="e">
        <f>dataAll!#REF!</f>
        <v>#REF!</v>
      </c>
      <c r="D35" s="9" t="e">
        <f>dataAll!#REF!</f>
        <v>#REF!</v>
      </c>
    </row>
    <row r="36" spans="1:4" ht="15.75" customHeight="1">
      <c r="A36" s="10" t="e">
        <f>dataAll!#REF!</f>
        <v>#REF!</v>
      </c>
      <c r="B36" s="11" t="e">
        <f>dataAll!#REF!</f>
        <v>#REF!</v>
      </c>
      <c r="C36" s="16" t="e">
        <f>dataAll!#REF!</f>
        <v>#REF!</v>
      </c>
      <c r="D36" s="13" t="e">
        <f>dataAll!#REF!</f>
        <v>#REF!</v>
      </c>
    </row>
    <row r="37" spans="1:4" ht="15.75" customHeight="1">
      <c r="A37" s="6" t="e">
        <f>dataAll!#REF!</f>
        <v>#REF!</v>
      </c>
      <c r="B37" s="7" t="e">
        <f>dataAll!#REF!</f>
        <v>#REF!</v>
      </c>
      <c r="C37" s="8" t="e">
        <f>dataAll!#REF!</f>
        <v>#REF!</v>
      </c>
      <c r="D37" s="9" t="e">
        <f>dataAll!#REF!</f>
        <v>#REF!</v>
      </c>
    </row>
    <row r="38" spans="1:4" ht="15.75" customHeight="1">
      <c r="A38" s="6" t="e">
        <f>dataAll!#REF!</f>
        <v>#REF!</v>
      </c>
      <c r="B38" s="7" t="e">
        <f>dataAll!#REF!</f>
        <v>#REF!</v>
      </c>
      <c r="C38" s="8" t="e">
        <f>dataAll!#REF!</f>
        <v>#REF!</v>
      </c>
      <c r="D38" s="9" t="e">
        <f>dataAll!#REF!</f>
        <v>#REF!</v>
      </c>
    </row>
    <row r="39" spans="1:4" ht="15.75" customHeight="1">
      <c r="A39" s="10" t="str">
        <f>dataAll!A11</f>
        <v>Parti</v>
      </c>
      <c r="B39" s="11" t="str">
        <f>dataAll!B11</f>
        <v>Drawing</v>
      </c>
      <c r="C39" s="16">
        <f>dataAll!C11</f>
        <v>44734</v>
      </c>
      <c r="D39" s="20">
        <f>dataAll!D11</f>
        <v>3.9628953761926302E+23</v>
      </c>
    </row>
    <row r="40" spans="1:4" ht="15.75" customHeight="1">
      <c r="A40" s="10" t="str">
        <f>dataAll!A107</f>
        <v>LeNet-5</v>
      </c>
      <c r="B40" s="11" t="str">
        <f>dataAll!B107</f>
        <v>Vision</v>
      </c>
      <c r="C40" s="16">
        <f>dataAll!C107</f>
        <v>36100</v>
      </c>
      <c r="D40" s="13">
        <f>dataAll!D107</f>
        <v>2810000000000</v>
      </c>
    </row>
    <row r="41" spans="1:4" ht="15.75" customHeight="1">
      <c r="A41" s="22" t="str">
        <f>dataAll!A29</f>
        <v>OpenAI Five Rerun</v>
      </c>
      <c r="B41" s="23" t="str">
        <f>dataAll!B29</f>
        <v>Games</v>
      </c>
      <c r="C41" s="24">
        <f>dataAll!C29</f>
        <v>43812</v>
      </c>
      <c r="D41" s="26">
        <f>dataAll!D29</f>
        <v>1.3E+22</v>
      </c>
    </row>
    <row r="42" spans="1:4" ht="15.75" customHeight="1">
      <c r="A42" s="6" t="str">
        <f>dataAll!A46</f>
        <v>MoE</v>
      </c>
      <c r="B42" s="7" t="str">
        <f>dataAll!B46</f>
        <v>Language</v>
      </c>
      <c r="C42" s="8">
        <f>dataAll!C46</f>
        <v>42758</v>
      </c>
      <c r="D42" s="9">
        <f>dataAll!D46</f>
        <v>9.393905664E+19</v>
      </c>
    </row>
    <row r="43" spans="1:4" ht="15.75" customHeight="1">
      <c r="A43" s="6" t="str">
        <f>dataAll!A76</f>
        <v>FLAN</v>
      </c>
      <c r="B43" s="7" t="str">
        <f>dataAll!B76</f>
        <v>Language</v>
      </c>
      <c r="C43" s="8">
        <f>dataAll!C76</f>
        <v>44442</v>
      </c>
      <c r="D43" s="9">
        <f>dataAll!D76</f>
        <v>4.896E+22</v>
      </c>
    </row>
    <row r="44" spans="1:4" ht="15.75" customHeight="1">
      <c r="A44" s="6" t="str">
        <f>dataAll!A4</f>
        <v>BigGAN-deep 512x512</v>
      </c>
      <c r="B44" s="7" t="str">
        <f>dataAll!B4</f>
        <v>Drawing</v>
      </c>
      <c r="C44" s="14">
        <f>dataAll!C4</f>
        <v>43371</v>
      </c>
      <c r="D44" s="9">
        <f>dataAll!D4</f>
        <v>3E+21</v>
      </c>
    </row>
    <row r="45" spans="1:4" ht="15.75" customHeight="1">
      <c r="A45" s="10" t="str">
        <f>dataAll!A65</f>
        <v>T5-3B</v>
      </c>
      <c r="B45" s="11" t="str">
        <f>dataAll!B65</f>
        <v>Language</v>
      </c>
      <c r="C45" s="16">
        <f>dataAll!C65</f>
        <v>43761</v>
      </c>
      <c r="D45" s="13">
        <f>dataAll!D65</f>
        <v>1.04E+22</v>
      </c>
    </row>
    <row r="46" spans="1:4" ht="15.75" customHeight="1">
      <c r="A46" s="10" t="str">
        <f>dataAll!A47</f>
        <v>KEPLER</v>
      </c>
      <c r="B46" s="11" t="str">
        <f>dataAll!B47</f>
        <v>Language</v>
      </c>
      <c r="C46" s="16">
        <f>dataAll!C47</f>
        <v>44158</v>
      </c>
      <c r="D46" s="13">
        <f>dataAll!D47</f>
        <v>1.24E+20</v>
      </c>
    </row>
    <row r="47" spans="1:4" ht="15.75" customHeight="1">
      <c r="A47" s="10" t="str">
        <f>dataAll!A13</f>
        <v>TD-Gammon</v>
      </c>
      <c r="B47" s="11" t="str">
        <f>dataAll!B13</f>
        <v>Games</v>
      </c>
      <c r="C47" s="16">
        <f>dataAll!C13</f>
        <v>33725</v>
      </c>
      <c r="D47" s="13">
        <f>dataAll!D13</f>
        <v>18232157622832.703</v>
      </c>
    </row>
    <row r="48" spans="1:4" ht="15.75" customHeight="1">
      <c r="A48" s="10" t="str">
        <f>dataAll!A41</f>
        <v>Transformer</v>
      </c>
      <c r="B48" s="11" t="str">
        <f>dataAll!B41</f>
        <v>Language</v>
      </c>
      <c r="C48" s="16">
        <f>dataAll!C41</f>
        <v>42898</v>
      </c>
      <c r="D48" s="13">
        <f>dataAll!D41</f>
        <v>7.4245248E+18</v>
      </c>
    </row>
    <row r="49" spans="1:4" ht="15.75" customHeight="1">
      <c r="A49" s="10" t="str">
        <f>dataAll!A75</f>
        <v>GLM-130B</v>
      </c>
      <c r="B49" s="11" t="str">
        <f>dataAll!B75</f>
        <v>Language</v>
      </c>
      <c r="C49" s="16">
        <f>dataAll!C75</f>
        <v>44777</v>
      </c>
      <c r="D49" s="13">
        <f>dataAll!D75</f>
        <v>4.6000000000000004E+22</v>
      </c>
    </row>
    <row r="50" spans="1:4" ht="15.75" customHeight="1">
      <c r="A50" s="10" t="str">
        <f>dataAll!A55</f>
        <v>CPM-Large</v>
      </c>
      <c r="B50" s="11" t="str">
        <f>dataAll!B55</f>
        <v>Language</v>
      </c>
      <c r="C50" s="16">
        <f>dataAll!C55</f>
        <v>44166</v>
      </c>
      <c r="D50" s="13">
        <f>dataAll!D55</f>
        <v>1.8E+21</v>
      </c>
    </row>
    <row r="51" spans="1:4" ht="15.75" customHeight="1">
      <c r="A51" s="6" t="str">
        <f>dataAll!A84</f>
        <v>AlexaTM 20B</v>
      </c>
      <c r="B51" s="7" t="str">
        <f>dataAll!B84</f>
        <v>Language</v>
      </c>
      <c r="C51" s="8">
        <f>dataAll!C84</f>
        <v>44775</v>
      </c>
      <c r="D51" s="9">
        <f>dataAll!D84</f>
        <v>2.04374016E+23</v>
      </c>
    </row>
    <row r="52" spans="1:4" ht="15.75" customHeight="1">
      <c r="A52" s="6" t="str">
        <f>dataAll!A52</f>
        <v>Wu Dao - Wen Yuan</v>
      </c>
      <c r="B52" s="7" t="str">
        <f>dataAll!B52</f>
        <v>Language</v>
      </c>
      <c r="C52" s="8">
        <f>dataAll!C52</f>
        <v>44207</v>
      </c>
      <c r="D52" s="9">
        <f>dataAll!D52</f>
        <v>6.5028096E+20</v>
      </c>
    </row>
    <row r="53" spans="1:4" ht="15.75" customHeight="1">
      <c r="A53" s="6" t="str">
        <f>dataAll!A68</f>
        <v>Turing NLG</v>
      </c>
      <c r="B53" s="7" t="str">
        <f>dataAll!B68</f>
        <v>Language</v>
      </c>
      <c r="C53" s="8">
        <f>dataAll!C68</f>
        <v>43874</v>
      </c>
      <c r="D53" s="18">
        <f>dataAll!D68</f>
        <v>1.5699999999999999E+22</v>
      </c>
    </row>
    <row r="54" spans="1:4" ht="15.75" customHeight="1">
      <c r="A54" s="6" t="str">
        <f>dataAll!A62</f>
        <v>Primer</v>
      </c>
      <c r="B54" s="7" t="str">
        <f>dataAll!B62</f>
        <v>Language</v>
      </c>
      <c r="C54" s="8">
        <f>dataAll!C62</f>
        <v>44585</v>
      </c>
      <c r="D54" s="9">
        <f>dataAll!D62</f>
        <v>7.1E+21</v>
      </c>
    </row>
    <row r="55" spans="1:4" ht="15.75" customHeight="1">
      <c r="A55" s="10" t="str">
        <f>dataAll!A143</f>
        <v>NASv3 (CIFAR-10)</v>
      </c>
      <c r="B55" s="11" t="str">
        <f>dataAll!B143</f>
        <v>Vision</v>
      </c>
      <c r="C55" s="16">
        <f>dataAll!C143</f>
        <v>42679</v>
      </c>
      <c r="D55" s="13">
        <f>dataAll!D143</f>
        <v>2.2E+21</v>
      </c>
    </row>
    <row r="56" spans="1:4" ht="15.75" customHeight="1">
      <c r="A56" s="10" t="str">
        <f>dataAll!A31</f>
        <v>OpenAI Five</v>
      </c>
      <c r="B56" s="11" t="str">
        <f>dataAll!B31</f>
        <v>Games</v>
      </c>
      <c r="C56" s="16">
        <f>dataAll!C31</f>
        <v>43812</v>
      </c>
      <c r="D56" s="20">
        <f>dataAll!D31</f>
        <v>6.7000000000000002E+22</v>
      </c>
    </row>
    <row r="57" spans="1:4" ht="15.75" customHeight="1">
      <c r="A57" s="10" t="str">
        <f>dataAll!A27</f>
        <v>AlphaGo Lee</v>
      </c>
      <c r="B57" s="11" t="str">
        <f>dataAll!B27</f>
        <v>Games</v>
      </c>
      <c r="C57" s="16">
        <f>dataAll!C27</f>
        <v>42396</v>
      </c>
      <c r="D57" s="20">
        <f>dataAll!D27</f>
        <v>1.9E+21</v>
      </c>
    </row>
    <row r="58" spans="1:4" ht="15.75" customHeight="1">
      <c r="A58" s="6" t="str">
        <f>dataAll!A20</f>
        <v>KataGo</v>
      </c>
      <c r="B58" s="7" t="str">
        <f>dataAll!B20</f>
        <v>Games</v>
      </c>
      <c r="C58" s="8">
        <f>dataAll!C20</f>
        <v>43523</v>
      </c>
      <c r="D58" s="9">
        <f>dataAll!D20</f>
        <v>2.32E+19</v>
      </c>
    </row>
    <row r="59" spans="1:4" ht="15.75" customHeight="1">
      <c r="A59" s="6" t="str">
        <f>dataAll!A80</f>
        <v>GPT-NeoX-20B</v>
      </c>
      <c r="B59" s="7" t="str">
        <f>dataAll!B80</f>
        <v>Language</v>
      </c>
      <c r="C59" s="8">
        <f>dataAll!C80</f>
        <v>44601</v>
      </c>
      <c r="D59" s="18">
        <f>dataAll!D80</f>
        <v>9.3199999999999996E+22</v>
      </c>
    </row>
    <row r="60" spans="1:4" ht="15.75" customHeight="1">
      <c r="A60" s="6" t="str">
        <f>dataAll!A158</f>
        <v>TransE</v>
      </c>
      <c r="B60" s="7" t="str">
        <f>dataAll!B158</f>
        <v>Z</v>
      </c>
      <c r="C60" s="8">
        <f>dataAll!C158</f>
        <v>41613</v>
      </c>
      <c r="D60" s="9">
        <f>dataAll!D158</f>
        <v>1.340928E+18</v>
      </c>
    </row>
    <row r="61" spans="1:4" ht="15.75" customHeight="1">
      <c r="A61" s="10" t="str">
        <f>dataAll!A53</f>
        <v>GPT-SW3</v>
      </c>
      <c r="B61" s="11" t="str">
        <f>dataAll!B53</f>
        <v>Language</v>
      </c>
      <c r="C61" s="16">
        <f>dataAll!C53</f>
        <v>44737</v>
      </c>
      <c r="D61" s="13">
        <f>dataAll!D53</f>
        <v>1.3E+21</v>
      </c>
    </row>
    <row r="62" spans="1:4" ht="15.75" customHeight="1">
      <c r="A62" s="6" t="str">
        <f>dataAll!A118</f>
        <v>ResNeXt-101 32x48d</v>
      </c>
      <c r="B62" s="7" t="str">
        <f>dataAll!B118</f>
        <v>Vision</v>
      </c>
      <c r="C62" s="8">
        <f>dataAll!C118</f>
        <v>43222</v>
      </c>
      <c r="D62" s="9">
        <f>dataAll!D118</f>
        <v>2.2E+17</v>
      </c>
    </row>
    <row r="63" spans="1:4" ht="15.75" customHeight="1">
      <c r="A63" s="10" t="str">
        <f>dataAll!A177</f>
        <v>CLIP (ViT L/14@336px)</v>
      </c>
      <c r="B63" s="11" t="str">
        <f>dataAll!B177</f>
        <v>Z</v>
      </c>
      <c r="C63" s="16">
        <f>dataAll!C177</f>
        <v>44201</v>
      </c>
      <c r="D63" s="13">
        <f>dataAll!D177</f>
        <v>1.0499999999999999E+22</v>
      </c>
    </row>
    <row r="64" spans="1:4" ht="15.75" customHeight="1">
      <c r="A64" s="6" t="str">
        <f>dataAll!A102</f>
        <v>PaLM 2</v>
      </c>
      <c r="B64" s="7" t="str">
        <f>dataAll!B102</f>
        <v>Language</v>
      </c>
      <c r="C64" s="8">
        <f>dataAll!C102</f>
        <v>45056</v>
      </c>
      <c r="D64" s="9">
        <f>dataAll!D102</f>
        <v>7.3399999999999997E+24</v>
      </c>
    </row>
    <row r="65" spans="1:4" ht="15.75" customHeight="1">
      <c r="A65" s="6" t="str">
        <f>dataAll!A82</f>
        <v>HyperClova</v>
      </c>
      <c r="B65" s="7" t="str">
        <f>dataAll!B82</f>
        <v>Language</v>
      </c>
      <c r="C65" s="8">
        <f>dataAll!C82</f>
        <v>44449</v>
      </c>
      <c r="D65" s="9">
        <f>dataAll!D82</f>
        <v>1.476E+23</v>
      </c>
    </row>
    <row r="66" spans="1:4" ht="15.75" customHeight="1">
      <c r="A66" s="27" t="str">
        <f>dataAll!A26</f>
        <v>OpenAI TI7 DOTA 1v1</v>
      </c>
      <c r="B66" s="28" t="str">
        <f>dataAll!B26</f>
        <v>Games</v>
      </c>
      <c r="C66" s="29">
        <f>dataAll!C26</f>
        <v>42958</v>
      </c>
      <c r="D66" s="30">
        <f>dataAll!D26</f>
        <v>6.0460952225920018E+20</v>
      </c>
    </row>
    <row r="67" spans="1:4" ht="15.75" customHeight="1">
      <c r="A67" s="6" t="str">
        <f>dataAll!A170</f>
        <v>DLRM-2022</v>
      </c>
      <c r="B67" s="7" t="str">
        <f>dataAll!B170</f>
        <v>Z</v>
      </c>
      <c r="C67" s="8">
        <f>dataAll!C170</f>
        <v>44454</v>
      </c>
      <c r="D67" s="9">
        <f>dataAll!D170</f>
        <v>1.1E+21</v>
      </c>
    </row>
    <row r="68" spans="1:4" ht="15.75" customHeight="1">
      <c r="A68" s="10" t="str">
        <f>dataAll!A105</f>
        <v>Perceptron Mark I</v>
      </c>
      <c r="B68" s="11" t="str">
        <f>dataAll!B105</f>
        <v>Vision</v>
      </c>
      <c r="C68" s="12">
        <f>dataAll!C105</f>
        <v>20821</v>
      </c>
      <c r="D68" s="13">
        <f>dataAll!D105</f>
        <v>694894.93773618096</v>
      </c>
    </row>
    <row r="69" spans="1:4" ht="15.75" customHeight="1">
      <c r="A69" s="10" t="str">
        <f>dataAll!A139</f>
        <v>Noisy Student (L2)</v>
      </c>
      <c r="B69" s="11" t="str">
        <f>dataAll!B139</f>
        <v>Vision</v>
      </c>
      <c r="C69" s="16">
        <f>dataAll!C139</f>
        <v>43780</v>
      </c>
      <c r="D69" s="13">
        <f>dataAll!D139</f>
        <v>8.4934656E+20</v>
      </c>
    </row>
    <row r="70" spans="1:4" ht="15.75" customHeight="1">
      <c r="A70" s="6" t="str">
        <f>dataAll!A90</f>
        <v>Jurassic-1-Jumbo</v>
      </c>
      <c r="B70" s="7" t="str">
        <f>dataAll!B90</f>
        <v>Language</v>
      </c>
      <c r="C70" s="8">
        <f>dataAll!C90</f>
        <v>44419</v>
      </c>
      <c r="D70" s="9">
        <f>dataAll!D90</f>
        <v>3.7000000000000001E+23</v>
      </c>
    </row>
    <row r="71" spans="1:4" ht="15.75" customHeight="1">
      <c r="A71" s="10" t="str">
        <f>dataAll!A73</f>
        <v>PLUG</v>
      </c>
      <c r="B71" s="11" t="str">
        <f>dataAll!B73</f>
        <v>Language</v>
      </c>
      <c r="C71" s="16">
        <f>dataAll!C73</f>
        <v>44305</v>
      </c>
      <c r="D71" s="13">
        <f>dataAll!D73</f>
        <v>3.5997696E+22</v>
      </c>
    </row>
    <row r="72" spans="1:4" ht="15.75" customHeight="1">
      <c r="A72" s="6" t="str">
        <f>dataAll!A28</f>
        <v>FTW</v>
      </c>
      <c r="B72" s="7" t="str">
        <f>dataAll!B28</f>
        <v>Games</v>
      </c>
      <c r="C72" s="8">
        <f>dataAll!C28</f>
        <v>43616</v>
      </c>
      <c r="D72" s="18">
        <f>dataAll!D28</f>
        <v>7.26E+21</v>
      </c>
    </row>
    <row r="73" spans="1:4" ht="15.75" customHeight="1">
      <c r="A73" s="6" t="str">
        <f>dataAll!A154</f>
        <v>RNN for speech</v>
      </c>
      <c r="B73" s="7" t="str">
        <f>dataAll!B154</f>
        <v>Z</v>
      </c>
      <c r="C73" s="8">
        <f>dataAll!C154</f>
        <v>35930</v>
      </c>
      <c r="D73" s="9">
        <f>dataAll!D154</f>
        <v>226690156032.01801</v>
      </c>
    </row>
    <row r="74" spans="1:4" ht="15.75" customHeight="1">
      <c r="A74" s="10" t="str">
        <f>dataAll!A101</f>
        <v>Megatron-LM (1T)</v>
      </c>
      <c r="B74" s="11" t="str">
        <f>dataAll!B101</f>
        <v>Language</v>
      </c>
      <c r="C74" s="16">
        <f>dataAll!C101</f>
        <v>44295</v>
      </c>
      <c r="D74" s="13">
        <f>dataAll!D101</f>
        <v>3.5999999999999998E+24</v>
      </c>
    </row>
    <row r="75" spans="1:4" ht="15.75" customHeight="1">
      <c r="A75" s="6" t="str">
        <f>dataAll!A138</f>
        <v>JFT</v>
      </c>
      <c r="B75" s="7" t="str">
        <f>dataAll!B138</f>
        <v>Vision</v>
      </c>
      <c r="C75" s="8">
        <f>dataAll!C138</f>
        <v>42951</v>
      </c>
      <c r="D75" s="9">
        <f>dataAll!D138</f>
        <v>4.79E+20</v>
      </c>
    </row>
    <row r="76" spans="1:4" ht="15.75" customHeight="1">
      <c r="A76" s="10" t="str">
        <f>dataAll!A171</f>
        <v>wave2vec 2.0 LARGE</v>
      </c>
      <c r="B76" s="11" t="str">
        <f>dataAll!B171</f>
        <v>Z</v>
      </c>
      <c r="C76" s="16">
        <f>dataAll!C171</f>
        <v>44126</v>
      </c>
      <c r="D76" s="13">
        <f>dataAll!D171</f>
        <v>1.9E+21</v>
      </c>
    </row>
    <row r="77" spans="1:4" ht="15.75" customHeight="1">
      <c r="A77" s="6" t="str">
        <f>dataAll!A178</f>
        <v>LiMoE</v>
      </c>
      <c r="B77" s="7" t="str">
        <f>dataAll!B178</f>
        <v>Z</v>
      </c>
      <c r="C77" s="8">
        <f>dataAll!C178</f>
        <v>44718</v>
      </c>
      <c r="D77" s="9">
        <f>dataAll!D178</f>
        <v>1.8E+22</v>
      </c>
    </row>
    <row r="78" spans="1:4" ht="15.75" customHeight="1">
      <c r="A78" s="6" t="str">
        <f>dataAll!A108</f>
        <v>Decision tree (classification)</v>
      </c>
      <c r="B78" s="7" t="str">
        <f>dataAll!B108</f>
        <v>Vision</v>
      </c>
      <c r="C78" s="8">
        <f>dataAll!C108</f>
        <v>37233</v>
      </c>
      <c r="D78" s="9">
        <f>dataAll!D108</f>
        <v>63000000000000</v>
      </c>
    </row>
    <row r="79" spans="1:4" ht="15.75" customHeight="1">
      <c r="A79" s="10" t="str">
        <f>dataAll!A57</f>
        <v>ALBERT-xxlarge</v>
      </c>
      <c r="B79" s="11" t="str">
        <f>dataAll!B57</f>
        <v>Language</v>
      </c>
      <c r="C79" s="16">
        <f>dataAll!C57</f>
        <v>43870</v>
      </c>
      <c r="D79" s="13">
        <f>dataAll!D57</f>
        <v>2.39E+21</v>
      </c>
    </row>
    <row r="80" spans="1:4" ht="15.75" customHeight="1">
      <c r="A80" s="10" t="e">
        <f>dataAll!#REF!</f>
        <v>#REF!</v>
      </c>
      <c r="B80" s="11" t="e">
        <f>dataAll!#REF!</f>
        <v>#REF!</v>
      </c>
      <c r="C80" s="16" t="e">
        <f>dataAll!#REF!</f>
        <v>#REF!</v>
      </c>
      <c r="D80" s="13" t="e">
        <f>dataAll!#REF!</f>
        <v>#REF!</v>
      </c>
    </row>
    <row r="81" spans="1:4" ht="15.75" customHeight="1">
      <c r="A81" s="6" t="str">
        <f>dataAll!A94</f>
        <v>LLaMA (65B)</v>
      </c>
      <c r="B81" s="7" t="str">
        <f>dataAll!B94</f>
        <v>Language</v>
      </c>
      <c r="C81" s="8">
        <f>dataAll!C94</f>
        <v>44981</v>
      </c>
      <c r="D81" s="9">
        <f>dataAll!D94</f>
        <v>5.5E+23</v>
      </c>
    </row>
    <row r="82" spans="1:4" ht="15.75" customHeight="1">
      <c r="A82" s="6" t="str">
        <f>dataAll!A88</f>
        <v>Source 1.0</v>
      </c>
      <c r="B82" s="7" t="str">
        <f>dataAll!B88</f>
        <v>Language</v>
      </c>
      <c r="C82" s="8">
        <f>dataAll!C88</f>
        <v>44510</v>
      </c>
      <c r="D82" s="9">
        <f>dataAll!D88</f>
        <v>3.5399999999999998E+23</v>
      </c>
    </row>
    <row r="83" spans="1:4" ht="15.75" customHeight="1">
      <c r="A83" s="6" t="str">
        <f>dataAll!A182</f>
        <v>Flamingo</v>
      </c>
      <c r="B83" s="7" t="str">
        <f>dataAll!B182</f>
        <v>Z</v>
      </c>
      <c r="C83" s="8">
        <f>dataAll!C182</f>
        <v>44680</v>
      </c>
      <c r="D83" s="9">
        <f>dataAll!D182</f>
        <v>2.6999999999999999E+23</v>
      </c>
    </row>
    <row r="84" spans="1:4" ht="15.75" customHeight="1">
      <c r="A84" s="10" t="str">
        <f>dataAll!A155</f>
        <v>BiLSTM for Speech</v>
      </c>
      <c r="B84" s="11" t="str">
        <f>dataAll!B155</f>
        <v>Z</v>
      </c>
      <c r="C84" s="16">
        <f>dataAll!C155</f>
        <v>38565</v>
      </c>
      <c r="D84" s="13">
        <f>dataAll!D155</f>
        <v>24124575958774.801</v>
      </c>
    </row>
    <row r="85" spans="1:4" ht="15.75" customHeight="1">
      <c r="A85" s="6" t="str">
        <f>dataAll!A124</f>
        <v>RetinaNet-R101</v>
      </c>
      <c r="B85" s="7" t="str">
        <f>dataAll!B124</f>
        <v>Vision</v>
      </c>
      <c r="C85" s="8">
        <f>dataAll!C124</f>
        <v>42954</v>
      </c>
      <c r="D85" s="9">
        <f>dataAll!D124</f>
        <v>2.065392E+18</v>
      </c>
    </row>
    <row r="86" spans="1:4" ht="15.75" customHeight="1">
      <c r="A86" s="6" t="str">
        <f>dataAll!A126</f>
        <v>SPPNet</v>
      </c>
      <c r="B86" s="7" t="str">
        <f>dataAll!B126</f>
        <v>Vision</v>
      </c>
      <c r="C86" s="8">
        <f>dataAll!C126</f>
        <v>41808</v>
      </c>
      <c r="D86" s="31">
        <f>dataAll!D126</f>
        <v>3.411072E+18</v>
      </c>
    </row>
    <row r="87" spans="1:4" ht="15.75" customHeight="1">
      <c r="A87" s="10" t="e">
        <f>dataAll!#REF!</f>
        <v>#REF!</v>
      </c>
      <c r="B87" s="11" t="e">
        <f>dataAll!#REF!</f>
        <v>#REF!</v>
      </c>
      <c r="C87" s="16" t="e">
        <f>dataAll!#REF!</f>
        <v>#REF!</v>
      </c>
      <c r="D87" s="13" t="e">
        <f>dataAll!#REF!</f>
        <v>#REF!</v>
      </c>
    </row>
    <row r="88" spans="1:4" ht="15.75" customHeight="1">
      <c r="A88" s="27" t="str">
        <f>dataAll!A30</f>
        <v>AlphaZero</v>
      </c>
      <c r="B88" s="28" t="str">
        <f>dataAll!B30</f>
        <v>Games</v>
      </c>
      <c r="C88" s="29">
        <f>dataAll!C30</f>
        <v>43074</v>
      </c>
      <c r="D88" s="30">
        <f>dataAll!D30</f>
        <v>3.6679273004682866E+22</v>
      </c>
    </row>
    <row r="89" spans="1:4" ht="15.75" customHeight="1">
      <c r="A89" s="10" t="str">
        <f>dataAll!A119</f>
        <v>Dropout (ImageNet)</v>
      </c>
      <c r="B89" s="11" t="str">
        <f>dataAll!B119</f>
        <v>Vision</v>
      </c>
      <c r="C89" s="16">
        <f>dataAll!C119</f>
        <v>41063</v>
      </c>
      <c r="D89" s="20">
        <f>dataAll!D119</f>
        <v>2.731968E+17</v>
      </c>
    </row>
    <row r="90" spans="1:4" ht="15.75" customHeight="1">
      <c r="A90" s="6" t="e">
        <f>dataAll!#REF!</f>
        <v>#REF!</v>
      </c>
      <c r="B90" s="7" t="e">
        <f>dataAll!#REF!</f>
        <v>#REF!</v>
      </c>
      <c r="C90" s="8" t="e">
        <f>dataAll!#REF!</f>
        <v>#REF!</v>
      </c>
      <c r="D90" s="9" t="e">
        <f>dataAll!#REF!</f>
        <v>#REF!</v>
      </c>
    </row>
    <row r="91" spans="1:4" ht="15.75" customHeight="1">
      <c r="A91" s="10" t="str">
        <f>dataAll!A99</f>
        <v>PaLM (540B)</v>
      </c>
      <c r="B91" s="11" t="str">
        <f>dataAll!B99</f>
        <v>Language</v>
      </c>
      <c r="C91" s="16">
        <f>dataAll!C99</f>
        <v>44655</v>
      </c>
      <c r="D91" s="13">
        <f>dataAll!D99</f>
        <v>2.5272000000000002E+24</v>
      </c>
    </row>
    <row r="92" spans="1:4" ht="15.75" customHeight="1">
      <c r="A92" s="27" t="str">
        <f>dataAll!A72</f>
        <v>GShard (dense)</v>
      </c>
      <c r="B92" s="28" t="str">
        <f>dataAll!B72</f>
        <v>Language</v>
      </c>
      <c r="C92" s="29">
        <f>dataAll!C72</f>
        <v>44012</v>
      </c>
      <c r="D92" s="30">
        <f>dataAll!D72</f>
        <v>2.6E+22</v>
      </c>
    </row>
    <row r="93" spans="1:4" ht="15.75" customHeight="1">
      <c r="A93" s="10" t="str">
        <f>dataAll!A151</f>
        <v>Fuzzy NN</v>
      </c>
      <c r="B93" s="11" t="str">
        <f>dataAll!B151</f>
        <v>Z</v>
      </c>
      <c r="C93" s="16">
        <f>dataAll!C151</f>
        <v>33848</v>
      </c>
      <c r="D93" s="13">
        <f>dataAll!D151</f>
        <v>1403117760</v>
      </c>
    </row>
    <row r="94" spans="1:4" ht="15.75" customHeight="1">
      <c r="A94" s="6" t="str">
        <f>dataAll!A128</f>
        <v>AlphaX-1</v>
      </c>
      <c r="B94" s="7" t="str">
        <f>dataAll!B128</f>
        <v>Vision</v>
      </c>
      <c r="C94" s="8">
        <f>dataAll!C128</f>
        <v>43740</v>
      </c>
      <c r="D94" s="9">
        <f>dataAll!D128</f>
        <v>7.6E+18</v>
      </c>
    </row>
    <row r="95" spans="1:4" ht="15.75" customHeight="1">
      <c r="A95" s="6" t="e">
        <f>dataAll!#REF!</f>
        <v>#REF!</v>
      </c>
      <c r="B95" s="7" t="e">
        <f>dataAll!#REF!</f>
        <v>#REF!</v>
      </c>
      <c r="C95" s="8" t="e">
        <f>dataAll!#REF!</f>
        <v>#REF!</v>
      </c>
      <c r="D95" s="9" t="e">
        <f>dataAll!#REF!</f>
        <v>#REF!</v>
      </c>
    </row>
    <row r="96" spans="1:4" ht="15.75" customHeight="1">
      <c r="A96" s="22" t="str">
        <f>dataAll!A43</f>
        <v>GPT</v>
      </c>
      <c r="B96" s="23" t="str">
        <f>dataAll!B43</f>
        <v>Language</v>
      </c>
      <c r="C96" s="24">
        <f>dataAll!C43</f>
        <v>43252</v>
      </c>
      <c r="D96" s="25">
        <f>dataAll!D43</f>
        <v>1.7578125E+19</v>
      </c>
    </row>
    <row r="97" spans="1:4" ht="15.75" customHeight="1">
      <c r="A97" s="10" t="e">
        <f>dataAll!#REF!</f>
        <v>#REF!</v>
      </c>
      <c r="B97" s="11" t="e">
        <f>dataAll!#REF!</f>
        <v>#REF!</v>
      </c>
      <c r="C97" s="16" t="e">
        <f>dataAll!#REF!</f>
        <v>#REF!</v>
      </c>
      <c r="D97" s="15" t="e">
        <f>dataAll!#REF!</f>
        <v>#REF!</v>
      </c>
    </row>
    <row r="98" spans="1:4" ht="15.75" customHeight="1">
      <c r="A98" s="6" t="e">
        <f>dataAll!#REF!</f>
        <v>#REF!</v>
      </c>
      <c r="B98" s="7" t="e">
        <f>dataAll!#REF!</f>
        <v>#REF!</v>
      </c>
      <c r="C98" s="8" t="e">
        <f>dataAll!#REF!</f>
        <v>#REF!</v>
      </c>
      <c r="D98" s="18" t="e">
        <f>dataAll!#REF!</f>
        <v>#REF!</v>
      </c>
    </row>
    <row r="99" spans="1:4" ht="15.75" customHeight="1">
      <c r="A99" s="6" t="str">
        <f>dataAll!A174</f>
        <v>M6-T</v>
      </c>
      <c r="B99" s="7" t="str">
        <f>dataAll!B174</f>
        <v>Z</v>
      </c>
      <c r="C99" s="8">
        <f>dataAll!C174</f>
        <v>44260</v>
      </c>
      <c r="D99" s="9">
        <f>dataAll!D174</f>
        <v>5.5E+21</v>
      </c>
    </row>
    <row r="100" spans="1:4" ht="15.75" customHeight="1">
      <c r="A100" s="10" t="e">
        <f>dataAll!#REF!</f>
        <v>#REF!</v>
      </c>
      <c r="B100" s="11" t="e">
        <f>dataAll!#REF!</f>
        <v>#REF!</v>
      </c>
      <c r="C100" s="16" t="e">
        <f>dataAll!#REF!</f>
        <v>#REF!</v>
      </c>
      <c r="D100" s="13" t="e">
        <f>dataAll!#REF!</f>
        <v>#REF!</v>
      </c>
    </row>
    <row r="101" spans="1:4" ht="15.75" customHeight="1">
      <c r="A101" s="6" t="e">
        <f>dataAll!#REF!</f>
        <v>#REF!</v>
      </c>
      <c r="B101" s="7" t="e">
        <f>dataAll!#REF!</f>
        <v>#REF!</v>
      </c>
      <c r="C101" s="8" t="e">
        <f>dataAll!#REF!</f>
        <v>#REF!</v>
      </c>
      <c r="D101" s="9" t="e">
        <f>dataAll!#REF!</f>
        <v>#REF!</v>
      </c>
    </row>
    <row r="102" spans="1:4" ht="15.75" customHeight="1">
      <c r="A102" s="6" t="e">
        <f>dataAll!#REF!</f>
        <v>#REF!</v>
      </c>
      <c r="B102" s="7" t="e">
        <f>dataAll!#REF!</f>
        <v>#REF!</v>
      </c>
      <c r="C102" s="8" t="e">
        <f>dataAll!#REF!</f>
        <v>#REF!</v>
      </c>
      <c r="D102" s="9" t="e">
        <f>dataAll!#REF!</f>
        <v>#REF!</v>
      </c>
    </row>
    <row r="103" spans="1:4" ht="15.75" customHeight="1">
      <c r="A103" s="10" t="e">
        <f>dataAll!#REF!</f>
        <v>#REF!</v>
      </c>
      <c r="B103" s="11" t="e">
        <f>dataAll!#REF!</f>
        <v>#REF!</v>
      </c>
      <c r="C103" s="16" t="e">
        <f>dataAll!#REF!</f>
        <v>#REF!</v>
      </c>
      <c r="D103" s="13" t="e">
        <f>dataAll!#REF!</f>
        <v>#REF!</v>
      </c>
    </row>
    <row r="104" spans="1:4" ht="15.75" customHeight="1">
      <c r="A104" s="10" t="e">
        <f>dataAll!#REF!</f>
        <v>#REF!</v>
      </c>
      <c r="B104" s="11" t="e">
        <f>dataAll!#REF!</f>
        <v>#REF!</v>
      </c>
      <c r="C104" s="16" t="e">
        <f>dataAll!#REF!</f>
        <v>#REF!</v>
      </c>
      <c r="D104" s="13" t="e">
        <f>dataAll!#REF!</f>
        <v>#REF!</v>
      </c>
    </row>
    <row r="105" spans="1:4" ht="15.75" customHeight="1">
      <c r="A105" s="6" t="e">
        <f>dataAll!#REF!</f>
        <v>#REF!</v>
      </c>
      <c r="B105" s="7" t="e">
        <f>dataAll!#REF!</f>
        <v>#REF!</v>
      </c>
      <c r="C105" s="8" t="e">
        <f>dataAll!#REF!</f>
        <v>#REF!</v>
      </c>
      <c r="D105" s="9" t="e">
        <f>dataAll!#REF!</f>
        <v>#REF!</v>
      </c>
    </row>
    <row r="106" spans="1:4" ht="15.75" customHeight="1">
      <c r="A106" s="6" t="str">
        <f>dataAll!A12</f>
        <v>Samuel Neural Checkers</v>
      </c>
      <c r="B106" s="7" t="str">
        <f>dataAll!B12</f>
        <v>Games</v>
      </c>
      <c r="C106" s="8">
        <f>dataAll!C12</f>
        <v>21732</v>
      </c>
      <c r="D106" s="9">
        <f>dataAll!D12</f>
        <v>428000000</v>
      </c>
    </row>
    <row r="107" spans="1:4" ht="15.75" customHeight="1">
      <c r="A107" s="6" t="str">
        <f>dataAll!A42</f>
        <v>DistilBERT</v>
      </c>
      <c r="B107" s="7" t="str">
        <f>dataAll!B42</f>
        <v>Language</v>
      </c>
      <c r="C107" s="8">
        <f>dataAll!C42</f>
        <v>43740</v>
      </c>
      <c r="D107" s="9">
        <f>dataAll!D42</f>
        <v>1.24416E+19</v>
      </c>
    </row>
    <row r="108" spans="1:4" ht="15.75" customHeight="1">
      <c r="A108" s="6" t="str">
        <f>dataAll!A92</f>
        <v>Yuan 1.0</v>
      </c>
      <c r="B108" s="7" t="str">
        <f>dataAll!B92</f>
        <v>Language</v>
      </c>
      <c r="C108" s="8">
        <f>dataAll!C92</f>
        <v>44481</v>
      </c>
      <c r="D108" s="9">
        <f>dataAll!D92</f>
        <v>4.0970000000000002E+23</v>
      </c>
    </row>
    <row r="109" spans="1:4" ht="15.75" customHeight="1">
      <c r="A109" s="6" t="str">
        <f>dataAll!A34</f>
        <v>AlphaStar</v>
      </c>
      <c r="B109" s="7" t="str">
        <f>dataAll!B34</f>
        <v>Games</v>
      </c>
      <c r="C109" s="8">
        <f>dataAll!C34</f>
        <v>43768</v>
      </c>
      <c r="D109" s="9">
        <f>dataAll!D34</f>
        <v>2.02E+23</v>
      </c>
    </row>
    <row r="110" spans="1:4" ht="15.75" customHeight="1">
      <c r="A110" s="6" t="str">
        <f>dataAll!A122</f>
        <v>Unsupervised High-level Feature Learner</v>
      </c>
      <c r="B110" s="7" t="str">
        <f>dataAll!B122</f>
        <v>Vision</v>
      </c>
      <c r="C110" s="8">
        <f>dataAll!C122</f>
        <v>41102</v>
      </c>
      <c r="D110" s="9">
        <f>dataAll!D122</f>
        <v>6E+17</v>
      </c>
    </row>
    <row r="111" spans="1:4" ht="15.75" customHeight="1">
      <c r="A111" s="10" t="str">
        <f>dataAll!A115</f>
        <v>ADAM (CIFAR-10)</v>
      </c>
      <c r="B111" s="11" t="str">
        <f>dataAll!B115</f>
        <v>Vision</v>
      </c>
      <c r="C111" s="16">
        <f>dataAll!C115</f>
        <v>41995</v>
      </c>
      <c r="D111" s="13">
        <f>dataAll!D115</f>
        <v>6.048E+16</v>
      </c>
    </row>
    <row r="112" spans="1:4" ht="15.75" customHeight="1">
      <c r="A112" s="10" t="str">
        <f>dataAll!A77</f>
        <v>PanGu-α</v>
      </c>
      <c r="B112" s="11" t="str">
        <f>dataAll!B77</f>
        <v>Language</v>
      </c>
      <c r="C112" s="16">
        <f>dataAll!C77</f>
        <v>44311</v>
      </c>
      <c r="D112" s="13">
        <f>dataAll!D77</f>
        <v>5.8300000000000001E+22</v>
      </c>
    </row>
    <row r="113" spans="1:4" ht="15.75" customHeight="1">
      <c r="A113" s="6" t="str">
        <f>dataAll!A110</f>
        <v>Feedforward NN</v>
      </c>
      <c r="B113" s="7" t="str">
        <f>dataAll!B110</f>
        <v>Vision</v>
      </c>
      <c r="C113" s="8">
        <f>dataAll!C110</f>
        <v>40311</v>
      </c>
      <c r="D113" s="9">
        <f>dataAll!D110</f>
        <v>350000000000000</v>
      </c>
    </row>
    <row r="114" spans="1:4" ht="15.75" customHeight="1">
      <c r="A114" s="10" t="str">
        <f>dataAll!A37</f>
        <v>Word2Vec (large)</v>
      </c>
      <c r="B114" s="11" t="str">
        <f>dataAll!B37</f>
        <v>Language</v>
      </c>
      <c r="C114" s="16">
        <f>dataAll!C37</f>
        <v>41563</v>
      </c>
      <c r="D114" s="20">
        <f>dataAll!D37</f>
        <v>3.888E+16</v>
      </c>
    </row>
    <row r="115" spans="1:4" ht="15.75" customHeight="1">
      <c r="A115" s="22" t="str">
        <f>dataAll!A67</f>
        <v>GPT-J-6B</v>
      </c>
      <c r="B115" s="23" t="str">
        <f>dataAll!B67</f>
        <v>Language</v>
      </c>
      <c r="C115" s="24">
        <f>dataAll!C67</f>
        <v>44317</v>
      </c>
      <c r="D115" s="26">
        <f>dataAll!D67</f>
        <v>1.5E+22</v>
      </c>
    </row>
    <row r="116" spans="1:4" ht="15.75" customHeight="1">
      <c r="A116" s="22" t="str">
        <f>dataAll!A17</f>
        <v>SmooCT</v>
      </c>
      <c r="B116" s="23" t="str">
        <f>dataAll!B17</f>
        <v>Games</v>
      </c>
      <c r="C116" s="24">
        <f>dataAll!C17</f>
        <v>41821</v>
      </c>
      <c r="D116" s="25">
        <f>dataAll!D17</f>
        <v>6.9E+16</v>
      </c>
    </row>
    <row r="117" spans="1:4" ht="15.75" customHeight="1">
      <c r="A117" s="6" t="str">
        <f>dataAll!A114</f>
        <v>Dropout (MNIST)</v>
      </c>
      <c r="B117" s="7" t="str">
        <f>dataAll!B114</f>
        <v>Vision</v>
      </c>
      <c r="C117" s="8">
        <f>dataAll!C114</f>
        <v>41063</v>
      </c>
      <c r="D117" s="9">
        <f>dataAll!D114</f>
        <v>6039370800000000</v>
      </c>
    </row>
    <row r="118" spans="1:4" ht="15.75" customHeight="1">
      <c r="A118" s="6" t="str">
        <f>dataAll!A100</f>
        <v>Minerva (540B)</v>
      </c>
      <c r="B118" s="7" t="str">
        <f>dataAll!B100</f>
        <v>Language</v>
      </c>
      <c r="C118" s="8">
        <f>dataAll!C100</f>
        <v>44741</v>
      </c>
      <c r="D118" s="9">
        <f>dataAll!D100</f>
        <v>2.7414947368421002E+24</v>
      </c>
    </row>
    <row r="119" spans="1:4" ht="15.75" customHeight="1">
      <c r="A119" s="6" t="str">
        <f>dataAll!A152</f>
        <v>NetTalk</v>
      </c>
      <c r="B119" s="7" t="str">
        <f>dataAll!B152</f>
        <v>Z</v>
      </c>
      <c r="C119" s="8">
        <f>dataAll!C152</f>
        <v>31934</v>
      </c>
      <c r="D119" s="9">
        <f>dataAll!D152</f>
        <v>27664065000</v>
      </c>
    </row>
    <row r="120" spans="1:4" ht="15.75" customHeight="1">
      <c r="A120" s="10" t="str">
        <f>dataAll!A159</f>
        <v>Cross-lingual alignment</v>
      </c>
      <c r="B120" s="11" t="str">
        <f>dataAll!B159</f>
        <v>Z</v>
      </c>
      <c r="C120" s="16">
        <f>dataAll!C159</f>
        <v>43559</v>
      </c>
      <c r="D120" s="13">
        <f>dataAll!D159</f>
        <v>2.56E+18</v>
      </c>
    </row>
    <row r="121" spans="1:4" ht="15.75" customHeight="1">
      <c r="A121" s="10" t="e">
        <f>dataAll!#REF!</f>
        <v>#REF!</v>
      </c>
      <c r="B121" s="11" t="e">
        <f>dataAll!#REF!</f>
        <v>#REF!</v>
      </c>
      <c r="C121" s="16" t="e">
        <f>dataAll!#REF!</f>
        <v>#REF!</v>
      </c>
      <c r="D121" s="13" t="e">
        <f>dataAll!#REF!</f>
        <v>#REF!</v>
      </c>
    </row>
    <row r="122" spans="1:4" ht="15.75" customHeight="1">
      <c r="A122" s="6" t="e">
        <f>dataAll!#REF!</f>
        <v>#REF!</v>
      </c>
      <c r="B122" s="7" t="e">
        <f>dataAll!#REF!</f>
        <v>#REF!</v>
      </c>
      <c r="C122" s="8" t="e">
        <f>dataAll!#REF!</f>
        <v>#REF!</v>
      </c>
      <c r="D122" s="9" t="e">
        <f>dataAll!#REF!</f>
        <v>#REF!</v>
      </c>
    </row>
    <row r="123" spans="1:4" ht="15.75" customHeight="1">
      <c r="A123" s="6" t="e">
        <f>dataAll!#REF!</f>
        <v>#REF!</v>
      </c>
      <c r="B123" s="7" t="e">
        <f>dataAll!#REF!</f>
        <v>#REF!</v>
      </c>
      <c r="C123" s="8" t="e">
        <f>dataAll!#REF!</f>
        <v>#REF!</v>
      </c>
      <c r="D123" s="9" t="e">
        <f>dataAll!#REF!</f>
        <v>#REF!</v>
      </c>
    </row>
    <row r="124" spans="1:4" ht="15.75" customHeight="1">
      <c r="A124" s="10" t="e">
        <f>dataAll!#REF!</f>
        <v>#REF!</v>
      </c>
      <c r="B124" s="11" t="e">
        <f>dataAll!#REF!</f>
        <v>#REF!</v>
      </c>
      <c r="C124" s="16" t="e">
        <f>dataAll!#REF!</f>
        <v>#REF!</v>
      </c>
      <c r="D124" s="13" t="e">
        <f>dataAll!#REF!</f>
        <v>#REF!</v>
      </c>
    </row>
    <row r="125" spans="1:4" ht="15.75" customHeight="1">
      <c r="A125" s="6" t="e">
        <f>dataAll!#REF!</f>
        <v>#REF!</v>
      </c>
      <c r="B125" s="7" t="e">
        <f>dataAll!#REF!</f>
        <v>#REF!</v>
      </c>
      <c r="C125" s="8" t="e">
        <f>dataAll!#REF!</f>
        <v>#REF!</v>
      </c>
      <c r="D125" s="9" t="e">
        <f>dataAll!#REF!</f>
        <v>#REF!</v>
      </c>
    </row>
    <row r="126" spans="1:4" ht="15.75" customHeight="1">
      <c r="A126" s="6" t="e">
        <f>dataAll!#REF!</f>
        <v>#REF!</v>
      </c>
      <c r="B126" s="7" t="e">
        <f>dataAll!#REF!</f>
        <v>#REF!</v>
      </c>
      <c r="C126" s="8" t="e">
        <f>dataAll!#REF!</f>
        <v>#REF!</v>
      </c>
      <c r="D126" s="9" t="e">
        <f>dataAll!#REF!</f>
        <v>#REF!</v>
      </c>
    </row>
    <row r="127" spans="1:4" ht="15.75" customHeight="1">
      <c r="A127" s="10" t="str">
        <f>dataAll!A79</f>
        <v>Switch</v>
      </c>
      <c r="B127" s="11" t="str">
        <f>dataAll!B79</f>
        <v>Language</v>
      </c>
      <c r="C127" s="12">
        <f>dataAll!C79</f>
        <v>44207</v>
      </c>
      <c r="D127" s="13">
        <f>dataAll!D79</f>
        <v>8.2199999999999994E+22</v>
      </c>
    </row>
    <row r="128" spans="1:4" ht="15.75" customHeight="1">
      <c r="A128" s="10" t="str">
        <f>dataAll!A137</f>
        <v>AmoebaNet-A (F=448)</v>
      </c>
      <c r="B128" s="11" t="str">
        <f>dataAll!B137</f>
        <v>Vision</v>
      </c>
      <c r="C128" s="16">
        <f>dataAll!C137</f>
        <v>43136</v>
      </c>
      <c r="D128" s="13">
        <f>dataAll!D137</f>
        <v>3.85296912E+20</v>
      </c>
    </row>
    <row r="129" spans="1:4" ht="15.75" customHeight="1">
      <c r="A129" s="6" t="e">
        <f>dataAll!#REF!</f>
        <v>#REF!</v>
      </c>
      <c r="B129" s="7" t="e">
        <f>dataAll!#REF!</f>
        <v>#REF!</v>
      </c>
      <c r="C129" s="8" t="e">
        <f>dataAll!#REF!</f>
        <v>#REF!</v>
      </c>
      <c r="D129" s="9" t="e">
        <f>dataAll!#REF!</f>
        <v>#REF!</v>
      </c>
    </row>
    <row r="130" spans="1:4" ht="15.75" customHeight="1">
      <c r="A130" s="6" t="str">
        <f>dataAll!A172</f>
        <v>NÜWA</v>
      </c>
      <c r="B130" s="7" t="str">
        <f>dataAll!B172</f>
        <v>Z</v>
      </c>
      <c r="C130" s="8">
        <f>dataAll!C172</f>
        <v>44524</v>
      </c>
      <c r="D130" s="9">
        <f>dataAll!D172</f>
        <v>4.8384E+21</v>
      </c>
    </row>
    <row r="131" spans="1:4" ht="15.75" customHeight="1">
      <c r="A131" s="10" t="str">
        <f>dataAll!A39</f>
        <v>Part-of-sentence tagging model</v>
      </c>
      <c r="B131" s="11" t="str">
        <f>dataAll!B39</f>
        <v>Language</v>
      </c>
      <c r="C131" s="16">
        <f>dataAll!C39</f>
        <v>42572</v>
      </c>
      <c r="D131" s="20">
        <f>dataAll!D39</f>
        <v>1.454112E+17</v>
      </c>
    </row>
    <row r="132" spans="1:4" ht="15.75" customHeight="1">
      <c r="A132" s="22" t="str">
        <f>dataAll!A25</f>
        <v>Libratus</v>
      </c>
      <c r="B132" s="23" t="str">
        <f>dataAll!B25</f>
        <v>Games</v>
      </c>
      <c r="C132" s="24">
        <f>dataAll!C25</f>
        <v>42736</v>
      </c>
      <c r="D132" s="25">
        <f>dataAll!D25</f>
        <v>5.51E+20</v>
      </c>
    </row>
    <row r="133" spans="1:4" ht="15.75" customHeight="1">
      <c r="A133" s="6" t="str">
        <f>dataAll!A132</f>
        <v>MSRA (C, PReLU)</v>
      </c>
      <c r="B133" s="7" t="str">
        <f>dataAll!B132</f>
        <v>Vision</v>
      </c>
      <c r="C133" s="8">
        <f>dataAll!C132</f>
        <v>42041</v>
      </c>
      <c r="D133" s="19">
        <f>dataAll!D132</f>
        <v>2.397403008E+19</v>
      </c>
    </row>
    <row r="134" spans="1:4" ht="15.75" customHeight="1">
      <c r="A134" s="6" t="e">
        <f>dataAll!#REF!</f>
        <v>#REF!</v>
      </c>
      <c r="B134" s="7" t="e">
        <f>dataAll!#REF!</f>
        <v>#REF!</v>
      </c>
      <c r="C134" s="8" t="e">
        <f>dataAll!#REF!</f>
        <v>#REF!</v>
      </c>
      <c r="D134" s="9" t="e">
        <f>dataAll!#REF!</f>
        <v>#REF!</v>
      </c>
    </row>
    <row r="135" spans="1:4" ht="15.75" customHeight="1">
      <c r="A135" s="10" t="e">
        <f>dataAll!#REF!</f>
        <v>#REF!</v>
      </c>
      <c r="B135" s="11" t="e">
        <f>dataAll!#REF!</f>
        <v>#REF!</v>
      </c>
      <c r="C135" s="16" t="e">
        <f>dataAll!#REF!</f>
        <v>#REF!</v>
      </c>
      <c r="D135" s="13" t="e">
        <f>dataAll!#REF!</f>
        <v>#REF!</v>
      </c>
    </row>
    <row r="136" spans="1:4" ht="15.75" customHeight="1">
      <c r="A136" s="6" t="e">
        <f>dataAll!#REF!</f>
        <v>#REF!</v>
      </c>
      <c r="B136" s="7" t="e">
        <f>dataAll!#REF!</f>
        <v>#REF!</v>
      </c>
      <c r="C136" s="14" t="e">
        <f>dataAll!#REF!</f>
        <v>#REF!</v>
      </c>
      <c r="D136" s="9" t="e">
        <f>dataAll!#REF!</f>
        <v>#REF!</v>
      </c>
    </row>
    <row r="137" spans="1:4" ht="15.75" customHeight="1">
      <c r="A137" s="10" t="e">
        <f>dataAll!#REF!</f>
        <v>#REF!</v>
      </c>
      <c r="B137" s="11" t="e">
        <f>dataAll!#REF!</f>
        <v>#REF!</v>
      </c>
      <c r="C137" s="16" t="e">
        <f>dataAll!#REF!</f>
        <v>#REF!</v>
      </c>
      <c r="D137" s="13" t="e">
        <f>dataAll!#REF!</f>
        <v>#REF!</v>
      </c>
    </row>
    <row r="138" spans="1:4" ht="15.75" customHeight="1">
      <c r="A138" s="10" t="e">
        <f>dataAll!#REF!</f>
        <v>#REF!</v>
      </c>
      <c r="B138" s="11" t="e">
        <f>dataAll!#REF!</f>
        <v>#REF!</v>
      </c>
      <c r="C138" s="16" t="e">
        <f>dataAll!#REF!</f>
        <v>#REF!</v>
      </c>
      <c r="D138" s="13" t="e">
        <f>dataAll!#REF!</f>
        <v>#REF!</v>
      </c>
    </row>
    <row r="139" spans="1:4" ht="15.75" customHeight="1">
      <c r="A139" s="10" t="e">
        <f>dataAll!#REF!</f>
        <v>#REF!</v>
      </c>
      <c r="B139" s="11" t="e">
        <f>dataAll!#REF!</f>
        <v>#REF!</v>
      </c>
      <c r="C139" s="16" t="e">
        <f>dataAll!#REF!</f>
        <v>#REF!</v>
      </c>
      <c r="D139" s="13" t="e">
        <f>dataAll!#REF!</f>
        <v>#REF!</v>
      </c>
    </row>
    <row r="140" spans="1:4" ht="15.75" customHeight="1">
      <c r="A140" s="10" t="e">
        <f>dataAll!#REF!</f>
        <v>#REF!</v>
      </c>
      <c r="B140" s="11" t="e">
        <f>dataAll!#REF!</f>
        <v>#REF!</v>
      </c>
      <c r="C140" s="16" t="e">
        <f>dataAll!#REF!</f>
        <v>#REF!</v>
      </c>
      <c r="D140" s="13" t="e">
        <f>dataAll!#REF!</f>
        <v>#REF!</v>
      </c>
    </row>
    <row r="141" spans="1:4" ht="15.75" customHeight="1">
      <c r="A141" s="10" t="str">
        <f>dataAll!A113</f>
        <v>Dropout (CIFAR)</v>
      </c>
      <c r="B141" s="11" t="str">
        <f>dataAll!B113</f>
        <v>Vision</v>
      </c>
      <c r="C141" s="16">
        <f>dataAll!C113</f>
        <v>41063</v>
      </c>
      <c r="D141" s="13">
        <f>dataAll!D113</f>
        <v>4268700000000000</v>
      </c>
    </row>
    <row r="142" spans="1:4" ht="15.75" customHeight="1">
      <c r="A142" s="10" t="str">
        <f>dataAll!A133</f>
        <v>Transformer local-attention (NesT-B)</v>
      </c>
      <c r="B142" s="11" t="str">
        <f>dataAll!B133</f>
        <v>Vision</v>
      </c>
      <c r="C142" s="16">
        <f>dataAll!C133</f>
        <v>44342</v>
      </c>
      <c r="D142" s="13">
        <f>dataAll!D133</f>
        <v>2.40576E+19</v>
      </c>
    </row>
    <row r="143" spans="1:4" ht="15.75" customHeight="1">
      <c r="A143" s="6" t="str">
        <f>dataAll!A86</f>
        <v>ERNIE 3.0 Titan</v>
      </c>
      <c r="B143" s="7" t="str">
        <f>dataAll!B86</f>
        <v>Language</v>
      </c>
      <c r="C143" s="8">
        <f>dataAll!C86</f>
        <v>44553</v>
      </c>
      <c r="D143" s="9">
        <f>dataAll!D86</f>
        <v>3.14E+23</v>
      </c>
    </row>
    <row r="144" spans="1:4" ht="15.75" customHeight="1">
      <c r="A144" s="10" t="str">
        <f>dataAll!A95</f>
        <v>Chinchilla</v>
      </c>
      <c r="B144" s="11" t="str">
        <f>dataAll!B95</f>
        <v>Language</v>
      </c>
      <c r="C144" s="16">
        <f>dataAll!C95</f>
        <v>44649</v>
      </c>
      <c r="D144" s="13">
        <f>dataAll!D95</f>
        <v>5.76E+23</v>
      </c>
    </row>
    <row r="145" spans="1:4" ht="15.75" customHeight="1">
      <c r="A145" s="6" t="e">
        <f>dataAll!#REF!</f>
        <v>#REF!</v>
      </c>
      <c r="B145" s="7" t="e">
        <f>dataAll!#REF!</f>
        <v>#REF!</v>
      </c>
      <c r="C145" s="8" t="e">
        <f>dataAll!#REF!</f>
        <v>#REF!</v>
      </c>
      <c r="D145" s="9" t="e">
        <f>dataAll!#REF!</f>
        <v>#REF!</v>
      </c>
    </row>
    <row r="146" spans="1:4" ht="15.75" customHeight="1">
      <c r="A146" s="6" t="str">
        <f>dataAll!A144</f>
        <v>ViT-G/14</v>
      </c>
      <c r="B146" s="7" t="str">
        <f>dataAll!B144</f>
        <v>Vision</v>
      </c>
      <c r="C146" s="8">
        <f>dataAll!C144</f>
        <v>44355</v>
      </c>
      <c r="D146" s="9">
        <f>dataAll!D144</f>
        <v>3.4E+21</v>
      </c>
    </row>
    <row r="147" spans="1:4" ht="15.75" customHeight="1">
      <c r="A147" s="10" t="e">
        <f>dataAll!#REF!</f>
        <v>#REF!</v>
      </c>
      <c r="B147" s="11" t="e">
        <f>dataAll!#REF!</f>
        <v>#REF!</v>
      </c>
      <c r="C147" s="16" t="e">
        <f>dataAll!#REF!</f>
        <v>#REF!</v>
      </c>
      <c r="D147" s="13" t="e">
        <f>dataAll!#REF!</f>
        <v>#REF!</v>
      </c>
    </row>
    <row r="148" spans="1:4" ht="15.75" customHeight="1">
      <c r="A148" s="6" t="e">
        <f>dataAll!#REF!</f>
        <v>#REF!</v>
      </c>
      <c r="B148" s="7" t="e">
        <f>dataAll!#REF!</f>
        <v>#REF!</v>
      </c>
      <c r="C148" s="8" t="e">
        <f>dataAll!#REF!</f>
        <v>#REF!</v>
      </c>
      <c r="D148" s="9" t="e">
        <f>dataAll!#REF!</f>
        <v>#REF!</v>
      </c>
    </row>
    <row r="149" spans="1:4" ht="15.75" customHeight="1">
      <c r="A149" s="10" t="str">
        <f>dataAll!A167</f>
        <v>ProGen</v>
      </c>
      <c r="B149" s="11" t="str">
        <f>dataAll!B167</f>
        <v>Z</v>
      </c>
      <c r="C149" s="16">
        <f>dataAll!C167</f>
        <v>43903</v>
      </c>
      <c r="D149" s="13">
        <f>dataAll!D167</f>
        <v>3.7E+20</v>
      </c>
    </row>
    <row r="150" spans="1:4" ht="15.75" customHeight="1">
      <c r="A150" s="10" t="e">
        <f>dataAll!#REF!</f>
        <v>#REF!</v>
      </c>
      <c r="B150" s="11" t="e">
        <f>dataAll!#REF!</f>
        <v>#REF!</v>
      </c>
      <c r="C150" s="16" t="e">
        <f>dataAll!#REF!</f>
        <v>#REF!</v>
      </c>
      <c r="D150" s="13" t="e">
        <f>dataAll!#REF!</f>
        <v>#REF!</v>
      </c>
    </row>
    <row r="151" spans="1:4" ht="15.75" customHeight="1">
      <c r="A151" s="32" t="e">
        <f>dataAll!#REF!</f>
        <v>#REF!</v>
      </c>
      <c r="B151" s="11" t="e">
        <f>dataAll!#REF!</f>
        <v>#REF!</v>
      </c>
      <c r="C151" s="16" t="e">
        <f>dataAll!#REF!</f>
        <v>#REF!</v>
      </c>
      <c r="D151" s="13" t="e">
        <f>dataAll!#REF!</f>
        <v>#REF!</v>
      </c>
    </row>
    <row r="152" spans="1:4" ht="15.75" customHeight="1">
      <c r="A152" s="6" t="e">
        <f>dataAll!#REF!</f>
        <v>#REF!</v>
      </c>
      <c r="B152" s="7" t="e">
        <f>dataAll!#REF!</f>
        <v>#REF!</v>
      </c>
      <c r="C152" s="8" t="e">
        <f>dataAll!#REF!</f>
        <v>#REF!</v>
      </c>
      <c r="D152" s="31" t="e">
        <f>dataAll!#REF!</f>
        <v>#REF!</v>
      </c>
    </row>
    <row r="153" spans="1:4" ht="15.75" customHeight="1">
      <c r="A153" s="6" t="e">
        <f>dataAll!#REF!</f>
        <v>#REF!</v>
      </c>
      <c r="B153" s="7" t="e">
        <f>dataAll!#REF!</f>
        <v>#REF!</v>
      </c>
      <c r="C153" s="8" t="e">
        <f>dataAll!#REF!</f>
        <v>#REF!</v>
      </c>
      <c r="D153" s="9" t="e">
        <f>dataAll!#REF!</f>
        <v>#REF!</v>
      </c>
    </row>
    <row r="154" spans="1:4" ht="15.75" customHeight="1">
      <c r="A154" s="6" t="e">
        <f>dataAll!#REF!</f>
        <v>#REF!</v>
      </c>
      <c r="B154" s="7" t="e">
        <f>dataAll!#REF!</f>
        <v>#REF!</v>
      </c>
      <c r="C154" s="8" t="e">
        <f>dataAll!#REF!</f>
        <v>#REF!</v>
      </c>
      <c r="D154" s="9" t="e">
        <f>dataAll!#REF!</f>
        <v>#REF!</v>
      </c>
    </row>
    <row r="155" spans="1:4" ht="15.75" customHeight="1">
      <c r="A155" s="6" t="str">
        <f>dataAll!A98</f>
        <v>Megatron-Turing NLG 530B</v>
      </c>
      <c r="B155" s="7" t="str">
        <f>dataAll!B98</f>
        <v>Language</v>
      </c>
      <c r="C155" s="8">
        <f>dataAll!C98</f>
        <v>44480</v>
      </c>
      <c r="D155" s="9">
        <f>dataAll!D98</f>
        <v>1.17E+24</v>
      </c>
    </row>
    <row r="156" spans="1:4" ht="15.75" customHeight="1">
      <c r="A156" s="32" t="e">
        <f>dataAll!#REF!</f>
        <v>#REF!</v>
      </c>
      <c r="B156" s="11" t="e">
        <f>dataAll!#REF!</f>
        <v>#REF!</v>
      </c>
      <c r="C156" s="16" t="e">
        <f>dataAll!#REF!</f>
        <v>#REF!</v>
      </c>
      <c r="D156" s="13" t="e">
        <f>dataAll!#REF!</f>
        <v>#REF!</v>
      </c>
    </row>
    <row r="157" spans="1:4" ht="15.75" customHeight="1">
      <c r="A157" s="22" t="str">
        <f>dataAll!A179</f>
        <v>Whisper</v>
      </c>
      <c r="B157" s="23" t="str">
        <f>dataAll!B179</f>
        <v>Z</v>
      </c>
      <c r="C157" s="24">
        <f>dataAll!C179</f>
        <v>44825</v>
      </c>
      <c r="D157" s="25">
        <f>dataAll!D179</f>
        <v>4.6499999999999999E+22</v>
      </c>
    </row>
    <row r="158" spans="1:4" ht="15.75" customHeight="1">
      <c r="A158" s="10" t="e">
        <f>dataAll!#REF!</f>
        <v>#REF!</v>
      </c>
      <c r="B158" s="11" t="e">
        <f>dataAll!#REF!</f>
        <v>#REF!</v>
      </c>
      <c r="C158" s="16" t="e">
        <f>dataAll!#REF!</f>
        <v>#REF!</v>
      </c>
      <c r="D158" s="13" t="e">
        <f>dataAll!#REF!</f>
        <v>#REF!</v>
      </c>
    </row>
    <row r="159" spans="1:4" ht="15.75" customHeight="1">
      <c r="A159" s="6" t="e">
        <f>dataAll!#REF!</f>
        <v>#REF!</v>
      </c>
      <c r="B159" s="7" t="e">
        <f>dataAll!#REF!</f>
        <v>#REF!</v>
      </c>
      <c r="C159" s="8" t="e">
        <f>dataAll!#REF!</f>
        <v>#REF!</v>
      </c>
      <c r="D159" s="9" t="e">
        <f>dataAll!#REF!</f>
        <v>#REF!</v>
      </c>
    </row>
    <row r="160" spans="1:4" ht="15.75" customHeight="1">
      <c r="A160" s="10" t="str">
        <f>dataAll!A173</f>
        <v>Gato</v>
      </c>
      <c r="B160" s="11" t="str">
        <f>dataAll!B173</f>
        <v>Z</v>
      </c>
      <c r="C160" s="16">
        <f>dataAll!C173</f>
        <v>44693</v>
      </c>
      <c r="D160" s="13">
        <f>dataAll!D173</f>
        <v>5.44E+21</v>
      </c>
    </row>
    <row r="161" spans="1:4" ht="15.75" customHeight="1">
      <c r="A161" s="10" t="str">
        <f>dataAll!A91</f>
        <v>AlphaCode</v>
      </c>
      <c r="B161" s="11" t="str">
        <f>dataAll!B91</f>
        <v>Language</v>
      </c>
      <c r="C161" s="16">
        <f>dataAll!C91</f>
        <v>44594</v>
      </c>
      <c r="D161" s="13">
        <f>dataAll!D91</f>
        <v>4.0500000000000001E+23</v>
      </c>
    </row>
    <row r="162" spans="1:4" ht="15.75" customHeight="1">
      <c r="A162" s="10" t="e">
        <f>dataAll!#REF!</f>
        <v>#REF!</v>
      </c>
      <c r="B162" s="11" t="e">
        <f>dataAll!#REF!</f>
        <v>#REF!</v>
      </c>
      <c r="C162" s="16" t="e">
        <f>dataAll!#REF!</f>
        <v>#REF!</v>
      </c>
      <c r="D162" s="13" t="e">
        <f>dataAll!#REF!</f>
        <v>#REF!</v>
      </c>
    </row>
    <row r="163" spans="1:4" ht="15.75" customHeight="1">
      <c r="A163" s="6" t="e">
        <f>dataAll!#REF!</f>
        <v>#REF!</v>
      </c>
      <c r="B163" s="7" t="e">
        <f>dataAll!#REF!</f>
        <v>#REF!</v>
      </c>
      <c r="C163" s="8" t="e">
        <f>dataAll!#REF!</f>
        <v>#REF!</v>
      </c>
      <c r="D163" s="9" t="e">
        <f>dataAll!#REF!</f>
        <v>#REF!</v>
      </c>
    </row>
    <row r="164" spans="1:4" ht="15.75" customHeight="1">
      <c r="A164" s="10" t="e">
        <f>dataAll!#REF!</f>
        <v>#REF!</v>
      </c>
      <c r="B164" s="11" t="e">
        <f>dataAll!#REF!</f>
        <v>#REF!</v>
      </c>
      <c r="C164" s="16" t="e">
        <f>dataAll!#REF!</f>
        <v>#REF!</v>
      </c>
      <c r="D164" s="13" t="e">
        <f>dataAll!#REF!</f>
        <v>#REF!</v>
      </c>
    </row>
    <row r="165" spans="1:4" ht="15.75" customHeight="1">
      <c r="A165" s="10" t="e">
        <f>dataAll!#REF!</f>
        <v>#REF!</v>
      </c>
      <c r="B165" s="11" t="e">
        <f>dataAll!#REF!</f>
        <v>#REF!</v>
      </c>
      <c r="C165" s="16" t="e">
        <f>dataAll!#REF!</f>
        <v>#REF!</v>
      </c>
      <c r="D165" s="13" t="e">
        <f>dataAll!#REF!</f>
        <v>#REF!</v>
      </c>
    </row>
    <row r="166" spans="1:4" ht="15.75" customHeight="1">
      <c r="A166" s="10" t="e">
        <f>dataAll!#REF!</f>
        <v>#REF!</v>
      </c>
      <c r="B166" s="11" t="e">
        <f>dataAll!#REF!</f>
        <v>#REF!</v>
      </c>
      <c r="C166" s="16" t="e">
        <f>dataAll!#REF!</f>
        <v>#REF!</v>
      </c>
      <c r="D166" s="13" t="e">
        <f>dataAll!#REF!</f>
        <v>#REF!</v>
      </c>
    </row>
    <row r="167" spans="1:4" ht="15.75" customHeight="1">
      <c r="A167" s="10" t="e">
        <f>dataAll!#REF!</f>
        <v>#REF!</v>
      </c>
      <c r="B167" s="11" t="e">
        <f>dataAll!#REF!</f>
        <v>#REF!</v>
      </c>
      <c r="C167" s="16" t="e">
        <f>dataAll!#REF!</f>
        <v>#REF!</v>
      </c>
      <c r="D167" s="13" t="e">
        <f>dataAll!#REF!</f>
        <v>#REF!</v>
      </c>
    </row>
    <row r="168" spans="1:4" ht="15.75" customHeight="1">
      <c r="A168" s="6" t="e">
        <f>dataAll!#REF!</f>
        <v>#REF!</v>
      </c>
      <c r="B168" s="7" t="e">
        <f>dataAll!#REF!</f>
        <v>#REF!</v>
      </c>
      <c r="C168" s="14" t="e">
        <f>dataAll!#REF!</f>
        <v>#REF!</v>
      </c>
      <c r="D168" s="9" t="e">
        <f>dataAll!#REF!</f>
        <v>#REF!</v>
      </c>
    </row>
    <row r="169" spans="1:4" ht="15.75" customHeight="1">
      <c r="A169" s="6" t="e">
        <f>dataAll!#REF!</f>
        <v>#REF!</v>
      </c>
      <c r="B169" s="7" t="e">
        <f>dataAll!#REF!</f>
        <v>#REF!</v>
      </c>
      <c r="C169" s="8" t="e">
        <f>dataAll!#REF!</f>
        <v>#REF!</v>
      </c>
      <c r="D169" s="9" t="e">
        <f>dataAll!#REF!</f>
        <v>#REF!</v>
      </c>
    </row>
    <row r="170" spans="1:4" ht="15.75" customHeight="1">
      <c r="A170" s="10" t="e">
        <f>dataAll!#REF!</f>
        <v>#REF!</v>
      </c>
      <c r="B170" s="11" t="e">
        <f>dataAll!#REF!</f>
        <v>#REF!</v>
      </c>
      <c r="C170" s="16" t="e">
        <f>dataAll!#REF!</f>
        <v>#REF!</v>
      </c>
      <c r="D170" s="13" t="e">
        <f>dataAll!#REF!</f>
        <v>#REF!</v>
      </c>
    </row>
    <row r="171" spans="1:4" ht="15.75" customHeight="1">
      <c r="A171" s="22" t="e">
        <f>dataAll!#REF!</f>
        <v>#REF!</v>
      </c>
      <c r="B171" s="23" t="e">
        <f>dataAll!#REF!</f>
        <v>#REF!</v>
      </c>
      <c r="C171" s="24" t="e">
        <f>dataAll!#REF!</f>
        <v>#REF!</v>
      </c>
      <c r="D171" s="25" t="e">
        <f>dataAll!#REF!</f>
        <v>#REF!</v>
      </c>
    </row>
    <row r="172" spans="1:4" ht="15.75" customHeight="1">
      <c r="A172" s="6" t="e">
        <f>dataAll!#REF!</f>
        <v>#REF!</v>
      </c>
      <c r="B172" s="7" t="e">
        <f>dataAll!#REF!</f>
        <v>#REF!</v>
      </c>
      <c r="C172" s="8" t="e">
        <f>dataAll!#REF!</f>
        <v>#REF!</v>
      </c>
      <c r="D172" s="9" t="e">
        <f>dataAll!#REF!</f>
        <v>#REF!</v>
      </c>
    </row>
    <row r="173" spans="1:4" ht="15.75" customHeight="1">
      <c r="A173" s="6" t="e">
        <f>dataAll!#REF!</f>
        <v>#REF!</v>
      </c>
      <c r="B173" s="7" t="e">
        <f>dataAll!#REF!</f>
        <v>#REF!</v>
      </c>
      <c r="C173" s="8" t="e">
        <f>dataAll!#REF!</f>
        <v>#REF!</v>
      </c>
      <c r="D173" s="9" t="e">
        <f>dataAll!#REF!</f>
        <v>#REF!</v>
      </c>
    </row>
    <row r="174" spans="1:4" ht="15.75" customHeight="1">
      <c r="A174" s="10" t="e">
        <f>dataAll!#REF!</f>
        <v>#REF!</v>
      </c>
      <c r="B174" s="11" t="e">
        <f>dataAll!#REF!</f>
        <v>#REF!</v>
      </c>
      <c r="C174" s="16" t="e">
        <f>dataAll!#REF!</f>
        <v>#REF!</v>
      </c>
      <c r="D174" s="13" t="e">
        <f>dataAll!#REF!</f>
        <v>#REF!</v>
      </c>
    </row>
    <row r="175" spans="1:4" ht="15.75" customHeight="1">
      <c r="A175" s="10" t="e">
        <f>dataAll!#REF!</f>
        <v>#REF!</v>
      </c>
      <c r="B175" s="11" t="e">
        <f>dataAll!#REF!</f>
        <v>#REF!</v>
      </c>
      <c r="C175" s="16" t="e">
        <f>dataAll!#REF!</f>
        <v>#REF!</v>
      </c>
      <c r="D175" s="13" t="e">
        <f>dataAll!#REF!</f>
        <v>#REF!</v>
      </c>
    </row>
    <row r="176" spans="1:4" ht="15.75" customHeight="1">
      <c r="A176" s="10" t="e">
        <f>dataAll!#REF!</f>
        <v>#REF!</v>
      </c>
      <c r="B176" s="11" t="e">
        <f>dataAll!#REF!</f>
        <v>#REF!</v>
      </c>
      <c r="C176" s="16" t="e">
        <f>dataAll!#REF!</f>
        <v>#REF!</v>
      </c>
      <c r="D176" s="13" t="e">
        <f>dataAll!#REF!</f>
        <v>#REF!</v>
      </c>
    </row>
    <row r="177" spans="1:4" ht="15.75" customHeight="1">
      <c r="A177" s="10" t="e">
        <f>dataAll!#REF!</f>
        <v>#REF!</v>
      </c>
      <c r="B177" s="11" t="e">
        <f>dataAll!#REF!</f>
        <v>#REF!</v>
      </c>
      <c r="C177" s="16" t="e">
        <f>dataAll!#REF!</f>
        <v>#REF!</v>
      </c>
      <c r="D177" s="13" t="e">
        <f>dataAll!#REF!</f>
        <v>#REF!</v>
      </c>
    </row>
    <row r="178" spans="1:4" ht="15.75" customHeight="1">
      <c r="A178" s="6" t="e">
        <f>dataAll!#REF!</f>
        <v>#REF!</v>
      </c>
      <c r="B178" s="7" t="e">
        <f>dataAll!#REF!</f>
        <v>#REF!</v>
      </c>
      <c r="C178" s="8" t="e">
        <f>dataAll!#REF!</f>
        <v>#REF!</v>
      </c>
      <c r="D178" s="9" t="e">
        <f>dataAll!#REF!</f>
        <v>#REF!</v>
      </c>
    </row>
    <row r="179" spans="1:4" ht="15.75" customHeight="1">
      <c r="A179" s="10" t="e">
        <f>dataAll!#REF!</f>
        <v>#REF!</v>
      </c>
      <c r="B179" s="11" t="e">
        <f>dataAll!#REF!</f>
        <v>#REF!</v>
      </c>
      <c r="C179" s="16" t="e">
        <f>dataAll!#REF!</f>
        <v>#REF!</v>
      </c>
      <c r="D179" s="13" t="e">
        <f>dataAll!#REF!</f>
        <v>#REF!</v>
      </c>
    </row>
    <row r="180" spans="1:4" ht="15.75" customHeight="1">
      <c r="A180" s="6" t="e">
        <f>dataAll!#REF!</f>
        <v>#REF!</v>
      </c>
      <c r="B180" s="7" t="e">
        <f>dataAll!#REF!</f>
        <v>#REF!</v>
      </c>
      <c r="C180" s="8" t="e">
        <f>dataAll!#REF!</f>
        <v>#REF!</v>
      </c>
      <c r="D180" s="9" t="e">
        <f>dataAll!#REF!</f>
        <v>#REF!</v>
      </c>
    </row>
    <row r="181" spans="1:4" ht="15.75" customHeight="1">
      <c r="A181" s="10" t="e">
        <f>dataAll!#REF!</f>
        <v>#REF!</v>
      </c>
      <c r="B181" s="11" t="e">
        <f>dataAll!#REF!</f>
        <v>#REF!</v>
      </c>
      <c r="C181" s="16" t="e">
        <f>dataAll!#REF!</f>
        <v>#REF!</v>
      </c>
      <c r="D181" s="13" t="e">
        <f>dataAll!#REF!</f>
        <v>#REF!</v>
      </c>
    </row>
    <row r="182" spans="1:4" ht="15.75" customHeight="1">
      <c r="A182" s="6" t="e">
        <f>dataAll!#REF!</f>
        <v>#REF!</v>
      </c>
      <c r="B182" s="7" t="e">
        <f>dataAll!#REF!</f>
        <v>#REF!</v>
      </c>
      <c r="C182" s="8" t="e">
        <f>dataAll!#REF!</f>
        <v>#REF!</v>
      </c>
      <c r="D182" s="9" t="e">
        <f>dataAll!#REF!</f>
        <v>#REF!</v>
      </c>
    </row>
    <row r="183" spans="1:4" ht="15.75" customHeight="1">
      <c r="A183" s="10" t="e">
        <f>dataAll!#REF!</f>
        <v>#REF!</v>
      </c>
      <c r="B183" s="11" t="e">
        <f>dataAll!#REF!</f>
        <v>#REF!</v>
      </c>
      <c r="C183" s="16" t="e">
        <f>dataAll!#REF!</f>
        <v>#REF!</v>
      </c>
      <c r="D183" s="13" t="e">
        <f>dataAll!#REF!</f>
        <v>#REF!</v>
      </c>
    </row>
    <row r="184" spans="1:4" ht="15.75" customHeight="1">
      <c r="A184" s="10" t="e">
        <f>dataAll!#REF!</f>
        <v>#REF!</v>
      </c>
      <c r="B184" s="11" t="e">
        <f>dataAll!#REF!</f>
        <v>#REF!</v>
      </c>
      <c r="C184" s="16" t="e">
        <f>dataAll!#REF!</f>
        <v>#REF!</v>
      </c>
      <c r="D184" s="13" t="e">
        <f>dataAll!#REF!</f>
        <v>#REF!</v>
      </c>
    </row>
    <row r="185" spans="1:4" ht="15.75" customHeight="1">
      <c r="A185" s="6" t="e">
        <f>dataAll!#REF!</f>
        <v>#REF!</v>
      </c>
      <c r="B185" s="7" t="e">
        <f>dataAll!#REF!</f>
        <v>#REF!</v>
      </c>
      <c r="C185" s="8" t="e">
        <f>dataAll!#REF!</f>
        <v>#REF!</v>
      </c>
      <c r="D185" s="9" t="e">
        <f>dataAll!#REF!</f>
        <v>#REF!</v>
      </c>
    </row>
    <row r="186" spans="1:4" ht="15.75" customHeight="1">
      <c r="A186" s="6" t="e">
        <f>dataAll!#REF!</f>
        <v>#REF!</v>
      </c>
      <c r="B186" s="7" t="e">
        <f>dataAll!#REF!</f>
        <v>#REF!</v>
      </c>
      <c r="C186" s="8" t="e">
        <f>dataAll!#REF!</f>
        <v>#REF!</v>
      </c>
      <c r="D186" s="9" t="e">
        <f>dataAll!#REF!</f>
        <v>#REF!</v>
      </c>
    </row>
    <row r="187" spans="1:4" ht="15.75" customHeight="1">
      <c r="A187" s="10" t="e">
        <f>dataAll!#REF!</f>
        <v>#REF!</v>
      </c>
      <c r="B187" s="11" t="e">
        <f>dataAll!#REF!</f>
        <v>#REF!</v>
      </c>
      <c r="C187" s="16" t="e">
        <f>dataAll!#REF!</f>
        <v>#REF!</v>
      </c>
      <c r="D187" s="13" t="e">
        <f>dataAll!#REF!</f>
        <v>#REF!</v>
      </c>
    </row>
  </sheetData>
  <autoFilter ref="A1:D187" xr:uid="{00000000-0009-0000-0000-000001000000}">
    <sortState xmlns:xlrd2="http://schemas.microsoft.com/office/spreadsheetml/2017/richdata2" ref="A2:D187">
      <sortCondition ref="B1:B187"/>
    </sortState>
  </autoFilter>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R184"/>
  <sheetViews>
    <sheetView tabSelected="1" workbookViewId="0">
      <pane xSplit="1" ySplit="1" topLeftCell="B2" activePane="bottomRight" state="frozen"/>
      <selection pane="topRight" activeCell="B1" sqref="B1"/>
      <selection pane="bottomLeft" activeCell="A2" sqref="A2"/>
      <selection pane="bottomRight" activeCell="G14" sqref="G14"/>
    </sheetView>
  </sheetViews>
  <sheetFormatPr defaultColWidth="12.5703125" defaultRowHeight="15.75" customHeight="1"/>
  <cols>
    <col min="1" max="1" width="19" customWidth="1"/>
    <col min="2" max="2" width="9.42578125" customWidth="1"/>
    <col min="3" max="3" width="13.7109375" customWidth="1"/>
    <col min="4" max="4" width="18.5703125" customWidth="1"/>
  </cols>
  <sheetData>
    <row r="1" spans="1:4" ht="12.75">
      <c r="A1" s="4" t="s">
        <v>7</v>
      </c>
      <c r="B1" s="4" t="s">
        <v>8</v>
      </c>
      <c r="C1" s="4" t="s">
        <v>10</v>
      </c>
      <c r="D1" s="5" t="s">
        <v>15</v>
      </c>
    </row>
    <row r="2" spans="1:4" ht="15.75" customHeight="1">
      <c r="A2" s="34" t="s">
        <v>212</v>
      </c>
      <c r="B2" s="35" t="s">
        <v>35</v>
      </c>
      <c r="C2" s="36">
        <v>41800</v>
      </c>
      <c r="D2" s="40">
        <v>5.184E+17</v>
      </c>
    </row>
    <row r="3" spans="1:4" ht="15.75" customHeight="1">
      <c r="A3" s="34" t="s">
        <v>92</v>
      </c>
      <c r="B3" s="35" t="s">
        <v>35</v>
      </c>
      <c r="C3" s="36">
        <v>44358</v>
      </c>
      <c r="D3" s="40">
        <v>9.5E+19</v>
      </c>
    </row>
    <row r="4" spans="1:4" ht="15.75" customHeight="1">
      <c r="A4" s="34" t="s">
        <v>165</v>
      </c>
      <c r="B4" s="35" t="s">
        <v>35</v>
      </c>
      <c r="C4" s="36">
        <v>43371</v>
      </c>
      <c r="D4" s="40">
        <v>3E+21</v>
      </c>
    </row>
    <row r="5" spans="1:4" ht="15.75" customHeight="1">
      <c r="A5" s="34" t="s">
        <v>124</v>
      </c>
      <c r="B5" s="35" t="s">
        <v>35</v>
      </c>
      <c r="C5" s="36">
        <v>43999</v>
      </c>
      <c r="D5" s="40">
        <v>8.9100000000000005E+21</v>
      </c>
    </row>
    <row r="6" spans="1:4" ht="15.75" customHeight="1">
      <c r="A6" s="34" t="s">
        <v>96</v>
      </c>
      <c r="B6" s="35" t="s">
        <v>35</v>
      </c>
      <c r="C6" s="36">
        <v>44342</v>
      </c>
      <c r="D6" s="40">
        <v>2.68E+22</v>
      </c>
    </row>
    <row r="7" spans="1:4" ht="15.75" customHeight="1">
      <c r="A7" s="34" t="s">
        <v>126</v>
      </c>
      <c r="B7" s="35" t="s">
        <v>35</v>
      </c>
      <c r="C7" s="36">
        <v>43999</v>
      </c>
      <c r="D7" s="40">
        <v>3.2999999999999998E+22</v>
      </c>
    </row>
    <row r="8" spans="1:4" ht="15.75" customHeight="1">
      <c r="A8" s="34" t="s">
        <v>115</v>
      </c>
      <c r="B8" s="35" t="s">
        <v>35</v>
      </c>
      <c r="C8" s="36">
        <v>44201</v>
      </c>
      <c r="D8" s="40">
        <v>4.7000000000000002E+22</v>
      </c>
    </row>
    <row r="9" spans="1:4" ht="15.75" customHeight="1">
      <c r="A9" s="48" t="s">
        <v>59</v>
      </c>
      <c r="B9" s="49" t="s">
        <v>35</v>
      </c>
      <c r="C9" s="50">
        <v>44664</v>
      </c>
      <c r="D9" s="51">
        <v>4.9999999999999996E+22</v>
      </c>
    </row>
    <row r="10" spans="1:4" ht="15.75" customHeight="1">
      <c r="A10" s="34" t="s">
        <v>34</v>
      </c>
      <c r="B10" s="35" t="s">
        <v>35</v>
      </c>
      <c r="C10" s="36">
        <v>44865</v>
      </c>
      <c r="D10" s="40">
        <v>5.1000000000000002E+22</v>
      </c>
    </row>
    <row r="11" spans="1:4" ht="15.75" customHeight="1">
      <c r="A11" s="34" t="s">
        <v>47</v>
      </c>
      <c r="B11" s="35" t="s">
        <v>35</v>
      </c>
      <c r="C11" s="36">
        <v>44734</v>
      </c>
      <c r="D11" s="46">
        <v>3.9628953761926302E+23</v>
      </c>
    </row>
    <row r="12" spans="1:4" ht="15.75" customHeight="1">
      <c r="A12" s="34" t="s">
        <v>252</v>
      </c>
      <c r="B12" s="35" t="s">
        <v>30</v>
      </c>
      <c r="C12" s="36">
        <v>21732</v>
      </c>
      <c r="D12" s="40">
        <v>428000000</v>
      </c>
    </row>
    <row r="13" spans="1:4" ht="15.75" customHeight="1">
      <c r="A13" s="34" t="s">
        <v>244</v>
      </c>
      <c r="B13" s="35" t="s">
        <v>30</v>
      </c>
      <c r="C13" s="36">
        <v>33725</v>
      </c>
      <c r="D13" s="40">
        <v>18232157622832.703</v>
      </c>
    </row>
    <row r="14" spans="1:4" ht="15.75" customHeight="1">
      <c r="A14" s="34" t="s">
        <v>184</v>
      </c>
      <c r="B14" s="35" t="s">
        <v>30</v>
      </c>
      <c r="C14" s="36">
        <v>42741</v>
      </c>
      <c r="D14" s="40">
        <v>150000000000000</v>
      </c>
    </row>
    <row r="15" spans="1:4" ht="15.75" customHeight="1">
      <c r="A15" s="34" t="s">
        <v>215</v>
      </c>
      <c r="B15" s="35" t="s">
        <v>30</v>
      </c>
      <c r="C15" s="36">
        <v>41627</v>
      </c>
      <c r="D15" s="40">
        <v>2300000000000000</v>
      </c>
    </row>
    <row r="16" spans="1:4" ht="15.75" customHeight="1">
      <c r="A16" s="48" t="s">
        <v>150</v>
      </c>
      <c r="B16" s="49" t="s">
        <v>30</v>
      </c>
      <c r="C16" s="50">
        <v>43657</v>
      </c>
      <c r="D16" s="51">
        <v>6.6E+16</v>
      </c>
    </row>
    <row r="17" spans="1:4" ht="15.75" customHeight="1">
      <c r="A17" s="34" t="s">
        <v>210</v>
      </c>
      <c r="B17" s="35" t="s">
        <v>30</v>
      </c>
      <c r="C17" s="36">
        <v>41821</v>
      </c>
      <c r="D17" s="40">
        <v>6.9E+16</v>
      </c>
    </row>
    <row r="18" spans="1:4" ht="15.75" customHeight="1">
      <c r="A18" s="34" t="s">
        <v>146</v>
      </c>
      <c r="B18" s="35" t="s">
        <v>30</v>
      </c>
      <c r="C18" s="36">
        <v>43725</v>
      </c>
      <c r="D18" s="40">
        <v>3.04E+17</v>
      </c>
    </row>
    <row r="19" spans="1:4" ht="15.75" customHeight="1">
      <c r="A19" s="34" t="s">
        <v>161</v>
      </c>
      <c r="B19" s="35" t="s">
        <v>30</v>
      </c>
      <c r="C19" s="36">
        <v>43497</v>
      </c>
      <c r="D19" s="40">
        <v>4.3E+18</v>
      </c>
    </row>
    <row r="20" spans="1:4" ht="15.75" customHeight="1">
      <c r="A20" s="34" t="s">
        <v>158</v>
      </c>
      <c r="B20" s="35" t="s">
        <v>30</v>
      </c>
      <c r="C20" s="36">
        <v>43523</v>
      </c>
      <c r="D20" s="40">
        <v>2.32E+19</v>
      </c>
    </row>
    <row r="21" spans="1:4" ht="15.75" customHeight="1">
      <c r="A21" s="34" t="s">
        <v>167</v>
      </c>
      <c r="B21" s="35" t="s">
        <v>30</v>
      </c>
      <c r="C21" s="36">
        <v>43284</v>
      </c>
      <c r="D21" s="40">
        <v>3.49E+19</v>
      </c>
    </row>
    <row r="22" spans="1:4" ht="15.75" customHeight="1">
      <c r="A22" s="34" t="s">
        <v>138</v>
      </c>
      <c r="B22" s="35" t="s">
        <v>30</v>
      </c>
      <c r="C22" s="36">
        <v>43788</v>
      </c>
      <c r="D22" s="40">
        <v>4.8E+19</v>
      </c>
    </row>
    <row r="23" spans="1:4" ht="15.75" customHeight="1">
      <c r="A23" s="34" t="s">
        <v>172</v>
      </c>
      <c r="B23" s="35" t="s">
        <v>30</v>
      </c>
      <c r="C23" s="36">
        <v>43136</v>
      </c>
      <c r="D23" s="40">
        <v>1.68E+20</v>
      </c>
    </row>
    <row r="24" spans="1:4" ht="15.75" customHeight="1">
      <c r="A24" s="34" t="s">
        <v>202</v>
      </c>
      <c r="B24" s="35" t="s">
        <v>30</v>
      </c>
      <c r="C24" s="36">
        <v>42278</v>
      </c>
      <c r="D24" s="40">
        <v>3.8E+20</v>
      </c>
    </row>
    <row r="25" spans="1:4" ht="15.75" customHeight="1">
      <c r="A25" s="34" t="s">
        <v>186</v>
      </c>
      <c r="B25" s="35" t="s">
        <v>30</v>
      </c>
      <c r="C25" s="36">
        <v>42736</v>
      </c>
      <c r="D25" s="40">
        <v>5.51E+20</v>
      </c>
    </row>
    <row r="26" spans="1:4" ht="15.75" customHeight="1">
      <c r="A26" s="34" t="s">
        <v>177</v>
      </c>
      <c r="B26" s="35" t="s">
        <v>30</v>
      </c>
      <c r="C26" s="36">
        <v>42958</v>
      </c>
      <c r="D26" s="40">
        <v>6.0460952225920018E+20</v>
      </c>
    </row>
    <row r="27" spans="1:4" ht="15.75" customHeight="1">
      <c r="A27" s="34" t="s">
        <v>197</v>
      </c>
      <c r="B27" s="35" t="s">
        <v>30</v>
      </c>
      <c r="C27" s="36">
        <v>42396</v>
      </c>
      <c r="D27" s="46">
        <v>1.9E+21</v>
      </c>
    </row>
    <row r="28" spans="1:4" ht="15.75" customHeight="1">
      <c r="A28" s="34" t="s">
        <v>153</v>
      </c>
      <c r="B28" s="35" t="s">
        <v>30</v>
      </c>
      <c r="C28" s="36">
        <v>43616</v>
      </c>
      <c r="D28" s="40">
        <v>7.26E+21</v>
      </c>
    </row>
    <row r="29" spans="1:4" ht="15.75" customHeight="1">
      <c r="A29" s="34" t="s">
        <v>137</v>
      </c>
      <c r="B29" s="35" t="s">
        <v>30</v>
      </c>
      <c r="C29" s="36">
        <v>43812</v>
      </c>
      <c r="D29" s="40">
        <v>1.3E+22</v>
      </c>
    </row>
    <row r="30" spans="1:4" ht="15.75" customHeight="1">
      <c r="A30" s="34" t="s">
        <v>173</v>
      </c>
      <c r="B30" s="35" t="s">
        <v>30</v>
      </c>
      <c r="C30" s="36">
        <v>43074</v>
      </c>
      <c r="D30" s="40">
        <v>3.6679273004682866E+22</v>
      </c>
    </row>
    <row r="31" spans="1:4" ht="15.75" customHeight="1">
      <c r="A31" s="34" t="s">
        <v>136</v>
      </c>
      <c r="B31" s="35" t="s">
        <v>30</v>
      </c>
      <c r="C31" s="36">
        <v>43812</v>
      </c>
      <c r="D31" s="40">
        <v>6.7000000000000002E+22</v>
      </c>
    </row>
    <row r="32" spans="1:4" ht="15.75" customHeight="1">
      <c r="A32" s="34" t="s">
        <v>87</v>
      </c>
      <c r="B32" s="35" t="s">
        <v>30</v>
      </c>
      <c r="C32" s="36">
        <v>44404</v>
      </c>
      <c r="D32" s="40">
        <v>7.8000000000000004E+22</v>
      </c>
    </row>
    <row r="33" spans="1:4" ht="15.75" customHeight="1">
      <c r="A33" s="34" t="s">
        <v>185</v>
      </c>
      <c r="B33" s="35" t="s">
        <v>30</v>
      </c>
      <c r="C33" s="36">
        <v>42736</v>
      </c>
      <c r="D33" s="40">
        <v>1.5E+23</v>
      </c>
    </row>
    <row r="34" spans="1:4" ht="15.75" customHeight="1">
      <c r="A34" s="34" t="s">
        <v>140</v>
      </c>
      <c r="B34" s="35" t="s">
        <v>30</v>
      </c>
      <c r="C34" s="36">
        <v>43768</v>
      </c>
      <c r="D34" s="40">
        <v>2.02E+23</v>
      </c>
    </row>
    <row r="35" spans="1:4" ht="15.75" customHeight="1">
      <c r="A35" s="34" t="s">
        <v>176</v>
      </c>
      <c r="B35" s="35" t="s">
        <v>30</v>
      </c>
      <c r="C35" s="36">
        <v>43026</v>
      </c>
      <c r="D35" s="40">
        <v>3.4100000000000001E+23</v>
      </c>
    </row>
    <row r="36" spans="1:4" ht="15.75" customHeight="1">
      <c r="A36" s="34" t="s">
        <v>235</v>
      </c>
      <c r="B36" s="35" t="s">
        <v>22</v>
      </c>
      <c r="C36" s="36">
        <v>37695</v>
      </c>
      <c r="D36" s="40">
        <v>1303898760000000</v>
      </c>
    </row>
    <row r="37" spans="1:4" ht="15.75" customHeight="1">
      <c r="A37" s="34" t="s">
        <v>218</v>
      </c>
      <c r="B37" s="35" t="s">
        <v>22</v>
      </c>
      <c r="C37" s="36">
        <v>41563</v>
      </c>
      <c r="D37" s="40">
        <v>3.888E+16</v>
      </c>
    </row>
    <row r="38" spans="1:4" ht="15.75" customHeight="1">
      <c r="A38" s="34" t="s">
        <v>194</v>
      </c>
      <c r="B38" s="35" t="s">
        <v>22</v>
      </c>
      <c r="C38" s="36">
        <v>42572</v>
      </c>
      <c r="D38" s="40">
        <v>9.69E+16</v>
      </c>
    </row>
    <row r="39" spans="1:4" ht="15.75" customHeight="1">
      <c r="A39" s="34" t="s">
        <v>195</v>
      </c>
      <c r="B39" s="35" t="s">
        <v>22</v>
      </c>
      <c r="C39" s="36">
        <v>42572</v>
      </c>
      <c r="D39" s="40">
        <v>1.454112E+17</v>
      </c>
    </row>
    <row r="40" spans="1:4" ht="15.75" customHeight="1">
      <c r="A40" s="34" t="s">
        <v>209</v>
      </c>
      <c r="B40" s="35" t="s">
        <v>22</v>
      </c>
      <c r="C40" s="36">
        <v>41883</v>
      </c>
      <c r="D40" s="40">
        <v>1.5552E+18</v>
      </c>
    </row>
    <row r="41" spans="1:4" ht="15.75" customHeight="1">
      <c r="A41" s="34" t="s">
        <v>181</v>
      </c>
      <c r="B41" s="35" t="s">
        <v>22</v>
      </c>
      <c r="C41" s="36">
        <v>42898</v>
      </c>
      <c r="D41" s="40">
        <v>7.4245248E+18</v>
      </c>
    </row>
    <row r="42" spans="1:4" ht="15.75" customHeight="1">
      <c r="A42" s="34" t="s">
        <v>145</v>
      </c>
      <c r="B42" s="35" t="s">
        <v>22</v>
      </c>
      <c r="C42" s="36">
        <v>43740</v>
      </c>
      <c r="D42" s="40">
        <v>1.24416E+19</v>
      </c>
    </row>
    <row r="43" spans="1:4" ht="15.75" customHeight="1">
      <c r="A43" s="34" t="s">
        <v>168</v>
      </c>
      <c r="B43" s="35" t="s">
        <v>22</v>
      </c>
      <c r="C43" s="36">
        <v>43252</v>
      </c>
      <c r="D43" s="40">
        <v>1.7578125E+19</v>
      </c>
    </row>
    <row r="44" spans="1:4" ht="15.75" customHeight="1">
      <c r="A44" s="34" t="s">
        <v>207</v>
      </c>
      <c r="B44" s="35" t="s">
        <v>22</v>
      </c>
      <c r="C44" s="36">
        <v>41892</v>
      </c>
      <c r="D44" s="40">
        <v>5.6E+19</v>
      </c>
    </row>
    <row r="45" spans="1:4" ht="15.75" customHeight="1">
      <c r="A45" s="34" t="s">
        <v>58</v>
      </c>
      <c r="B45" s="35" t="s">
        <v>22</v>
      </c>
      <c r="C45" s="36">
        <v>44665</v>
      </c>
      <c r="D45" s="40">
        <v>6.0770304E+19</v>
      </c>
    </row>
    <row r="46" spans="1:4" ht="15.75" customHeight="1">
      <c r="A46" s="34" t="s">
        <v>183</v>
      </c>
      <c r="B46" s="35" t="s">
        <v>22</v>
      </c>
      <c r="C46" s="36">
        <v>42758</v>
      </c>
      <c r="D46" s="40">
        <v>9.393905664E+19</v>
      </c>
    </row>
    <row r="47" spans="1:4" ht="15.75" customHeight="1">
      <c r="A47" s="34" t="s">
        <v>118</v>
      </c>
      <c r="B47" s="35" t="s">
        <v>22</v>
      </c>
      <c r="C47" s="36">
        <v>44158</v>
      </c>
      <c r="D47" s="40">
        <v>1.24E+20</v>
      </c>
    </row>
    <row r="48" spans="1:4" ht="15.75" customHeight="1">
      <c r="A48" s="48" t="s">
        <v>129</v>
      </c>
      <c r="B48" s="49" t="s">
        <v>22</v>
      </c>
      <c r="C48" s="50">
        <v>43913</v>
      </c>
      <c r="D48" s="53">
        <v>2E+20</v>
      </c>
    </row>
    <row r="49" spans="1:4" ht="15.75" customHeight="1">
      <c r="A49" s="48" t="s">
        <v>72</v>
      </c>
      <c r="B49" s="49" t="s">
        <v>22</v>
      </c>
      <c r="C49" s="50">
        <v>44485</v>
      </c>
      <c r="D49" s="53">
        <v>2.592E+20</v>
      </c>
    </row>
    <row r="50" spans="1:4" ht="15.75" customHeight="1">
      <c r="A50" s="34" t="s">
        <v>99</v>
      </c>
      <c r="B50" s="35" t="s">
        <v>22</v>
      </c>
      <c r="C50" s="36">
        <v>44341</v>
      </c>
      <c r="D50" s="40">
        <v>2.8E+20</v>
      </c>
    </row>
    <row r="51" spans="1:4" ht="15.75" customHeight="1">
      <c r="A51" s="34" t="s">
        <v>164</v>
      </c>
      <c r="B51" s="35" t="s">
        <v>22</v>
      </c>
      <c r="C51" s="36">
        <v>43384</v>
      </c>
      <c r="D51" s="40">
        <v>2.85E+20</v>
      </c>
    </row>
    <row r="52" spans="1:4" ht="15.75" customHeight="1">
      <c r="A52" s="34" t="s">
        <v>113</v>
      </c>
      <c r="B52" s="35" t="s">
        <v>22</v>
      </c>
      <c r="C52" s="36">
        <v>44207</v>
      </c>
      <c r="D52" s="40">
        <v>6.5028096E+20</v>
      </c>
    </row>
    <row r="53" spans="1:4" ht="15.75" customHeight="1">
      <c r="A53" s="48" t="s">
        <v>45</v>
      </c>
      <c r="B53" s="49" t="s">
        <v>22</v>
      </c>
      <c r="C53" s="50">
        <v>44737</v>
      </c>
      <c r="D53" s="53">
        <v>1.3E+21</v>
      </c>
    </row>
    <row r="54" spans="1:4" ht="15.75" customHeight="1">
      <c r="A54" s="34" t="s">
        <v>160</v>
      </c>
      <c r="B54" s="35" t="s">
        <v>22</v>
      </c>
      <c r="C54" s="36">
        <v>43510</v>
      </c>
      <c r="D54" s="40">
        <v>1.4941406250000001E+21</v>
      </c>
    </row>
    <row r="55" spans="1:4" ht="15.75" customHeight="1">
      <c r="A55" s="34" t="s">
        <v>117</v>
      </c>
      <c r="B55" s="35" t="s">
        <v>22</v>
      </c>
      <c r="C55" s="36">
        <v>44166</v>
      </c>
      <c r="D55" s="40">
        <v>1.8E+21</v>
      </c>
    </row>
    <row r="56" spans="1:4" ht="15.75" customHeight="1">
      <c r="A56" s="34" t="s">
        <v>116</v>
      </c>
      <c r="B56" s="35" t="s">
        <v>22</v>
      </c>
      <c r="C56" s="36">
        <v>44196</v>
      </c>
      <c r="D56" s="40">
        <v>2E+21</v>
      </c>
    </row>
    <row r="57" spans="1:4" ht="15.75" customHeight="1">
      <c r="A57" s="34" t="s">
        <v>133</v>
      </c>
      <c r="B57" s="35" t="s">
        <v>22</v>
      </c>
      <c r="C57" s="36">
        <v>43870</v>
      </c>
      <c r="D57" s="40">
        <v>2.39E+21</v>
      </c>
    </row>
    <row r="58" spans="1:4" ht="15.75" customHeight="1">
      <c r="A58" s="34" t="s">
        <v>151</v>
      </c>
      <c r="B58" s="35" t="s">
        <v>22</v>
      </c>
      <c r="C58" s="36">
        <v>43647</v>
      </c>
      <c r="D58" s="40">
        <v>4.15383552E+21</v>
      </c>
    </row>
    <row r="59" spans="1:4" ht="15.75" customHeight="1">
      <c r="A59" s="34" t="s">
        <v>88</v>
      </c>
      <c r="B59" s="35" t="s">
        <v>22</v>
      </c>
      <c r="C59" s="36">
        <v>44404</v>
      </c>
      <c r="D59" s="40">
        <v>5.54E+21</v>
      </c>
    </row>
    <row r="60" spans="1:4" ht="15.75" customHeight="1">
      <c r="A60" s="34" t="s">
        <v>94</v>
      </c>
      <c r="B60" s="35" t="s">
        <v>22</v>
      </c>
      <c r="C60" s="36">
        <v>44357</v>
      </c>
      <c r="D60" s="51">
        <v>6E+21</v>
      </c>
    </row>
    <row r="61" spans="1:4" ht="15.75" customHeight="1">
      <c r="A61" s="34" t="s">
        <v>191</v>
      </c>
      <c r="B61" s="35" t="s">
        <v>22</v>
      </c>
      <c r="C61" s="36">
        <v>42639</v>
      </c>
      <c r="D61" s="40">
        <v>6.9E+21</v>
      </c>
    </row>
    <row r="62" spans="1:4" ht="15.75" customHeight="1">
      <c r="A62" s="34" t="s">
        <v>66</v>
      </c>
      <c r="B62" s="35" t="s">
        <v>22</v>
      </c>
      <c r="C62" s="36">
        <v>44585</v>
      </c>
      <c r="D62" s="40">
        <v>7.1E+21</v>
      </c>
    </row>
    <row r="63" spans="1:4" ht="15.75" customHeight="1">
      <c r="A63" s="34" t="s">
        <v>107</v>
      </c>
      <c r="B63" s="35" t="s">
        <v>22</v>
      </c>
      <c r="C63" s="36">
        <v>44276</v>
      </c>
      <c r="D63" s="40">
        <v>7.9E+21</v>
      </c>
    </row>
    <row r="64" spans="1:4" ht="15.75" customHeight="1">
      <c r="A64" s="34" t="s">
        <v>148</v>
      </c>
      <c r="B64" s="35" t="s">
        <v>22</v>
      </c>
      <c r="C64" s="36">
        <v>43725</v>
      </c>
      <c r="D64" s="40">
        <v>9.1E+21</v>
      </c>
    </row>
    <row r="65" spans="1:4" ht="15.75" customHeight="1">
      <c r="A65" s="34" t="s">
        <v>142</v>
      </c>
      <c r="B65" s="35" t="s">
        <v>22</v>
      </c>
      <c r="C65" s="36">
        <v>43761</v>
      </c>
      <c r="D65" s="40">
        <v>1.04E+22</v>
      </c>
    </row>
    <row r="66" spans="1:4" ht="15.75" customHeight="1">
      <c r="A66" s="34" t="s">
        <v>122</v>
      </c>
      <c r="B66" s="35" t="s">
        <v>22</v>
      </c>
      <c r="C66" s="36">
        <v>44012</v>
      </c>
      <c r="D66" s="40">
        <v>1.3299999999999999E+22</v>
      </c>
    </row>
    <row r="67" spans="1:4" ht="15.75" customHeight="1">
      <c r="A67" s="34" t="s">
        <v>101</v>
      </c>
      <c r="B67" s="35" t="s">
        <v>22</v>
      </c>
      <c r="C67" s="36">
        <v>44317</v>
      </c>
      <c r="D67" s="40">
        <v>1.5E+22</v>
      </c>
    </row>
    <row r="68" spans="1:4" ht="15.75" customHeight="1">
      <c r="A68" s="34" t="s">
        <v>132</v>
      </c>
      <c r="B68" s="35" t="s">
        <v>22</v>
      </c>
      <c r="C68" s="36">
        <v>43874</v>
      </c>
      <c r="D68" s="40">
        <v>1.5699999999999999E+22</v>
      </c>
    </row>
    <row r="69" spans="1:4" ht="15.75" customHeight="1">
      <c r="A69" s="34" t="s">
        <v>42</v>
      </c>
      <c r="B69" s="35" t="s">
        <v>22</v>
      </c>
      <c r="C69" s="36">
        <v>44748</v>
      </c>
      <c r="D69" s="46">
        <v>1.7500000000000001E+22</v>
      </c>
    </row>
    <row r="70" spans="1:4" ht="15.75" customHeight="1">
      <c r="A70" s="48" t="s">
        <v>73</v>
      </c>
      <c r="B70" s="49" t="s">
        <v>22</v>
      </c>
      <c r="C70" s="50">
        <v>44484</v>
      </c>
      <c r="D70" s="53">
        <v>1.7900000000000001E+22</v>
      </c>
    </row>
    <row r="71" spans="1:4" ht="15.75" customHeight="1">
      <c r="A71" s="34" t="s">
        <v>89</v>
      </c>
      <c r="B71" s="35" t="s">
        <v>22</v>
      </c>
      <c r="C71" s="36">
        <v>44382</v>
      </c>
      <c r="D71" s="40">
        <v>2.2499999999999999E+22</v>
      </c>
    </row>
    <row r="72" spans="1:4" ht="15.75" customHeight="1">
      <c r="A72" s="34" t="s">
        <v>123</v>
      </c>
      <c r="B72" s="35" t="s">
        <v>22</v>
      </c>
      <c r="C72" s="36">
        <v>44012</v>
      </c>
      <c r="D72" s="40">
        <v>2.6E+22</v>
      </c>
    </row>
    <row r="73" spans="1:4" ht="15.75" customHeight="1">
      <c r="A73" s="34" t="s">
        <v>104</v>
      </c>
      <c r="B73" s="35" t="s">
        <v>22</v>
      </c>
      <c r="C73" s="36">
        <v>44305</v>
      </c>
      <c r="D73" s="40">
        <v>3.5997696E+22</v>
      </c>
    </row>
    <row r="74" spans="1:4" ht="15.75" customHeight="1">
      <c r="A74" s="34" t="s">
        <v>141</v>
      </c>
      <c r="B74" s="35" t="s">
        <v>22</v>
      </c>
      <c r="C74" s="36">
        <v>43761</v>
      </c>
      <c r="D74" s="40">
        <v>4.0500000000000003E+22</v>
      </c>
    </row>
    <row r="75" spans="1:4" ht="15.75" customHeight="1">
      <c r="A75" s="48" t="s">
        <v>39</v>
      </c>
      <c r="B75" s="49" t="s">
        <v>22</v>
      </c>
      <c r="C75" s="50">
        <v>44777</v>
      </c>
      <c r="D75" s="51">
        <v>4.6000000000000004E+22</v>
      </c>
    </row>
    <row r="76" spans="1:4" ht="15.75" customHeight="1">
      <c r="A76" s="48" t="s">
        <v>83</v>
      </c>
      <c r="B76" s="49" t="s">
        <v>22</v>
      </c>
      <c r="C76" s="36">
        <v>44442</v>
      </c>
      <c r="D76" s="53">
        <v>4.896E+22</v>
      </c>
    </row>
    <row r="77" spans="1:4" ht="15.75" customHeight="1">
      <c r="A77" s="34" t="s">
        <v>103</v>
      </c>
      <c r="B77" s="35" t="s">
        <v>22</v>
      </c>
      <c r="C77" s="36">
        <v>44311</v>
      </c>
      <c r="D77" s="40">
        <v>5.8300000000000001E+22</v>
      </c>
    </row>
    <row r="78" spans="1:4" ht="15.75" customHeight="1">
      <c r="A78" s="34" t="s">
        <v>147</v>
      </c>
      <c r="B78" s="35" t="s">
        <v>22</v>
      </c>
      <c r="C78" s="36">
        <v>43725</v>
      </c>
      <c r="D78" s="40">
        <v>6.8999999999999998E+22</v>
      </c>
    </row>
    <row r="79" spans="1:4" ht="15.75" customHeight="1">
      <c r="A79" s="34" t="s">
        <v>112</v>
      </c>
      <c r="B79" s="35" t="s">
        <v>22</v>
      </c>
      <c r="C79" s="36">
        <v>44207</v>
      </c>
      <c r="D79" s="40">
        <v>8.2199999999999994E+22</v>
      </c>
    </row>
    <row r="80" spans="1:4" ht="15.75" customHeight="1">
      <c r="A80" s="34" t="s">
        <v>64</v>
      </c>
      <c r="B80" s="35" t="s">
        <v>22</v>
      </c>
      <c r="C80" s="36">
        <v>44601</v>
      </c>
      <c r="D80" s="40">
        <v>9.3199999999999996E+22</v>
      </c>
    </row>
    <row r="81" spans="1:4" ht="15.75" customHeight="1">
      <c r="A81" s="34" t="s">
        <v>134</v>
      </c>
      <c r="B81" s="35" t="s">
        <v>22</v>
      </c>
      <c r="C81" s="36">
        <v>43858</v>
      </c>
      <c r="D81" s="40">
        <v>1.12E+23</v>
      </c>
    </row>
    <row r="82" spans="1:4" ht="15.75" customHeight="1">
      <c r="A82" s="34" t="s">
        <v>82</v>
      </c>
      <c r="B82" s="35" t="s">
        <v>22</v>
      </c>
      <c r="C82" s="45">
        <v>44449</v>
      </c>
      <c r="D82" s="40">
        <v>1.476E+23</v>
      </c>
    </row>
    <row r="83" spans="1:4" ht="15.75" customHeight="1">
      <c r="A83" s="48" t="s">
        <v>33</v>
      </c>
      <c r="B83" s="49" t="s">
        <v>22</v>
      </c>
      <c r="C83" s="50">
        <v>44873</v>
      </c>
      <c r="D83" s="53">
        <v>1.7999999999999999E+23</v>
      </c>
    </row>
    <row r="84" spans="1:4" ht="15.75" customHeight="1">
      <c r="A84" s="48" t="s">
        <v>40</v>
      </c>
      <c r="B84" s="49" t="s">
        <v>22</v>
      </c>
      <c r="C84" s="50">
        <v>44775</v>
      </c>
      <c r="D84" s="53">
        <v>2.04374016E+23</v>
      </c>
    </row>
    <row r="85" spans="1:4" ht="15.75" customHeight="1">
      <c r="A85" s="48" t="s">
        <v>46</v>
      </c>
      <c r="B85" s="49" t="s">
        <v>22</v>
      </c>
      <c r="C85" s="50">
        <v>44735</v>
      </c>
      <c r="D85" s="30">
        <v>2.2000000000000001E+23</v>
      </c>
    </row>
    <row r="86" spans="1:4" ht="15.75" customHeight="1">
      <c r="A86" s="34" t="s">
        <v>68</v>
      </c>
      <c r="B86" s="35" t="s">
        <v>22</v>
      </c>
      <c r="C86" s="36">
        <v>44553</v>
      </c>
      <c r="D86" s="40">
        <v>3.14E+23</v>
      </c>
    </row>
    <row r="87" spans="1:4" ht="15.75" customHeight="1">
      <c r="A87" s="34" t="s">
        <v>127</v>
      </c>
      <c r="B87" s="35" t="s">
        <v>22</v>
      </c>
      <c r="C87" s="36">
        <v>43979</v>
      </c>
      <c r="D87" s="40">
        <v>3.14E+23</v>
      </c>
    </row>
    <row r="88" spans="1:4" ht="15.75" customHeight="1">
      <c r="A88" s="48" t="s">
        <v>71</v>
      </c>
      <c r="B88" s="49" t="s">
        <v>22</v>
      </c>
      <c r="C88" s="50">
        <v>44510</v>
      </c>
      <c r="D88" s="53">
        <v>3.5399999999999998E+23</v>
      </c>
    </row>
    <row r="89" spans="1:4" ht="15.75" customHeight="1">
      <c r="A89" s="34" t="s">
        <v>63</v>
      </c>
      <c r="B89" s="35" t="s">
        <v>22</v>
      </c>
      <c r="C89" s="36">
        <v>44602</v>
      </c>
      <c r="D89" s="46">
        <v>3.55E+23</v>
      </c>
    </row>
    <row r="90" spans="1:4" ht="15.75" customHeight="1">
      <c r="A90" s="34" t="s">
        <v>85</v>
      </c>
      <c r="B90" s="35" t="s">
        <v>22</v>
      </c>
      <c r="C90" s="36">
        <v>44419</v>
      </c>
      <c r="D90" s="40">
        <v>3.7000000000000001E+23</v>
      </c>
    </row>
    <row r="91" spans="1:4" ht="15.75" customHeight="1">
      <c r="A91" s="34" t="s">
        <v>65</v>
      </c>
      <c r="B91" s="35" t="s">
        <v>22</v>
      </c>
      <c r="C91" s="36">
        <v>44594</v>
      </c>
      <c r="D91" s="40">
        <v>4.0500000000000001E+23</v>
      </c>
    </row>
    <row r="92" spans="1:4" ht="15.75" customHeight="1">
      <c r="A92" s="34" t="s">
        <v>74</v>
      </c>
      <c r="B92" s="35" t="s">
        <v>22</v>
      </c>
      <c r="C92" s="36">
        <v>44481</v>
      </c>
      <c r="D92" s="40">
        <v>4.0970000000000002E+23</v>
      </c>
    </row>
    <row r="93" spans="1:4" ht="15.75" customHeight="1">
      <c r="A93" s="34" t="s">
        <v>56</v>
      </c>
      <c r="B93" s="35" t="s">
        <v>22</v>
      </c>
      <c r="C93" s="36">
        <v>44683</v>
      </c>
      <c r="D93" s="46">
        <v>4.2999999999999999E+23</v>
      </c>
    </row>
    <row r="94" spans="1:4" ht="15.75" customHeight="1">
      <c r="A94" s="34" t="s">
        <v>29</v>
      </c>
      <c r="B94" s="35" t="s">
        <v>22</v>
      </c>
      <c r="C94" s="36">
        <v>44981</v>
      </c>
      <c r="D94" s="40">
        <v>5.5E+23</v>
      </c>
    </row>
    <row r="95" spans="1:4" ht="15.75" customHeight="1">
      <c r="A95" s="34" t="s">
        <v>61</v>
      </c>
      <c r="B95" s="35" t="s">
        <v>22</v>
      </c>
      <c r="C95" s="36">
        <v>44649</v>
      </c>
      <c r="D95" s="40">
        <v>5.76E+23</v>
      </c>
    </row>
    <row r="96" spans="1:4" ht="15.75" customHeight="1">
      <c r="A96" s="34" t="s">
        <v>69</v>
      </c>
      <c r="B96" s="35" t="s">
        <v>22</v>
      </c>
      <c r="C96" s="36">
        <v>44538</v>
      </c>
      <c r="D96" s="40">
        <v>6.3199999999999995E+23</v>
      </c>
    </row>
    <row r="97" spans="1:4" ht="15.75" customHeight="1">
      <c r="A97" s="34" t="s">
        <v>21</v>
      </c>
      <c r="B97" s="35" t="s">
        <v>22</v>
      </c>
      <c r="C97" s="45">
        <v>45125</v>
      </c>
      <c r="D97" s="40">
        <v>8.9999999999999996E+23</v>
      </c>
    </row>
    <row r="98" spans="1:4" ht="15.75" customHeight="1">
      <c r="A98" s="34" t="s">
        <v>75</v>
      </c>
      <c r="B98" s="35" t="s">
        <v>22</v>
      </c>
      <c r="C98" s="36">
        <v>44480</v>
      </c>
      <c r="D98" s="40">
        <v>1.17E+24</v>
      </c>
    </row>
    <row r="99" spans="1:4" ht="15.75" customHeight="1">
      <c r="A99" s="34" t="s">
        <v>60</v>
      </c>
      <c r="B99" s="35" t="s">
        <v>22</v>
      </c>
      <c r="C99" s="36">
        <v>44655</v>
      </c>
      <c r="D99" s="46">
        <v>2.5272000000000002E+24</v>
      </c>
    </row>
    <row r="100" spans="1:4" ht="15.75" customHeight="1">
      <c r="A100" s="34" t="s">
        <v>44</v>
      </c>
      <c r="B100" s="35" t="s">
        <v>22</v>
      </c>
      <c r="C100" s="36">
        <v>44741</v>
      </c>
      <c r="D100" s="46">
        <v>2.7414947368421002E+24</v>
      </c>
    </row>
    <row r="101" spans="1:4" ht="15.75" customHeight="1">
      <c r="A101" s="34" t="s">
        <v>106</v>
      </c>
      <c r="B101" s="35" t="s">
        <v>22</v>
      </c>
      <c r="C101" s="36">
        <v>44295</v>
      </c>
      <c r="D101" s="40">
        <v>3.5999999999999998E+24</v>
      </c>
    </row>
    <row r="102" spans="1:4" ht="15.75" customHeight="1">
      <c r="A102" s="34" t="s">
        <v>25</v>
      </c>
      <c r="B102" s="35" t="s">
        <v>22</v>
      </c>
      <c r="C102" s="36">
        <v>45056</v>
      </c>
      <c r="D102" s="46">
        <v>7.3399999999999997E+24</v>
      </c>
    </row>
    <row r="103" spans="1:4" ht="15.75" customHeight="1">
      <c r="A103" s="34" t="s">
        <v>249</v>
      </c>
      <c r="B103" s="35" t="s">
        <v>36</v>
      </c>
      <c r="C103" s="36">
        <v>29221</v>
      </c>
      <c r="D103" s="46">
        <v>228000000</v>
      </c>
    </row>
    <row r="104" spans="1:4" ht="15.75" customHeight="1">
      <c r="A104" s="34" t="s">
        <v>251</v>
      </c>
      <c r="B104" s="35" t="s">
        <v>36</v>
      </c>
      <c r="C104" s="36">
        <v>21916</v>
      </c>
      <c r="D104" s="46">
        <v>9900</v>
      </c>
    </row>
    <row r="105" spans="1:4" ht="15.75" customHeight="1">
      <c r="A105" s="34" t="s">
        <v>254</v>
      </c>
      <c r="B105" s="35" t="s">
        <v>36</v>
      </c>
      <c r="C105" s="36">
        <v>20821</v>
      </c>
      <c r="D105" s="40">
        <v>694894.93773618096</v>
      </c>
    </row>
    <row r="106" spans="1:4" ht="15.75" customHeight="1">
      <c r="A106" s="34" t="s">
        <v>241</v>
      </c>
      <c r="B106" s="35" t="s">
        <v>36</v>
      </c>
      <c r="C106" s="36">
        <v>35234</v>
      </c>
      <c r="D106" s="40">
        <v>12930000000</v>
      </c>
    </row>
    <row r="107" spans="1:4" ht="15.75" customHeight="1">
      <c r="A107" s="34" t="s">
        <v>237</v>
      </c>
      <c r="B107" s="35" t="s">
        <v>36</v>
      </c>
      <c r="C107" s="36">
        <v>36100</v>
      </c>
      <c r="D107" s="40">
        <v>2810000000000</v>
      </c>
    </row>
    <row r="108" spans="1:4" ht="15.75" customHeight="1">
      <c r="A108" s="34" t="s">
        <v>236</v>
      </c>
      <c r="B108" s="35" t="s">
        <v>36</v>
      </c>
      <c r="C108" s="36">
        <v>37233</v>
      </c>
      <c r="D108" s="40">
        <v>63000000000000</v>
      </c>
    </row>
    <row r="109" spans="1:4" ht="15.75" customHeight="1">
      <c r="A109" s="48" t="s">
        <v>221</v>
      </c>
      <c r="B109" s="49" t="s">
        <v>36</v>
      </c>
      <c r="C109" s="50">
        <v>41437</v>
      </c>
      <c r="D109" s="51">
        <v>90842400000000</v>
      </c>
    </row>
    <row r="110" spans="1:4" ht="15.75" customHeight="1">
      <c r="A110" s="34" t="s">
        <v>229</v>
      </c>
      <c r="B110" s="35" t="s">
        <v>36</v>
      </c>
      <c r="C110" s="36">
        <v>40311</v>
      </c>
      <c r="D110" s="40">
        <v>350000000000000</v>
      </c>
    </row>
    <row r="111" spans="1:4" ht="15.75" customHeight="1">
      <c r="A111" s="34" t="s">
        <v>166</v>
      </c>
      <c r="B111" s="35" t="s">
        <v>36</v>
      </c>
      <c r="C111" s="36">
        <v>41628</v>
      </c>
      <c r="D111" s="40">
        <v>475200000000000</v>
      </c>
    </row>
    <row r="112" spans="1:4" ht="15.75" customHeight="1">
      <c r="A112" s="34" t="s">
        <v>227</v>
      </c>
      <c r="B112" s="35" t="s">
        <v>36</v>
      </c>
      <c r="C112" s="36">
        <v>40952</v>
      </c>
      <c r="D112" s="40">
        <v>3726979200000000</v>
      </c>
    </row>
    <row r="113" spans="1:4" ht="15.75" customHeight="1">
      <c r="A113" s="34" t="s">
        <v>224</v>
      </c>
      <c r="B113" s="35" t="s">
        <v>36</v>
      </c>
      <c r="C113" s="36">
        <v>41063</v>
      </c>
      <c r="D113" s="40">
        <v>4268700000000000</v>
      </c>
    </row>
    <row r="114" spans="1:4" ht="15.75" customHeight="1">
      <c r="A114" s="34" t="s">
        <v>226</v>
      </c>
      <c r="B114" s="35" t="s">
        <v>36</v>
      </c>
      <c r="C114" s="36">
        <v>41063</v>
      </c>
      <c r="D114" s="40">
        <v>6039370800000000</v>
      </c>
    </row>
    <row r="115" spans="1:4" ht="15.75" customHeight="1">
      <c r="A115" s="34" t="s">
        <v>206</v>
      </c>
      <c r="B115" s="35" t="s">
        <v>36</v>
      </c>
      <c r="C115" s="36">
        <v>41995</v>
      </c>
      <c r="D115" s="40">
        <v>6.048E+16</v>
      </c>
    </row>
    <row r="116" spans="1:4" ht="15.75" customHeight="1">
      <c r="A116" s="34" t="s">
        <v>196</v>
      </c>
      <c r="B116" s="35" t="s">
        <v>36</v>
      </c>
      <c r="C116" s="36">
        <v>42542</v>
      </c>
      <c r="D116" s="40">
        <v>6.15E+16</v>
      </c>
    </row>
    <row r="117" spans="1:4" ht="15.75" customHeight="1">
      <c r="A117" s="34" t="s">
        <v>219</v>
      </c>
      <c r="B117" s="35" t="s">
        <v>36</v>
      </c>
      <c r="C117" s="36">
        <v>41539</v>
      </c>
      <c r="D117" s="40">
        <v>1.37E+17</v>
      </c>
    </row>
    <row r="118" spans="1:4" ht="15.75" customHeight="1">
      <c r="A118" s="34" t="s">
        <v>169</v>
      </c>
      <c r="B118" s="35" t="s">
        <v>36</v>
      </c>
      <c r="C118" s="36">
        <v>43222</v>
      </c>
      <c r="D118" s="46">
        <v>2.2E+17</v>
      </c>
    </row>
    <row r="119" spans="1:4" ht="15.75" customHeight="1">
      <c r="A119" s="34" t="s">
        <v>225</v>
      </c>
      <c r="B119" s="35" t="s">
        <v>36</v>
      </c>
      <c r="C119" s="36">
        <v>41063</v>
      </c>
      <c r="D119" s="40">
        <v>2.731968E+17</v>
      </c>
    </row>
    <row r="120" spans="1:4" ht="15.75" customHeight="1">
      <c r="A120" s="34" t="s">
        <v>222</v>
      </c>
      <c r="B120" s="35" t="s">
        <v>36</v>
      </c>
      <c r="C120" s="36">
        <v>41182</v>
      </c>
      <c r="D120" s="40">
        <v>4.7E+17</v>
      </c>
    </row>
    <row r="121" spans="1:4" ht="15.75" customHeight="1">
      <c r="A121" s="34" t="s">
        <v>217</v>
      </c>
      <c r="B121" s="35" t="s">
        <v>36</v>
      </c>
      <c r="C121" s="36">
        <v>41590</v>
      </c>
      <c r="D121" s="40">
        <v>5.32E+17</v>
      </c>
    </row>
    <row r="122" spans="1:4" ht="15.75" customHeight="1">
      <c r="A122" s="34" t="s">
        <v>223</v>
      </c>
      <c r="B122" s="35" t="s">
        <v>36</v>
      </c>
      <c r="C122" s="36">
        <v>41102</v>
      </c>
      <c r="D122" s="40">
        <v>6E+17</v>
      </c>
    </row>
    <row r="123" spans="1:4" ht="15.75" customHeight="1">
      <c r="A123" s="34" t="s">
        <v>204</v>
      </c>
      <c r="B123" s="35" t="s">
        <v>36</v>
      </c>
      <c r="C123" s="36">
        <v>42162</v>
      </c>
      <c r="D123" s="40">
        <v>1.557140125176E+18</v>
      </c>
    </row>
    <row r="124" spans="1:4" ht="15.75" customHeight="1">
      <c r="A124" s="34" t="s">
        <v>178</v>
      </c>
      <c r="B124" s="35" t="s">
        <v>36</v>
      </c>
      <c r="C124" s="36">
        <v>42954</v>
      </c>
      <c r="D124" s="40">
        <v>2.065392E+18</v>
      </c>
    </row>
    <row r="125" spans="1:4" ht="15.75" customHeight="1">
      <c r="A125" s="34" t="s">
        <v>162</v>
      </c>
      <c r="B125" s="35" t="s">
        <v>36</v>
      </c>
      <c r="C125" s="36">
        <v>43469</v>
      </c>
      <c r="D125" s="40">
        <v>2.47E+18</v>
      </c>
    </row>
    <row r="126" spans="1:4" ht="15.75" customHeight="1">
      <c r="A126" s="34" t="s">
        <v>211</v>
      </c>
      <c r="B126" s="35" t="s">
        <v>36</v>
      </c>
      <c r="C126" s="36">
        <v>41808</v>
      </c>
      <c r="D126" s="46">
        <v>3.411072E+18</v>
      </c>
    </row>
    <row r="127" spans="1:4" ht="15.75" customHeight="1">
      <c r="A127" s="34" t="s">
        <v>90</v>
      </c>
      <c r="B127" s="35" t="s">
        <v>36</v>
      </c>
      <c r="C127" s="36">
        <v>44370</v>
      </c>
      <c r="D127" s="40">
        <v>6.2208E+18</v>
      </c>
    </row>
    <row r="128" spans="1:4" ht="15.75" customHeight="1">
      <c r="A128" s="34" t="s">
        <v>144</v>
      </c>
      <c r="B128" s="35" t="s">
        <v>36</v>
      </c>
      <c r="C128" s="36">
        <v>43740</v>
      </c>
      <c r="D128" s="40">
        <v>7.6E+18</v>
      </c>
    </row>
    <row r="129" spans="1:4" ht="15.75" customHeight="1">
      <c r="A129" s="34" t="s">
        <v>208</v>
      </c>
      <c r="B129" s="35" t="s">
        <v>36</v>
      </c>
      <c r="C129" s="36">
        <v>41886</v>
      </c>
      <c r="D129" s="38">
        <v>9.25344E+18</v>
      </c>
    </row>
    <row r="130" spans="1:4" ht="15.75" customHeight="1">
      <c r="A130" s="34" t="s">
        <v>200</v>
      </c>
      <c r="B130" s="35" t="s">
        <v>36</v>
      </c>
      <c r="C130" s="36">
        <v>42348</v>
      </c>
      <c r="D130" s="40">
        <v>1.21E+19</v>
      </c>
    </row>
    <row r="131" spans="1:4" ht="15.75" customHeight="1">
      <c r="A131" s="34" t="s">
        <v>149</v>
      </c>
      <c r="B131" s="35" t="s">
        <v>36</v>
      </c>
      <c r="C131" s="36">
        <v>43714</v>
      </c>
      <c r="D131" s="40">
        <v>1.94E+19</v>
      </c>
    </row>
    <row r="132" spans="1:4" ht="15.75" customHeight="1">
      <c r="A132" s="56" t="s">
        <v>205</v>
      </c>
      <c r="B132" s="35" t="s">
        <v>36</v>
      </c>
      <c r="C132" s="36">
        <v>42041</v>
      </c>
      <c r="D132" s="46">
        <v>2.397403008E+19</v>
      </c>
    </row>
    <row r="133" spans="1:4" ht="15.75" customHeight="1">
      <c r="A133" s="34" t="s">
        <v>97</v>
      </c>
      <c r="B133" s="35" t="s">
        <v>36</v>
      </c>
      <c r="C133" s="36">
        <v>44342</v>
      </c>
      <c r="D133" s="47">
        <v>2.40576E+19</v>
      </c>
    </row>
    <row r="134" spans="1:4" ht="15.75" customHeight="1">
      <c r="A134" s="34" t="s">
        <v>159</v>
      </c>
      <c r="B134" s="35" t="s">
        <v>36</v>
      </c>
      <c r="C134" s="36">
        <v>43519</v>
      </c>
      <c r="D134" s="40">
        <v>3.71E+19</v>
      </c>
    </row>
    <row r="135" spans="1:4" ht="15.75" customHeight="1">
      <c r="A135" s="34" t="s">
        <v>190</v>
      </c>
      <c r="B135" s="35" t="s">
        <v>36</v>
      </c>
      <c r="C135" s="36">
        <v>42650</v>
      </c>
      <c r="D135" s="40">
        <v>4.362336E+19</v>
      </c>
    </row>
    <row r="136" spans="1:4" ht="15.75" customHeight="1">
      <c r="A136" s="34" t="s">
        <v>170</v>
      </c>
      <c r="B136" s="35" t="s">
        <v>36</v>
      </c>
      <c r="C136" s="36">
        <v>43198</v>
      </c>
      <c r="D136" s="40">
        <v>5.093919992E+19</v>
      </c>
    </row>
    <row r="137" spans="1:4" ht="15.75" customHeight="1">
      <c r="A137" s="56" t="s">
        <v>171</v>
      </c>
      <c r="B137" s="35" t="s">
        <v>36</v>
      </c>
      <c r="C137" s="36">
        <v>43136</v>
      </c>
      <c r="D137" s="46">
        <v>3.85296912E+20</v>
      </c>
    </row>
    <row r="138" spans="1:4" ht="15.75" customHeight="1">
      <c r="A138" s="34" t="s">
        <v>179</v>
      </c>
      <c r="B138" s="35" t="s">
        <v>36</v>
      </c>
      <c r="C138" s="36">
        <v>42951</v>
      </c>
      <c r="D138" s="40">
        <v>4.79E+20</v>
      </c>
    </row>
    <row r="139" spans="1:4" ht="15.75" customHeight="1">
      <c r="A139" s="34" t="s">
        <v>139</v>
      </c>
      <c r="B139" s="35" t="s">
        <v>36</v>
      </c>
      <c r="C139" s="36">
        <v>43780</v>
      </c>
      <c r="D139" s="40">
        <v>8.4934656E+20</v>
      </c>
    </row>
    <row r="140" spans="1:4" ht="15.75" customHeight="1">
      <c r="A140" s="34" t="s">
        <v>155</v>
      </c>
      <c r="B140" s="35" t="s">
        <v>36</v>
      </c>
      <c r="C140" s="36">
        <v>43614</v>
      </c>
      <c r="D140" s="40">
        <v>1.5E+21</v>
      </c>
    </row>
    <row r="141" spans="1:4" ht="15.75" customHeight="1">
      <c r="A141" s="34" t="s">
        <v>156</v>
      </c>
      <c r="B141" s="35" t="s">
        <v>36</v>
      </c>
      <c r="C141" s="36">
        <v>43614</v>
      </c>
      <c r="D141" s="40">
        <v>1.5E+21</v>
      </c>
    </row>
    <row r="142" spans="1:4" ht="15.75" customHeight="1">
      <c r="A142" s="34" t="s">
        <v>128</v>
      </c>
      <c r="B142" s="35" t="s">
        <v>36</v>
      </c>
      <c r="C142" s="36">
        <v>43950</v>
      </c>
      <c r="D142" s="40">
        <v>1.78E+21</v>
      </c>
    </row>
    <row r="143" spans="1:4" ht="15.75" customHeight="1">
      <c r="A143" s="34" t="s">
        <v>189</v>
      </c>
      <c r="B143" s="35" t="s">
        <v>36</v>
      </c>
      <c r="C143" s="36">
        <v>42679</v>
      </c>
      <c r="D143" s="40">
        <v>2.2E+21</v>
      </c>
    </row>
    <row r="144" spans="1:4" ht="15.75" customHeight="1">
      <c r="A144" s="34" t="s">
        <v>95</v>
      </c>
      <c r="B144" s="35" t="s">
        <v>36</v>
      </c>
      <c r="C144" s="36">
        <v>44355</v>
      </c>
      <c r="D144" s="40">
        <v>3.4E+21</v>
      </c>
    </row>
    <row r="145" spans="1:4" ht="15.75" customHeight="1">
      <c r="A145" s="34" t="s">
        <v>86</v>
      </c>
      <c r="B145" s="35" t="s">
        <v>36</v>
      </c>
      <c r="C145" s="36">
        <v>44406</v>
      </c>
      <c r="D145" s="40">
        <v>4.42E+21</v>
      </c>
    </row>
    <row r="146" spans="1:4" ht="15.75" customHeight="1">
      <c r="A146" s="34" t="s">
        <v>120</v>
      </c>
      <c r="B146" s="35" t="s">
        <v>36</v>
      </c>
      <c r="C146" s="36">
        <v>44102</v>
      </c>
      <c r="D146" s="47">
        <v>1.2825999999999999E+22</v>
      </c>
    </row>
    <row r="147" spans="1:4" ht="15.75" customHeight="1">
      <c r="A147" s="34" t="s">
        <v>109</v>
      </c>
      <c r="B147" s="35" t="s">
        <v>36</v>
      </c>
      <c r="C147" s="36">
        <v>44256</v>
      </c>
      <c r="D147" s="40">
        <v>4.7900000000000001E+22</v>
      </c>
    </row>
    <row r="148" spans="1:4" ht="15.75" customHeight="1">
      <c r="A148" s="34" t="s">
        <v>255</v>
      </c>
      <c r="B148" s="35" t="s">
        <v>644</v>
      </c>
      <c r="C148" s="36">
        <v>18446</v>
      </c>
      <c r="D148" s="40">
        <v>40</v>
      </c>
    </row>
    <row r="149" spans="1:4" ht="15.75" customHeight="1">
      <c r="A149" s="34" t="s">
        <v>247</v>
      </c>
      <c r="B149" s="35" t="s">
        <v>644</v>
      </c>
      <c r="C149" s="57">
        <v>32509</v>
      </c>
      <c r="D149" s="40">
        <v>120000000</v>
      </c>
    </row>
    <row r="150" spans="1:4" ht="15.75" customHeight="1">
      <c r="A150" s="34" t="s">
        <v>253</v>
      </c>
      <c r="B150" s="35" t="s">
        <v>644</v>
      </c>
      <c r="C150" s="36">
        <v>21582</v>
      </c>
      <c r="D150" s="40">
        <v>600000000</v>
      </c>
    </row>
    <row r="151" spans="1:4" ht="15.75" customHeight="1">
      <c r="A151" s="34" t="s">
        <v>243</v>
      </c>
      <c r="B151" s="35" t="s">
        <v>644</v>
      </c>
      <c r="C151" s="36">
        <v>33848</v>
      </c>
      <c r="D151" s="40">
        <v>1403117760</v>
      </c>
    </row>
    <row r="152" spans="1:4" ht="15.75" customHeight="1">
      <c r="A152" s="34" t="s">
        <v>248</v>
      </c>
      <c r="B152" s="35" t="s">
        <v>644</v>
      </c>
      <c r="C152" s="36">
        <v>31934</v>
      </c>
      <c r="D152" s="40">
        <v>27664065000</v>
      </c>
    </row>
    <row r="153" spans="1:4" ht="15.75" customHeight="1">
      <c r="A153" s="34" t="s">
        <v>246</v>
      </c>
      <c r="B153" s="35" t="s">
        <v>644</v>
      </c>
      <c r="C153" s="36">
        <v>32843</v>
      </c>
      <c r="D153" s="40">
        <v>81187041441.208954</v>
      </c>
    </row>
    <row r="154" spans="1:4" ht="15.75" customHeight="1">
      <c r="A154" s="34" t="s">
        <v>238</v>
      </c>
      <c r="B154" s="35" t="s">
        <v>644</v>
      </c>
      <c r="C154" s="36">
        <v>35930</v>
      </c>
      <c r="D154" s="40">
        <v>226690156032.01801</v>
      </c>
    </row>
    <row r="155" spans="1:4" ht="15.75" customHeight="1">
      <c r="A155" s="34" t="s">
        <v>232</v>
      </c>
      <c r="B155" s="35" t="s">
        <v>644</v>
      </c>
      <c r="C155" s="36">
        <v>38565</v>
      </c>
      <c r="D155" s="40">
        <v>24124575958774.801</v>
      </c>
    </row>
    <row r="156" spans="1:4" ht="15.75" customHeight="1">
      <c r="A156" s="34" t="s">
        <v>231</v>
      </c>
      <c r="B156" s="35" t="s">
        <v>644</v>
      </c>
      <c r="C156" s="36">
        <v>39979</v>
      </c>
      <c r="D156" s="40">
        <v>1000000000000000</v>
      </c>
    </row>
    <row r="157" spans="1:4" ht="15.75" customHeight="1">
      <c r="A157" s="34" t="s">
        <v>228</v>
      </c>
      <c r="B157" s="35" t="s">
        <v>644</v>
      </c>
      <c r="C157" s="36">
        <v>40447</v>
      </c>
      <c r="D157" s="40">
        <v>3414636000000000</v>
      </c>
    </row>
    <row r="158" spans="1:4" ht="15.75" customHeight="1">
      <c r="A158" s="34" t="s">
        <v>216</v>
      </c>
      <c r="B158" s="35" t="s">
        <v>644</v>
      </c>
      <c r="C158" s="36">
        <v>41613</v>
      </c>
      <c r="D158" s="40">
        <v>1.340928E+18</v>
      </c>
    </row>
    <row r="159" spans="1:4" ht="15.75" customHeight="1">
      <c r="A159" s="34" t="s">
        <v>157</v>
      </c>
      <c r="B159" s="35" t="s">
        <v>644</v>
      </c>
      <c r="C159" s="36">
        <v>43559</v>
      </c>
      <c r="D159" s="40">
        <v>2.56E+18</v>
      </c>
    </row>
    <row r="160" spans="1:4" ht="15.75" customHeight="1">
      <c r="A160" s="34" t="s">
        <v>152</v>
      </c>
      <c r="B160" s="35" t="s">
        <v>644</v>
      </c>
      <c r="C160" s="36">
        <v>43616</v>
      </c>
      <c r="D160" s="40">
        <v>4E+18</v>
      </c>
    </row>
    <row r="161" spans="1:4" ht="15.75" customHeight="1">
      <c r="A161" s="34" t="s">
        <v>54</v>
      </c>
      <c r="B161" s="35" t="s">
        <v>644</v>
      </c>
      <c r="C161" s="45">
        <v>44686</v>
      </c>
      <c r="D161" s="39">
        <v>6.10416E+18</v>
      </c>
    </row>
    <row r="162" spans="1:4" ht="15.75" customHeight="1">
      <c r="A162" s="34" t="s">
        <v>201</v>
      </c>
      <c r="B162" s="35" t="s">
        <v>644</v>
      </c>
      <c r="C162" s="36">
        <v>42346</v>
      </c>
      <c r="D162" s="40">
        <v>2.6E+19</v>
      </c>
    </row>
    <row r="163" spans="1:4" ht="15.75" customHeight="1">
      <c r="A163" s="34" t="s">
        <v>174</v>
      </c>
      <c r="B163" s="35" t="s">
        <v>644</v>
      </c>
      <c r="C163" s="36">
        <v>43071</v>
      </c>
      <c r="D163" s="47">
        <v>6.62904E+19</v>
      </c>
    </row>
    <row r="164" spans="1:4" ht="15.75" customHeight="1">
      <c r="A164" s="34" t="s">
        <v>135</v>
      </c>
      <c r="B164" s="35" t="s">
        <v>644</v>
      </c>
      <c r="C164" s="36">
        <v>43845</v>
      </c>
      <c r="D164" s="40">
        <v>1E+20</v>
      </c>
    </row>
    <row r="165" spans="1:4" ht="15.75" customHeight="1">
      <c r="A165" s="34" t="s">
        <v>110</v>
      </c>
      <c r="B165" s="35" t="s">
        <v>644</v>
      </c>
      <c r="C165" s="36">
        <v>44256</v>
      </c>
      <c r="D165" s="40">
        <v>1.16E+20</v>
      </c>
    </row>
    <row r="166" spans="1:4" ht="15.75" customHeight="1">
      <c r="A166" s="34" t="s">
        <v>121</v>
      </c>
      <c r="B166" s="35" t="s">
        <v>644</v>
      </c>
      <c r="C166" s="36">
        <v>44013</v>
      </c>
      <c r="D166" s="40">
        <v>3E+20</v>
      </c>
    </row>
    <row r="167" spans="1:4" ht="15.75" customHeight="1">
      <c r="A167" s="34" t="s">
        <v>131</v>
      </c>
      <c r="B167" s="35" t="s">
        <v>644</v>
      </c>
      <c r="C167" s="36">
        <v>43903</v>
      </c>
      <c r="D167" s="40">
        <v>3.7E+20</v>
      </c>
    </row>
    <row r="168" spans="1:4" ht="15.75" customHeight="1">
      <c r="A168" s="34" t="s">
        <v>32</v>
      </c>
      <c r="B168" s="35" t="s">
        <v>644</v>
      </c>
      <c r="C168" s="36">
        <v>44885</v>
      </c>
      <c r="D168" s="40">
        <v>5.1E+20</v>
      </c>
    </row>
    <row r="169" spans="1:4" ht="15.75" customHeight="1">
      <c r="A169" s="34" t="s">
        <v>143</v>
      </c>
      <c r="B169" s="35" t="s">
        <v>644</v>
      </c>
      <c r="C169" s="36">
        <v>43753</v>
      </c>
      <c r="D169" s="40">
        <v>8.54E+20</v>
      </c>
    </row>
    <row r="170" spans="1:4" ht="15.75" customHeight="1">
      <c r="A170" s="34" t="s">
        <v>78</v>
      </c>
      <c r="B170" s="35" t="s">
        <v>644</v>
      </c>
      <c r="C170" s="36">
        <v>44454</v>
      </c>
      <c r="D170" s="40">
        <v>1.1E+21</v>
      </c>
    </row>
    <row r="171" spans="1:4" ht="15.75" customHeight="1">
      <c r="A171" s="34" t="s">
        <v>119</v>
      </c>
      <c r="B171" s="35" t="s">
        <v>644</v>
      </c>
      <c r="C171" s="36">
        <v>44126</v>
      </c>
      <c r="D171" s="40">
        <v>1.9E+21</v>
      </c>
    </row>
    <row r="172" spans="1:4" ht="15.75" customHeight="1">
      <c r="A172" s="34" t="s">
        <v>70</v>
      </c>
      <c r="B172" s="35" t="s">
        <v>644</v>
      </c>
      <c r="C172" s="36">
        <v>44524</v>
      </c>
      <c r="D172" s="40">
        <v>4.8384E+21</v>
      </c>
    </row>
    <row r="173" spans="1:4" ht="15.75" customHeight="1">
      <c r="A173" s="34" t="s">
        <v>52</v>
      </c>
      <c r="B173" s="35" t="s">
        <v>644</v>
      </c>
      <c r="C173" s="36">
        <v>44693</v>
      </c>
      <c r="D173" s="46">
        <v>5.44E+21</v>
      </c>
    </row>
    <row r="174" spans="1:4" ht="15.75" customHeight="1">
      <c r="A174" s="34" t="s">
        <v>108</v>
      </c>
      <c r="B174" s="35" t="s">
        <v>644</v>
      </c>
      <c r="C174" s="36">
        <v>44260</v>
      </c>
      <c r="D174" s="40">
        <v>5.5E+21</v>
      </c>
    </row>
    <row r="175" spans="1:4" ht="15.75" customHeight="1">
      <c r="A175" s="34" t="s">
        <v>76</v>
      </c>
      <c r="B175" s="35" t="s">
        <v>644</v>
      </c>
      <c r="C175" s="36">
        <v>44477</v>
      </c>
      <c r="D175" s="40">
        <v>5.5299999999999995E+21</v>
      </c>
    </row>
    <row r="176" spans="1:4" ht="15.75" customHeight="1">
      <c r="A176" s="34" t="s">
        <v>111</v>
      </c>
      <c r="B176" s="35" t="s">
        <v>644</v>
      </c>
      <c r="C176" s="36">
        <v>44256</v>
      </c>
      <c r="D176" s="40">
        <v>7.2E+21</v>
      </c>
    </row>
    <row r="177" spans="1:4" ht="15.75" customHeight="1">
      <c r="A177" s="34" t="s">
        <v>114</v>
      </c>
      <c r="B177" s="35" t="s">
        <v>644</v>
      </c>
      <c r="C177" s="36">
        <v>44201</v>
      </c>
      <c r="D177" s="38">
        <v>1.0499999999999999E+22</v>
      </c>
    </row>
    <row r="178" spans="1:4" ht="15.75" customHeight="1">
      <c r="A178" s="34" t="s">
        <v>50</v>
      </c>
      <c r="B178" s="35" t="s">
        <v>644</v>
      </c>
      <c r="C178" s="36">
        <v>44718</v>
      </c>
      <c r="D178" s="40">
        <v>1.8E+22</v>
      </c>
    </row>
    <row r="179" spans="1:4" ht="15.75" customHeight="1">
      <c r="A179" s="48" t="s">
        <v>38</v>
      </c>
      <c r="B179" s="35" t="s">
        <v>644</v>
      </c>
      <c r="C179" s="50">
        <v>44825</v>
      </c>
      <c r="D179" s="51">
        <v>4.6499999999999999E+22</v>
      </c>
    </row>
    <row r="180" spans="1:4" ht="15.75" customHeight="1">
      <c r="A180" s="34" t="s">
        <v>100</v>
      </c>
      <c r="B180" s="35" t="s">
        <v>644</v>
      </c>
      <c r="C180" s="36">
        <v>44320</v>
      </c>
      <c r="D180" s="40">
        <v>7.3699999999999999E+22</v>
      </c>
    </row>
    <row r="181" spans="1:4" ht="15.75" customHeight="1">
      <c r="A181" s="34" t="s">
        <v>91</v>
      </c>
      <c r="B181" s="35" t="s">
        <v>644</v>
      </c>
      <c r="C181" s="36">
        <v>44358</v>
      </c>
      <c r="D181" s="40">
        <v>2.1499999999999999E+23</v>
      </c>
    </row>
    <row r="182" spans="1:4" ht="15.75" customHeight="1">
      <c r="A182" s="34" t="s">
        <v>57</v>
      </c>
      <c r="B182" s="35" t="s">
        <v>644</v>
      </c>
      <c r="C182" s="36">
        <v>44680</v>
      </c>
      <c r="D182" s="40">
        <v>2.6999999999999999E+23</v>
      </c>
    </row>
    <row r="183" spans="1:4" ht="15.75" customHeight="1">
      <c r="A183" s="34" t="s">
        <v>27</v>
      </c>
      <c r="B183" s="35" t="s">
        <v>644</v>
      </c>
      <c r="C183" s="36">
        <v>45000</v>
      </c>
      <c r="D183" s="46">
        <v>2.0999999999999999E+25</v>
      </c>
    </row>
    <row r="184" spans="1:4" ht="15.75" customHeight="1">
      <c r="A184" t="s">
        <v>643</v>
      </c>
    </row>
  </sheetData>
  <customSheetViews>
    <customSheetView guid="{75AD05FB-8F74-4ECA-86A7-519F48FDD10E}" filter="1" showAutoFilter="1">
      <pageMargins left="0.7" right="0.7" top="0.75" bottom="0.75" header="0.3" footer="0.3"/>
      <autoFilter ref="A1:Y407" xr:uid="{3AFC2151-81AF-431D-B8F4-4E11FD6D16B2}">
        <filterColumn colId="20">
          <filters>
            <filter val="1.04E+12"/>
            <filter val="1.05E+07"/>
            <filter val="1.10E+08"/>
            <filter val="1.12E+07"/>
            <filter val="1.13E+10"/>
            <filter val="1.14E+09"/>
            <filter val="1.15E+11"/>
            <filter val="1.20E+11"/>
            <filter val="1.21E+12"/>
            <filter val="1.27E+11"/>
            <filter val="1.30E+11"/>
            <filter val="1.40E+08"/>
            <filter val="1.53E+10"/>
            <filter val="1.60E+08"/>
            <filter val="1.68E+10"/>
            <filter val="1.73E+09"/>
            <filter val="1.80E+09"/>
            <filter val="1.80E+13"/>
            <filter val="1.87E+10"/>
            <filter val="1.96E+10"/>
            <filter val="140000000000"/>
            <filter val="2.25E+10"/>
            <filter val="2.26E+10"/>
            <filter val="2.46E+10"/>
            <filter val="2.50E+12"/>
            <filter val="2.59E+07"/>
            <filter val="2.60E+10"/>
            <filter val="2.63E+11"/>
            <filter val="2.64E+09"/>
            <filter val="3.00E+08"/>
            <filter val="3.12E+10"/>
            <filter val="3.25E+11"/>
            <filter val="3.40E+12"/>
            <filter val="3.60E+13"/>
            <filter val="3.66E+12"/>
            <filter val="3.87E+09"/>
            <filter val="3.90E+08"/>
            <filter val="5.36E+09"/>
            <filter val="5.40E+10"/>
            <filter val="6.00E+08"/>
            <filter val="6.00E+10"/>
            <filter val="7.00E+06"/>
            <filter val="7.40E+14"/>
            <filter val="7.42E+09"/>
            <filter val="7.90E+10"/>
            <filter val="8.40E+09"/>
            <filter val="9.70E+10"/>
            <filter val="N/A"/>
          </filters>
        </filterColumn>
      </autoFilter>
    </customSheetView>
    <customSheetView guid="{58435BDA-130A-4C3F-9E79-6DBACA8B8133}" filter="1" showAutoFilter="1">
      <pageMargins left="0.7" right="0.7" top="0.75" bottom="0.75" header="0.3" footer="0.3"/>
      <autoFilter ref="A1:Y410" xr:uid="{732E823B-292E-4365-AB4F-E4119190265B}"/>
    </customSheetView>
    <customSheetView guid="{7FF3B4FD-9D67-4753-8F3D-4D6C1466BB49}" filter="1" showAutoFilter="1">
      <pageMargins left="0.7" right="0.7" top="0.75" bottom="0.75" header="0.3" footer="0.3"/>
      <autoFilter ref="A1:Y410" xr:uid="{80F79922-84BC-4BE0-9D9B-2B9B8FE8542F}">
        <filterColumn colId="1">
          <filters>
            <filter val="Audio"/>
            <filter val="Multimodal"/>
            <filter val="Robotics"/>
            <filter val="Search"/>
            <filter val="Text-to-Video"/>
            <filter val="Vision"/>
          </filters>
        </filterColumn>
      </autoFilter>
    </customSheetView>
  </customSheetViews>
  <pageMargins left="0.7" right="0.7" top="0.75" bottom="0.75" header="0.3" footer="0.3"/>
  <legacyDrawing r:id="rId1"/>
  <tableParts count="1">
    <tablePart r:id="rId2"/>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Q96"/>
  <sheetViews>
    <sheetView workbookViewId="0">
      <pane ySplit="1" topLeftCell="A2" activePane="bottomLeft" state="frozen"/>
      <selection pane="bottomLeft" activeCell="B3" sqref="B3"/>
    </sheetView>
  </sheetViews>
  <sheetFormatPr defaultColWidth="12.5703125" defaultRowHeight="15.75" customHeight="1"/>
  <sheetData>
    <row r="1" spans="1:43" ht="12.75">
      <c r="A1" s="58" t="s">
        <v>7</v>
      </c>
      <c r="B1" s="58" t="s">
        <v>8</v>
      </c>
      <c r="C1" s="58" t="s">
        <v>9</v>
      </c>
      <c r="D1" s="58" t="s">
        <v>257</v>
      </c>
      <c r="E1" s="58"/>
      <c r="F1" s="58" t="s">
        <v>258</v>
      </c>
      <c r="G1" s="58" t="s">
        <v>10</v>
      </c>
      <c r="H1" s="58" t="s">
        <v>11</v>
      </c>
      <c r="I1" s="58" t="s">
        <v>12</v>
      </c>
      <c r="J1" s="58" t="s">
        <v>13</v>
      </c>
      <c r="K1" s="58" t="s">
        <v>259</v>
      </c>
      <c r="L1" s="58"/>
      <c r="M1" s="59" t="s">
        <v>14</v>
      </c>
      <c r="N1" s="58" t="s">
        <v>260</v>
      </c>
      <c r="O1" s="58" t="s">
        <v>16</v>
      </c>
      <c r="P1" s="59" t="s">
        <v>17</v>
      </c>
      <c r="Q1" s="58" t="s">
        <v>261</v>
      </c>
      <c r="R1" s="59" t="s">
        <v>262</v>
      </c>
      <c r="S1" s="58" t="s">
        <v>263</v>
      </c>
      <c r="T1" s="58" t="s">
        <v>264</v>
      </c>
      <c r="U1" s="58" t="s">
        <v>265</v>
      </c>
      <c r="V1" s="58" t="s">
        <v>18</v>
      </c>
      <c r="W1" s="58" t="s">
        <v>266</v>
      </c>
      <c r="X1" s="58" t="s">
        <v>267</v>
      </c>
      <c r="Y1" s="60"/>
      <c r="Z1" s="60"/>
      <c r="AA1" s="60"/>
      <c r="AB1" s="60"/>
      <c r="AC1" s="60"/>
      <c r="AD1" s="60"/>
      <c r="AE1" s="60"/>
      <c r="AF1" s="60"/>
      <c r="AG1" s="60"/>
      <c r="AH1" s="60"/>
      <c r="AI1" s="60"/>
      <c r="AJ1" s="60"/>
      <c r="AK1" s="60"/>
      <c r="AL1" s="60"/>
      <c r="AM1" s="60"/>
      <c r="AN1" s="60"/>
      <c r="AO1" s="60"/>
      <c r="AP1" s="60"/>
      <c r="AQ1" s="60"/>
    </row>
    <row r="2" spans="1:43" ht="12.75">
      <c r="A2" s="61"/>
      <c r="B2" s="61"/>
      <c r="C2" s="61"/>
      <c r="D2" s="61" t="s">
        <v>188</v>
      </c>
      <c r="E2" s="61"/>
      <c r="F2" s="61" t="s">
        <v>268</v>
      </c>
      <c r="G2" s="62">
        <v>35886</v>
      </c>
      <c r="H2" s="61" t="s">
        <v>269</v>
      </c>
      <c r="I2" s="63" t="s">
        <v>270</v>
      </c>
      <c r="J2" s="64">
        <v>64</v>
      </c>
      <c r="K2" s="61" t="s">
        <v>271</v>
      </c>
      <c r="L2" s="61"/>
      <c r="M2" s="64"/>
      <c r="N2" s="61"/>
      <c r="O2" s="61"/>
      <c r="P2" s="64"/>
      <c r="Q2" s="61"/>
      <c r="R2" s="64"/>
      <c r="S2" s="61"/>
      <c r="T2" s="61"/>
      <c r="U2" s="61"/>
      <c r="V2" s="61"/>
      <c r="W2" s="61"/>
      <c r="X2" s="61"/>
      <c r="Y2" s="61"/>
      <c r="Z2" s="61"/>
      <c r="AA2" s="61"/>
      <c r="AB2" s="61"/>
      <c r="AC2" s="61"/>
      <c r="AD2" s="61"/>
      <c r="AE2" s="61"/>
      <c r="AF2" s="61"/>
      <c r="AG2" s="61"/>
      <c r="AH2" s="61"/>
      <c r="AI2" s="61"/>
      <c r="AJ2" s="61"/>
      <c r="AK2" s="61"/>
      <c r="AL2" s="61"/>
      <c r="AM2" s="61"/>
      <c r="AN2" s="61"/>
      <c r="AO2" s="61"/>
      <c r="AP2" s="61"/>
      <c r="AQ2" s="61"/>
    </row>
    <row r="3" spans="1:43" ht="12.75">
      <c r="A3" s="61"/>
      <c r="B3" s="61"/>
      <c r="C3" s="61"/>
      <c r="D3" s="61" t="s">
        <v>240</v>
      </c>
      <c r="E3" s="61"/>
      <c r="F3" s="61" t="s">
        <v>272</v>
      </c>
      <c r="G3" s="61">
        <v>1993</v>
      </c>
      <c r="H3" s="61" t="s">
        <v>273</v>
      </c>
      <c r="I3" s="63" t="s">
        <v>274</v>
      </c>
      <c r="J3" s="64">
        <v>5</v>
      </c>
      <c r="K3" s="61" t="s">
        <v>271</v>
      </c>
      <c r="L3" s="61"/>
      <c r="M3" s="64"/>
      <c r="N3" s="61"/>
      <c r="O3" s="52"/>
      <c r="P3" s="64"/>
      <c r="Q3" s="61"/>
      <c r="R3" s="64"/>
      <c r="S3" s="61"/>
      <c r="T3" s="61"/>
      <c r="U3" s="61"/>
      <c r="V3" s="61"/>
      <c r="W3" s="61"/>
      <c r="X3" s="61"/>
      <c r="Y3" s="61"/>
      <c r="Z3" s="61"/>
      <c r="AA3" s="61"/>
      <c r="AB3" s="61"/>
      <c r="AC3" s="61"/>
      <c r="AD3" s="61"/>
      <c r="AE3" s="61"/>
      <c r="AF3" s="61"/>
      <c r="AG3" s="61"/>
      <c r="AH3" s="61"/>
      <c r="AI3" s="61"/>
      <c r="AJ3" s="61"/>
      <c r="AK3" s="61"/>
      <c r="AL3" s="61"/>
      <c r="AM3" s="61"/>
      <c r="AN3" s="61"/>
      <c r="AO3" s="61"/>
      <c r="AP3" s="61"/>
      <c r="AQ3" s="61"/>
    </row>
    <row r="4" spans="1:43" ht="12.75">
      <c r="A4" s="39"/>
      <c r="B4" s="39"/>
      <c r="C4" s="39"/>
      <c r="D4" s="39" t="s">
        <v>230</v>
      </c>
      <c r="E4" s="39" t="s">
        <v>55</v>
      </c>
      <c r="F4" s="39" t="s">
        <v>275</v>
      </c>
      <c r="G4" s="39">
        <v>2010</v>
      </c>
      <c r="H4" s="39" t="s">
        <v>276</v>
      </c>
      <c r="I4" s="65" t="s">
        <v>277</v>
      </c>
      <c r="J4" s="38">
        <v>2647</v>
      </c>
      <c r="K4" s="39" t="s">
        <v>98</v>
      </c>
      <c r="L4" s="66"/>
      <c r="M4" s="40"/>
      <c r="N4" s="39"/>
      <c r="O4" s="41"/>
      <c r="P4" s="40"/>
      <c r="Q4" s="39"/>
      <c r="R4" s="40"/>
      <c r="S4" s="39"/>
      <c r="T4" s="39"/>
      <c r="U4" s="39"/>
      <c r="V4" s="39"/>
      <c r="W4" s="39"/>
      <c r="X4" s="39"/>
      <c r="Y4" s="61"/>
      <c r="Z4" s="61"/>
      <c r="AA4" s="61"/>
      <c r="AB4" s="61"/>
      <c r="AC4" s="61"/>
      <c r="AD4" s="61"/>
      <c r="AE4" s="61"/>
      <c r="AF4" s="61"/>
      <c r="AG4" s="61"/>
      <c r="AH4" s="61"/>
      <c r="AI4" s="61"/>
      <c r="AJ4" s="61"/>
      <c r="AK4" s="61"/>
      <c r="AL4" s="61"/>
      <c r="AM4" s="61"/>
      <c r="AN4" s="61"/>
      <c r="AO4" s="61"/>
      <c r="AP4" s="61"/>
      <c r="AQ4" s="61"/>
    </row>
    <row r="5" spans="1:43" ht="12.75">
      <c r="A5" s="61" t="s">
        <v>278</v>
      </c>
      <c r="B5" s="61" t="s">
        <v>62</v>
      </c>
      <c r="C5" s="61"/>
      <c r="D5" s="61" t="s">
        <v>279</v>
      </c>
      <c r="E5" s="61"/>
      <c r="F5" s="61" t="s">
        <v>280</v>
      </c>
      <c r="G5" s="61">
        <v>1997</v>
      </c>
      <c r="H5" s="61" t="s">
        <v>281</v>
      </c>
      <c r="I5" s="63" t="s">
        <v>282</v>
      </c>
      <c r="J5" s="64">
        <v>15</v>
      </c>
      <c r="K5" s="61" t="s">
        <v>271</v>
      </c>
      <c r="L5" s="61"/>
      <c r="M5" s="64">
        <v>114005</v>
      </c>
      <c r="N5" s="61"/>
      <c r="O5" s="52"/>
      <c r="P5" s="64"/>
      <c r="Q5" s="61"/>
      <c r="R5" s="64"/>
      <c r="S5" s="61"/>
      <c r="T5" s="61"/>
      <c r="U5" s="61"/>
      <c r="V5" s="61"/>
      <c r="W5" s="61"/>
      <c r="X5" s="61"/>
      <c r="Y5" s="61"/>
      <c r="Z5" s="61"/>
      <c r="AA5" s="61"/>
      <c r="AB5" s="61"/>
      <c r="AC5" s="61"/>
      <c r="AD5" s="61"/>
      <c r="AE5" s="61"/>
      <c r="AF5" s="61"/>
      <c r="AG5" s="61"/>
      <c r="AH5" s="61"/>
      <c r="AI5" s="61"/>
      <c r="AJ5" s="61"/>
      <c r="AK5" s="61"/>
      <c r="AL5" s="61"/>
      <c r="AM5" s="61"/>
      <c r="AN5" s="61"/>
      <c r="AO5" s="61"/>
      <c r="AP5" s="61"/>
      <c r="AQ5" s="61"/>
    </row>
    <row r="6" spans="1:43" ht="12.75">
      <c r="A6" s="61" t="s">
        <v>233</v>
      </c>
      <c r="B6" s="61" t="s">
        <v>22</v>
      </c>
      <c r="C6" s="61" t="s">
        <v>43</v>
      </c>
      <c r="D6" s="61" t="s">
        <v>234</v>
      </c>
      <c r="E6" s="61"/>
      <c r="F6" s="61" t="s">
        <v>283</v>
      </c>
      <c r="G6" s="61">
        <v>2005</v>
      </c>
      <c r="H6" s="61" t="s">
        <v>284</v>
      </c>
      <c r="I6" s="63" t="s">
        <v>285</v>
      </c>
      <c r="J6" s="64">
        <v>65</v>
      </c>
      <c r="K6" s="61" t="s">
        <v>286</v>
      </c>
      <c r="L6" s="61"/>
      <c r="M6" s="64"/>
      <c r="N6" s="61"/>
      <c r="O6" s="61"/>
      <c r="P6" s="64"/>
      <c r="Q6" s="61"/>
      <c r="R6" s="64"/>
      <c r="S6" s="61"/>
      <c r="T6" s="61"/>
      <c r="U6" s="61"/>
      <c r="V6" s="61"/>
      <c r="W6" s="61"/>
      <c r="X6" s="61"/>
      <c r="Y6" s="61"/>
      <c r="Z6" s="61"/>
      <c r="AA6" s="61"/>
      <c r="AB6" s="61"/>
      <c r="AC6" s="61"/>
      <c r="AD6" s="61"/>
      <c r="AE6" s="61"/>
      <c r="AF6" s="61"/>
      <c r="AG6" s="61"/>
      <c r="AH6" s="61"/>
      <c r="AI6" s="61"/>
      <c r="AJ6" s="61"/>
      <c r="AK6" s="61"/>
      <c r="AL6" s="61"/>
      <c r="AM6" s="61"/>
      <c r="AN6" s="61"/>
      <c r="AO6" s="61"/>
      <c r="AP6" s="61"/>
      <c r="AQ6" s="61"/>
    </row>
    <row r="7" spans="1:43" ht="12.75">
      <c r="A7" s="61" t="s">
        <v>287</v>
      </c>
      <c r="B7" s="61" t="s">
        <v>62</v>
      </c>
      <c r="C7" s="61" t="s">
        <v>288</v>
      </c>
      <c r="D7" s="61"/>
      <c r="E7" s="61"/>
      <c r="F7" s="61" t="s">
        <v>289</v>
      </c>
      <c r="G7" s="61">
        <v>2018</v>
      </c>
      <c r="H7" s="61" t="s">
        <v>290</v>
      </c>
      <c r="I7" s="63" t="s">
        <v>291</v>
      </c>
      <c r="J7" s="64">
        <v>26</v>
      </c>
      <c r="K7" s="61" t="s">
        <v>271</v>
      </c>
      <c r="L7" s="61"/>
      <c r="M7" s="64">
        <v>324423</v>
      </c>
      <c r="N7" s="61"/>
      <c r="O7" s="61"/>
      <c r="P7" s="64"/>
      <c r="Q7" s="61"/>
      <c r="R7" s="67"/>
      <c r="S7" s="61"/>
      <c r="T7" s="61"/>
      <c r="U7" s="61"/>
      <c r="V7" s="61"/>
      <c r="W7" s="61"/>
      <c r="X7" s="61"/>
      <c r="Y7" s="61"/>
      <c r="Z7" s="61"/>
      <c r="AA7" s="61"/>
      <c r="AB7" s="61"/>
      <c r="AC7" s="61"/>
      <c r="AD7" s="61"/>
      <c r="AE7" s="61"/>
      <c r="AF7" s="61"/>
      <c r="AG7" s="61"/>
      <c r="AH7" s="61"/>
      <c r="AI7" s="61"/>
      <c r="AJ7" s="61"/>
      <c r="AK7" s="61"/>
      <c r="AL7" s="61"/>
      <c r="AM7" s="61"/>
      <c r="AN7" s="61"/>
      <c r="AO7" s="61"/>
      <c r="AP7" s="61"/>
      <c r="AQ7" s="61"/>
    </row>
    <row r="8" spans="1:43" ht="15" customHeight="1">
      <c r="A8" s="61" t="s">
        <v>213</v>
      </c>
      <c r="B8" s="61" t="s">
        <v>292</v>
      </c>
      <c r="C8" s="61" t="s">
        <v>213</v>
      </c>
      <c r="D8" s="61" t="s">
        <v>293</v>
      </c>
      <c r="E8" s="61"/>
      <c r="F8" s="61" t="s">
        <v>294</v>
      </c>
      <c r="G8" s="68">
        <v>16041</v>
      </c>
      <c r="H8" s="61" t="s">
        <v>295</v>
      </c>
      <c r="I8" s="63" t="s">
        <v>296</v>
      </c>
      <c r="J8" s="64">
        <v>22034</v>
      </c>
      <c r="K8" s="61" t="s">
        <v>297</v>
      </c>
      <c r="L8" s="61"/>
      <c r="M8" s="64" t="s">
        <v>213</v>
      </c>
      <c r="N8" s="61" t="s">
        <v>213</v>
      </c>
      <c r="O8" s="61" t="s">
        <v>213</v>
      </c>
      <c r="P8" s="61" t="s">
        <v>213</v>
      </c>
      <c r="Q8" s="61" t="s">
        <v>213</v>
      </c>
      <c r="R8" s="64" t="s">
        <v>213</v>
      </c>
      <c r="S8" s="61" t="s">
        <v>213</v>
      </c>
      <c r="T8" s="61" t="s">
        <v>213</v>
      </c>
      <c r="U8" s="61" t="s">
        <v>213</v>
      </c>
      <c r="V8" s="61"/>
      <c r="W8" s="61"/>
      <c r="X8" s="61"/>
      <c r="Y8" s="61"/>
      <c r="Z8" s="61"/>
      <c r="AA8" s="61"/>
      <c r="AB8" s="61"/>
      <c r="AC8" s="61"/>
      <c r="AD8" s="61"/>
      <c r="AE8" s="61"/>
      <c r="AF8" s="61"/>
      <c r="AG8" s="61"/>
      <c r="AH8" s="61"/>
      <c r="AI8" s="61"/>
      <c r="AJ8" s="61"/>
      <c r="AK8" s="61"/>
      <c r="AL8" s="61"/>
      <c r="AM8" s="61"/>
      <c r="AN8" s="61"/>
      <c r="AO8" s="61"/>
      <c r="AP8" s="61"/>
      <c r="AQ8" s="61"/>
    </row>
    <row r="9" spans="1:43" ht="12.75">
      <c r="A9" s="61" t="s">
        <v>213</v>
      </c>
      <c r="B9" s="61" t="s">
        <v>292</v>
      </c>
      <c r="C9" s="61" t="s">
        <v>213</v>
      </c>
      <c r="D9" s="61" t="s">
        <v>293</v>
      </c>
      <c r="E9" s="61"/>
      <c r="F9" s="61" t="s">
        <v>294</v>
      </c>
      <c r="G9" s="68">
        <v>17411</v>
      </c>
      <c r="H9" s="61" t="s">
        <v>298</v>
      </c>
      <c r="I9" s="63" t="s">
        <v>299</v>
      </c>
      <c r="J9" s="64">
        <v>1053</v>
      </c>
      <c r="K9" s="61" t="s">
        <v>297</v>
      </c>
      <c r="L9" s="61"/>
      <c r="M9" s="64" t="s">
        <v>213</v>
      </c>
      <c r="N9" s="61" t="s">
        <v>213</v>
      </c>
      <c r="O9" s="61" t="s">
        <v>213</v>
      </c>
      <c r="P9" s="61" t="s">
        <v>213</v>
      </c>
      <c r="Q9" s="61" t="s">
        <v>213</v>
      </c>
      <c r="R9" s="64" t="s">
        <v>213</v>
      </c>
      <c r="S9" s="61" t="s">
        <v>213</v>
      </c>
      <c r="T9" s="61" t="s">
        <v>213</v>
      </c>
      <c r="U9" s="61" t="s">
        <v>213</v>
      </c>
      <c r="V9" s="61"/>
      <c r="W9" s="61"/>
      <c r="X9" s="61"/>
      <c r="Y9" s="61"/>
      <c r="Z9" s="61"/>
      <c r="AA9" s="61"/>
      <c r="AB9" s="61"/>
      <c r="AC9" s="61"/>
      <c r="AD9" s="61"/>
      <c r="AE9" s="61"/>
      <c r="AF9" s="61"/>
      <c r="AG9" s="61"/>
      <c r="AH9" s="61"/>
      <c r="AI9" s="61"/>
      <c r="AJ9" s="61"/>
      <c r="AK9" s="61"/>
      <c r="AL9" s="61"/>
      <c r="AM9" s="61"/>
      <c r="AN9" s="61"/>
      <c r="AO9" s="61"/>
      <c r="AP9" s="61"/>
      <c r="AQ9" s="61"/>
    </row>
    <row r="10" spans="1:43" ht="12.75">
      <c r="A10" s="61" t="s">
        <v>213</v>
      </c>
      <c r="B10" s="61" t="s">
        <v>292</v>
      </c>
      <c r="C10" s="61" t="s">
        <v>213</v>
      </c>
      <c r="D10" s="61" t="s">
        <v>300</v>
      </c>
      <c r="E10" s="61"/>
      <c r="F10" s="61" t="s">
        <v>301</v>
      </c>
      <c r="G10" s="61">
        <v>1949</v>
      </c>
      <c r="H10" s="61" t="s">
        <v>302</v>
      </c>
      <c r="I10" s="63" t="s">
        <v>303</v>
      </c>
      <c r="J10" s="64">
        <v>34463</v>
      </c>
      <c r="K10" s="61" t="s">
        <v>297</v>
      </c>
      <c r="L10" s="61"/>
      <c r="M10" s="64" t="s">
        <v>213</v>
      </c>
      <c r="N10" s="61" t="s">
        <v>213</v>
      </c>
      <c r="O10" s="61" t="s">
        <v>213</v>
      </c>
      <c r="P10" s="61" t="s">
        <v>213</v>
      </c>
      <c r="Q10" s="61" t="s">
        <v>213</v>
      </c>
      <c r="R10" s="64" t="s">
        <v>213</v>
      </c>
      <c r="S10" s="61" t="s">
        <v>213</v>
      </c>
      <c r="T10" s="61" t="s">
        <v>213</v>
      </c>
      <c r="U10" s="61" t="s">
        <v>213</v>
      </c>
      <c r="V10" s="61"/>
      <c r="W10" s="61"/>
      <c r="X10" s="61"/>
      <c r="Y10" s="61"/>
      <c r="Z10" s="61"/>
      <c r="AA10" s="61"/>
      <c r="AB10" s="61"/>
      <c r="AC10" s="61"/>
      <c r="AD10" s="61"/>
      <c r="AE10" s="61"/>
      <c r="AF10" s="61"/>
      <c r="AG10" s="61"/>
      <c r="AH10" s="61"/>
      <c r="AI10" s="61"/>
      <c r="AJ10" s="61"/>
      <c r="AK10" s="61"/>
      <c r="AL10" s="61"/>
      <c r="AM10" s="61"/>
      <c r="AN10" s="61"/>
      <c r="AO10" s="61"/>
      <c r="AP10" s="61"/>
      <c r="AQ10" s="61"/>
    </row>
    <row r="11" spans="1:43" ht="12.75">
      <c r="A11" s="61" t="s">
        <v>213</v>
      </c>
      <c r="B11" s="61" t="s">
        <v>292</v>
      </c>
      <c r="C11" s="61" t="s">
        <v>213</v>
      </c>
      <c r="D11" s="61" t="s">
        <v>304</v>
      </c>
      <c r="E11" s="61"/>
      <c r="F11" s="61" t="s">
        <v>305</v>
      </c>
      <c r="G11" s="61">
        <v>1952</v>
      </c>
      <c r="H11" s="61" t="s">
        <v>306</v>
      </c>
      <c r="I11" s="69" t="s">
        <v>307</v>
      </c>
      <c r="J11" s="64">
        <v>5412</v>
      </c>
      <c r="K11" s="61" t="s">
        <v>297</v>
      </c>
      <c r="L11" s="61"/>
      <c r="M11" s="61" t="s">
        <v>213</v>
      </c>
      <c r="N11" s="61" t="s">
        <v>213</v>
      </c>
      <c r="O11" s="61" t="s">
        <v>213</v>
      </c>
      <c r="P11" s="61" t="s">
        <v>213</v>
      </c>
      <c r="Q11" s="61"/>
      <c r="R11" s="64" t="s">
        <v>213</v>
      </c>
      <c r="S11" s="61" t="s">
        <v>213</v>
      </c>
      <c r="T11" s="61" t="s">
        <v>213</v>
      </c>
      <c r="U11" s="61" t="s">
        <v>213</v>
      </c>
      <c r="V11" s="61"/>
      <c r="W11" s="61"/>
      <c r="X11" s="61"/>
      <c r="Y11" s="61"/>
      <c r="Z11" s="61"/>
      <c r="AA11" s="61"/>
      <c r="AB11" s="61"/>
      <c r="AC11" s="61"/>
      <c r="AD11" s="61"/>
      <c r="AE11" s="61"/>
      <c r="AF11" s="61"/>
      <c r="AG11" s="61"/>
      <c r="AH11" s="61"/>
      <c r="AI11" s="61"/>
      <c r="AJ11" s="61"/>
      <c r="AK11" s="61"/>
      <c r="AL11" s="61"/>
      <c r="AM11" s="61"/>
      <c r="AN11" s="61"/>
      <c r="AO11" s="61"/>
      <c r="AP11" s="61"/>
      <c r="AQ11" s="61"/>
    </row>
    <row r="12" spans="1:43" ht="12.75">
      <c r="A12" s="61"/>
      <c r="B12" s="61" t="s">
        <v>292</v>
      </c>
      <c r="C12" s="61" t="s">
        <v>213</v>
      </c>
      <c r="D12" s="61" t="s">
        <v>308</v>
      </c>
      <c r="E12" s="61"/>
      <c r="F12" s="61" t="s">
        <v>309</v>
      </c>
      <c r="G12" s="61">
        <v>1958</v>
      </c>
      <c r="H12" s="61" t="s">
        <v>310</v>
      </c>
      <c r="I12" s="63" t="s">
        <v>311</v>
      </c>
      <c r="J12" s="64">
        <v>311</v>
      </c>
      <c r="K12" s="61" t="s">
        <v>297</v>
      </c>
      <c r="L12" s="61"/>
      <c r="M12" s="64"/>
      <c r="N12" s="61"/>
      <c r="O12" s="61"/>
      <c r="P12" s="64"/>
      <c r="Q12" s="61"/>
      <c r="R12" s="64"/>
      <c r="S12" s="61"/>
      <c r="T12" s="61"/>
      <c r="U12" s="61"/>
      <c r="V12" s="61"/>
      <c r="W12" s="61"/>
      <c r="X12" s="61"/>
      <c r="Y12" s="61"/>
      <c r="Z12" s="61"/>
      <c r="AA12" s="61"/>
      <c r="AB12" s="61"/>
      <c r="AC12" s="61"/>
      <c r="AD12" s="61"/>
      <c r="AE12" s="61"/>
      <c r="AF12" s="61"/>
      <c r="AG12" s="61"/>
      <c r="AH12" s="61"/>
      <c r="AI12" s="61"/>
      <c r="AJ12" s="61"/>
      <c r="AK12" s="61"/>
      <c r="AL12" s="61"/>
      <c r="AM12" s="61"/>
      <c r="AN12" s="61"/>
      <c r="AO12" s="61"/>
      <c r="AP12" s="61"/>
      <c r="AQ12" s="61"/>
    </row>
    <row r="13" spans="1:43" ht="12.75">
      <c r="A13" s="61" t="s">
        <v>312</v>
      </c>
      <c r="B13" s="61" t="s">
        <v>22</v>
      </c>
      <c r="C13" s="61" t="s">
        <v>313</v>
      </c>
      <c r="D13" s="61" t="s">
        <v>314</v>
      </c>
      <c r="E13" s="61"/>
      <c r="F13" s="61" t="s">
        <v>315</v>
      </c>
      <c r="G13" s="61">
        <v>2012</v>
      </c>
      <c r="H13" s="61" t="s">
        <v>316</v>
      </c>
      <c r="I13" s="63" t="s">
        <v>317</v>
      </c>
      <c r="J13" s="64">
        <v>68</v>
      </c>
      <c r="K13" s="61" t="s">
        <v>271</v>
      </c>
      <c r="L13" s="61"/>
      <c r="M13" s="64"/>
      <c r="N13" s="61"/>
      <c r="O13" s="61"/>
      <c r="P13" s="64"/>
      <c r="Q13" s="61"/>
      <c r="R13" s="64"/>
      <c r="S13" s="61"/>
      <c r="T13" s="61"/>
      <c r="U13" s="61"/>
      <c r="V13" s="61"/>
      <c r="W13" s="61"/>
      <c r="X13" s="61"/>
      <c r="Y13" s="61"/>
      <c r="Z13" s="61"/>
      <c r="AA13" s="61"/>
      <c r="AB13" s="61"/>
      <c r="AC13" s="61"/>
      <c r="AD13" s="61"/>
      <c r="AE13" s="61"/>
      <c r="AF13" s="61"/>
      <c r="AG13" s="61"/>
      <c r="AH13" s="61"/>
      <c r="AI13" s="61"/>
      <c r="AJ13" s="61"/>
      <c r="AK13" s="61"/>
      <c r="AL13" s="61"/>
      <c r="AM13" s="61"/>
      <c r="AN13" s="61"/>
      <c r="AO13" s="61"/>
      <c r="AP13" s="61"/>
      <c r="AQ13" s="61"/>
    </row>
    <row r="14" spans="1:43" ht="12.75">
      <c r="A14" s="61" t="s">
        <v>318</v>
      </c>
      <c r="B14" s="61" t="s">
        <v>22</v>
      </c>
      <c r="C14" s="61"/>
      <c r="D14" s="61" t="s">
        <v>319</v>
      </c>
      <c r="E14" s="61"/>
      <c r="F14" s="61" t="s">
        <v>320</v>
      </c>
      <c r="G14" s="61">
        <v>2010</v>
      </c>
      <c r="H14" s="61" t="s">
        <v>321</v>
      </c>
      <c r="I14" s="63" t="s">
        <v>322</v>
      </c>
      <c r="J14" s="64">
        <v>760</v>
      </c>
      <c r="K14" s="61" t="s">
        <v>323</v>
      </c>
      <c r="L14" s="61"/>
      <c r="M14" s="64"/>
      <c r="N14" s="61"/>
      <c r="O14" s="61"/>
      <c r="P14" s="64"/>
      <c r="Q14" s="61"/>
      <c r="R14" s="51"/>
      <c r="S14" s="61"/>
      <c r="T14" s="61"/>
      <c r="U14" s="61"/>
      <c r="V14" s="61"/>
      <c r="W14" s="61"/>
      <c r="X14" s="61"/>
      <c r="Y14" s="61"/>
      <c r="Z14" s="61"/>
      <c r="AA14" s="61"/>
      <c r="AB14" s="61"/>
      <c r="AC14" s="61"/>
      <c r="AD14" s="61"/>
      <c r="AE14" s="61"/>
      <c r="AF14" s="61"/>
      <c r="AG14" s="61"/>
      <c r="AH14" s="61"/>
      <c r="AI14" s="61"/>
      <c r="AJ14" s="61"/>
      <c r="AK14" s="61"/>
      <c r="AL14" s="61"/>
      <c r="AM14" s="61"/>
      <c r="AN14" s="61"/>
      <c r="AO14" s="61"/>
      <c r="AP14" s="61"/>
      <c r="AQ14" s="61"/>
    </row>
    <row r="15" spans="1:43" ht="12.75">
      <c r="A15" s="61"/>
      <c r="B15" s="61" t="s">
        <v>36</v>
      </c>
      <c r="C15" s="70"/>
      <c r="D15" s="61" t="s">
        <v>324</v>
      </c>
      <c r="E15" s="61"/>
      <c r="F15" s="61" t="s">
        <v>325</v>
      </c>
      <c r="G15" s="68">
        <v>43044</v>
      </c>
      <c r="H15" s="61" t="s">
        <v>326</v>
      </c>
      <c r="I15" s="63" t="s">
        <v>327</v>
      </c>
      <c r="J15" s="64">
        <v>227</v>
      </c>
      <c r="K15" s="61" t="s">
        <v>323</v>
      </c>
      <c r="L15" s="61"/>
      <c r="M15" s="64"/>
      <c r="N15" s="61"/>
      <c r="O15" s="61"/>
      <c r="P15" s="64"/>
      <c r="Q15" s="61"/>
      <c r="R15" s="64"/>
      <c r="S15" s="52"/>
      <c r="T15" s="61"/>
      <c r="U15" s="61"/>
      <c r="V15" s="61"/>
      <c r="W15" s="61"/>
      <c r="X15" s="61"/>
      <c r="Y15" s="61"/>
      <c r="Z15" s="61"/>
      <c r="AA15" s="61"/>
      <c r="AB15" s="61"/>
      <c r="AC15" s="61"/>
      <c r="AD15" s="61"/>
      <c r="AE15" s="61"/>
      <c r="AF15" s="61"/>
      <c r="AG15" s="61"/>
      <c r="AH15" s="61"/>
      <c r="AI15" s="61"/>
      <c r="AJ15" s="61"/>
      <c r="AK15" s="61"/>
      <c r="AL15" s="61"/>
      <c r="AM15" s="61"/>
      <c r="AN15" s="61"/>
      <c r="AO15" s="61"/>
      <c r="AP15" s="61"/>
      <c r="AQ15" s="61"/>
    </row>
    <row r="16" spans="1:43" ht="12.75">
      <c r="A16" s="61"/>
      <c r="B16" s="61"/>
      <c r="C16" s="61"/>
      <c r="D16" s="61" t="s">
        <v>328</v>
      </c>
      <c r="E16" s="61"/>
      <c r="F16" s="61" t="s">
        <v>329</v>
      </c>
      <c r="G16" s="61">
        <v>1999</v>
      </c>
      <c r="H16" s="61" t="s">
        <v>330</v>
      </c>
      <c r="I16" s="63" t="s">
        <v>331</v>
      </c>
      <c r="J16" s="64">
        <v>55</v>
      </c>
      <c r="K16" s="61" t="s">
        <v>271</v>
      </c>
      <c r="L16" s="61"/>
      <c r="M16" s="64"/>
      <c r="N16" s="64"/>
      <c r="O16" s="61"/>
      <c r="P16" s="64"/>
      <c r="Q16" s="61"/>
      <c r="R16" s="64"/>
      <c r="S16" s="61"/>
      <c r="T16" s="61"/>
      <c r="U16" s="61"/>
      <c r="V16" s="61"/>
      <c r="W16" s="61"/>
      <c r="X16" s="61"/>
      <c r="Y16" s="61"/>
      <c r="Z16" s="61"/>
      <c r="AA16" s="61"/>
      <c r="AB16" s="61"/>
      <c r="AC16" s="61"/>
      <c r="AD16" s="61"/>
      <c r="AE16" s="61"/>
      <c r="AF16" s="61"/>
      <c r="AG16" s="61"/>
      <c r="AH16" s="61"/>
      <c r="AI16" s="61"/>
      <c r="AJ16" s="61"/>
      <c r="AK16" s="61"/>
      <c r="AL16" s="61"/>
      <c r="AM16" s="61"/>
      <c r="AN16" s="61"/>
      <c r="AO16" s="61"/>
      <c r="AP16" s="61"/>
      <c r="AQ16" s="61"/>
    </row>
    <row r="17" spans="1:43" ht="12.75">
      <c r="A17" s="61" t="s">
        <v>332</v>
      </c>
      <c r="B17" s="61" t="s">
        <v>62</v>
      </c>
      <c r="C17" s="61" t="s">
        <v>245</v>
      </c>
      <c r="D17" s="61" t="s">
        <v>333</v>
      </c>
      <c r="E17" s="61"/>
      <c r="F17" s="61" t="s">
        <v>334</v>
      </c>
      <c r="G17" s="61">
        <v>1989</v>
      </c>
      <c r="H17" s="61" t="s">
        <v>335</v>
      </c>
      <c r="I17" s="63" t="s">
        <v>336</v>
      </c>
      <c r="J17" s="64">
        <v>207</v>
      </c>
      <c r="K17" s="61" t="s">
        <v>323</v>
      </c>
      <c r="L17" s="61"/>
      <c r="M17" s="64">
        <v>80592</v>
      </c>
      <c r="O17" s="61"/>
      <c r="P17" s="64"/>
      <c r="Q17" s="61"/>
      <c r="R17" s="64"/>
      <c r="S17" s="61"/>
      <c r="T17" s="61"/>
      <c r="U17" s="61"/>
      <c r="V17" s="61"/>
      <c r="W17" s="61"/>
      <c r="X17" s="61"/>
      <c r="Y17" s="61"/>
      <c r="Z17" s="61"/>
      <c r="AA17" s="61"/>
      <c r="AB17" s="61"/>
      <c r="AC17" s="61"/>
      <c r="AD17" s="61"/>
      <c r="AE17" s="61"/>
      <c r="AF17" s="61"/>
      <c r="AG17" s="61"/>
      <c r="AH17" s="61"/>
      <c r="AI17" s="61"/>
      <c r="AJ17" s="61"/>
      <c r="AK17" s="61"/>
      <c r="AL17" s="61"/>
      <c r="AM17" s="61"/>
      <c r="AN17" s="61"/>
      <c r="AO17" s="61"/>
      <c r="AP17" s="61"/>
      <c r="AQ17" s="61"/>
    </row>
    <row r="18" spans="1:43" ht="12.75">
      <c r="A18" s="61"/>
      <c r="B18" s="61" t="s">
        <v>292</v>
      </c>
      <c r="C18" s="61" t="s">
        <v>213</v>
      </c>
      <c r="D18" s="61" t="s">
        <v>242</v>
      </c>
      <c r="E18" s="61"/>
      <c r="F18" s="61" t="s">
        <v>337</v>
      </c>
      <c r="G18" s="61">
        <v>1969</v>
      </c>
      <c r="H18" s="61" t="s">
        <v>338</v>
      </c>
      <c r="I18" s="63" t="s">
        <v>339</v>
      </c>
      <c r="J18" s="64">
        <v>10340</v>
      </c>
      <c r="K18" s="61" t="s">
        <v>297</v>
      </c>
      <c r="L18" s="61"/>
      <c r="M18" s="64" t="s">
        <v>213</v>
      </c>
      <c r="N18" s="61" t="s">
        <v>213</v>
      </c>
      <c r="O18" s="61"/>
      <c r="P18" s="64" t="s">
        <v>213</v>
      </c>
      <c r="Q18" s="61" t="s">
        <v>213</v>
      </c>
      <c r="R18" s="64" t="s">
        <v>213</v>
      </c>
      <c r="S18" s="61" t="s">
        <v>213</v>
      </c>
      <c r="T18" s="61"/>
      <c r="U18" s="61" t="s">
        <v>213</v>
      </c>
      <c r="V18" s="61"/>
      <c r="W18" s="52"/>
      <c r="X18" s="61" t="s">
        <v>213</v>
      </c>
      <c r="Y18" s="61"/>
      <c r="Z18" s="61"/>
      <c r="AA18" s="61"/>
      <c r="AB18" s="61"/>
      <c r="AC18" s="61"/>
      <c r="AD18" s="61"/>
      <c r="AE18" s="61"/>
      <c r="AF18" s="61"/>
      <c r="AG18" s="61"/>
      <c r="AH18" s="61"/>
      <c r="AI18" s="61"/>
      <c r="AJ18" s="61"/>
      <c r="AK18" s="61"/>
      <c r="AL18" s="61"/>
      <c r="AM18" s="61"/>
      <c r="AN18" s="61"/>
      <c r="AO18" s="61"/>
      <c r="AP18" s="61"/>
      <c r="AQ18" s="61"/>
    </row>
    <row r="19" spans="1:43" ht="12.75">
      <c r="A19" s="61"/>
      <c r="B19" s="61"/>
      <c r="C19" s="61"/>
      <c r="D19" s="61" t="s">
        <v>250</v>
      </c>
      <c r="E19" s="61"/>
      <c r="F19" s="61" t="s">
        <v>340</v>
      </c>
      <c r="G19" s="61">
        <v>1961</v>
      </c>
      <c r="H19" s="61" t="s">
        <v>341</v>
      </c>
      <c r="I19" s="69" t="s">
        <v>342</v>
      </c>
      <c r="J19" s="64">
        <v>139</v>
      </c>
      <c r="K19" s="61" t="s">
        <v>292</v>
      </c>
      <c r="L19" s="61"/>
      <c r="M19" s="64"/>
      <c r="N19" s="61"/>
      <c r="O19" s="61"/>
      <c r="P19" s="64"/>
      <c r="Q19" s="61"/>
      <c r="R19" s="64"/>
      <c r="S19" s="61"/>
      <c r="T19" s="61"/>
      <c r="U19" s="61"/>
      <c r="V19" s="61"/>
      <c r="W19" s="61"/>
      <c r="X19" s="61"/>
      <c r="Y19" s="61"/>
      <c r="Z19" s="61"/>
      <c r="AA19" s="61"/>
      <c r="AB19" s="61"/>
      <c r="AC19" s="61"/>
      <c r="AD19" s="61"/>
      <c r="AE19" s="61"/>
      <c r="AF19" s="61"/>
      <c r="AG19" s="61"/>
      <c r="AH19" s="61"/>
      <c r="AI19" s="61"/>
      <c r="AJ19" s="61"/>
      <c r="AK19" s="61"/>
      <c r="AL19" s="61"/>
      <c r="AM19" s="61"/>
      <c r="AN19" s="61"/>
      <c r="AO19" s="61"/>
      <c r="AP19" s="61"/>
      <c r="AQ19" s="61"/>
    </row>
    <row r="20" spans="1:43" ht="12.75">
      <c r="A20" s="61"/>
      <c r="B20" s="61"/>
      <c r="C20" s="61"/>
      <c r="D20" s="61"/>
      <c r="E20" s="61"/>
      <c r="F20" s="61"/>
      <c r="G20" s="68"/>
      <c r="H20" s="71" t="s">
        <v>343</v>
      </c>
      <c r="I20" s="63" t="s">
        <v>344</v>
      </c>
      <c r="J20" s="64"/>
      <c r="K20" s="61" t="s">
        <v>292</v>
      </c>
      <c r="L20" s="61"/>
      <c r="M20" s="64"/>
      <c r="N20" s="61"/>
      <c r="O20" s="61"/>
      <c r="P20" s="64"/>
      <c r="Q20" s="61"/>
      <c r="R20" s="64"/>
      <c r="S20" s="61"/>
      <c r="T20" s="61"/>
      <c r="U20" s="61"/>
      <c r="V20" s="61"/>
      <c r="W20" s="61"/>
      <c r="X20" s="61"/>
      <c r="Y20" s="61"/>
      <c r="Z20" s="61"/>
      <c r="AA20" s="61"/>
      <c r="AB20" s="61"/>
      <c r="AC20" s="61"/>
      <c r="AD20" s="61"/>
      <c r="AE20" s="61"/>
      <c r="AF20" s="61"/>
      <c r="AG20" s="61"/>
      <c r="AH20" s="61"/>
      <c r="AI20" s="61"/>
      <c r="AJ20" s="61"/>
      <c r="AK20" s="61"/>
      <c r="AL20" s="61"/>
      <c r="AM20" s="61"/>
      <c r="AN20" s="61"/>
      <c r="AO20" s="61"/>
      <c r="AP20" s="61"/>
      <c r="AQ20" s="61"/>
    </row>
    <row r="21" spans="1:43" ht="12.75">
      <c r="A21" s="61" t="s">
        <v>345</v>
      </c>
      <c r="B21" s="61" t="s">
        <v>36</v>
      </c>
      <c r="C21" s="61" t="s">
        <v>245</v>
      </c>
      <c r="D21" s="61" t="s">
        <v>26</v>
      </c>
      <c r="E21" s="61"/>
      <c r="F21" s="61" t="s">
        <v>346</v>
      </c>
      <c r="G21" s="68">
        <v>43420</v>
      </c>
      <c r="H21" s="61" t="s">
        <v>347</v>
      </c>
      <c r="I21" s="63" t="s">
        <v>348</v>
      </c>
      <c r="J21" s="64">
        <v>201</v>
      </c>
      <c r="K21" s="61" t="s">
        <v>323</v>
      </c>
      <c r="L21" s="61"/>
      <c r="M21" s="64"/>
      <c r="N21" s="61"/>
      <c r="O21" s="61"/>
      <c r="P21" s="64"/>
      <c r="Q21" s="61"/>
      <c r="R21" s="64"/>
      <c r="S21" s="61"/>
      <c r="T21" s="61"/>
      <c r="U21" s="61"/>
      <c r="V21" s="61"/>
      <c r="W21" s="61"/>
      <c r="X21" s="61"/>
      <c r="Y21" s="61"/>
      <c r="Z21" s="61"/>
      <c r="AA21" s="61"/>
      <c r="AB21" s="61"/>
      <c r="AC21" s="61"/>
      <c r="AD21" s="61"/>
      <c r="AE21" s="61"/>
      <c r="AF21" s="61"/>
      <c r="AG21" s="61"/>
      <c r="AH21" s="61"/>
      <c r="AI21" s="61"/>
      <c r="AJ21" s="61"/>
      <c r="AK21" s="61"/>
      <c r="AL21" s="61"/>
      <c r="AM21" s="61"/>
      <c r="AN21" s="61"/>
      <c r="AO21" s="61"/>
      <c r="AP21" s="61"/>
      <c r="AQ21" s="61"/>
    </row>
    <row r="22" spans="1:43" ht="12.75">
      <c r="A22" s="61" t="s">
        <v>349</v>
      </c>
      <c r="B22" s="61" t="s">
        <v>62</v>
      </c>
      <c r="C22" s="61"/>
      <c r="D22" s="61" t="s">
        <v>333</v>
      </c>
      <c r="E22" s="61"/>
      <c r="F22" s="61" t="s">
        <v>350</v>
      </c>
      <c r="G22" s="61">
        <v>2013</v>
      </c>
      <c r="H22" s="61" t="s">
        <v>351</v>
      </c>
      <c r="I22" s="63" t="s">
        <v>352</v>
      </c>
      <c r="J22" s="64">
        <v>43</v>
      </c>
      <c r="K22" s="61" t="s">
        <v>271</v>
      </c>
      <c r="L22" s="61"/>
      <c r="M22" s="64">
        <v>540150</v>
      </c>
      <c r="N22" s="72"/>
      <c r="O22" s="61"/>
      <c r="P22" s="64"/>
      <c r="Q22" s="61"/>
      <c r="R22" s="67"/>
      <c r="S22" s="61"/>
      <c r="T22" s="61"/>
      <c r="U22" s="61"/>
      <c r="V22" s="61"/>
      <c r="W22" s="61"/>
      <c r="X22" s="61"/>
      <c r="Y22" s="61"/>
      <c r="Z22" s="61"/>
      <c r="AA22" s="61"/>
      <c r="AB22" s="61"/>
      <c r="AC22" s="61"/>
      <c r="AD22" s="61"/>
      <c r="AE22" s="61"/>
      <c r="AF22" s="61"/>
      <c r="AG22" s="61"/>
      <c r="AH22" s="61"/>
      <c r="AI22" s="61"/>
      <c r="AJ22" s="61"/>
      <c r="AK22" s="61"/>
      <c r="AL22" s="61"/>
      <c r="AM22" s="61"/>
      <c r="AN22" s="61"/>
      <c r="AO22" s="61"/>
      <c r="AP22" s="61"/>
      <c r="AQ22" s="61"/>
    </row>
    <row r="23" spans="1:43" ht="12.75">
      <c r="A23" s="61" t="s">
        <v>353</v>
      </c>
      <c r="B23" s="61" t="s">
        <v>62</v>
      </c>
      <c r="C23" s="61" t="s">
        <v>354</v>
      </c>
      <c r="D23" s="61" t="s">
        <v>220</v>
      </c>
      <c r="E23" s="61"/>
      <c r="F23" s="61" t="s">
        <v>355</v>
      </c>
      <c r="G23" s="68">
        <v>40071</v>
      </c>
      <c r="H23" s="61" t="s">
        <v>356</v>
      </c>
      <c r="I23" s="69" t="s">
        <v>357</v>
      </c>
      <c r="J23" s="64">
        <v>94</v>
      </c>
      <c r="K23" s="61" t="s">
        <v>271</v>
      </c>
      <c r="L23" s="61"/>
      <c r="M23" s="64"/>
      <c r="N23" s="64">
        <v>299953741155254.75</v>
      </c>
      <c r="O23" s="61"/>
      <c r="P23" s="64"/>
      <c r="Q23" s="61"/>
      <c r="R23" s="64"/>
      <c r="S23" s="61"/>
      <c r="T23" s="61"/>
      <c r="U23" s="61"/>
      <c r="V23" s="61"/>
      <c r="W23" s="61"/>
      <c r="X23" s="61"/>
      <c r="Y23" s="61"/>
      <c r="Z23" s="61"/>
      <c r="AA23" s="61"/>
      <c r="AB23" s="61"/>
      <c r="AC23" s="61"/>
      <c r="AD23" s="61"/>
      <c r="AE23" s="61"/>
      <c r="AF23" s="61"/>
      <c r="AG23" s="61"/>
      <c r="AH23" s="61"/>
      <c r="AI23" s="61"/>
      <c r="AJ23" s="61"/>
      <c r="AK23" s="61"/>
      <c r="AL23" s="61"/>
      <c r="AM23" s="61"/>
      <c r="AN23" s="61"/>
      <c r="AO23" s="61"/>
      <c r="AP23" s="61"/>
      <c r="AQ23" s="61"/>
    </row>
    <row r="24" spans="1:43" ht="12.75">
      <c r="A24" s="61" t="s">
        <v>358</v>
      </c>
      <c r="B24" s="61" t="s">
        <v>22</v>
      </c>
      <c r="C24" s="70"/>
      <c r="D24" s="61" t="s">
        <v>77</v>
      </c>
      <c r="E24" s="61"/>
      <c r="F24" s="61" t="s">
        <v>359</v>
      </c>
      <c r="G24" s="68">
        <v>43721</v>
      </c>
      <c r="H24" s="61" t="s">
        <v>360</v>
      </c>
      <c r="I24" s="63" t="s">
        <v>361</v>
      </c>
      <c r="J24" s="64">
        <v>28</v>
      </c>
      <c r="K24" s="61" t="str">
        <f>IF(J24&gt;1000,"Highly cited", "")</f>
        <v/>
      </c>
      <c r="L24" s="61"/>
      <c r="M24" s="64">
        <v>340000000</v>
      </c>
      <c r="N24" s="61"/>
      <c r="O24" s="61"/>
      <c r="P24" s="64"/>
      <c r="Q24" s="61"/>
      <c r="R24" s="64"/>
      <c r="S24" s="61"/>
      <c r="T24" s="61"/>
      <c r="U24" s="61"/>
      <c r="V24" s="61"/>
      <c r="W24" s="61"/>
      <c r="X24" s="61"/>
      <c r="Y24" s="61"/>
      <c r="Z24" s="61"/>
      <c r="AA24" s="61"/>
      <c r="AB24" s="61"/>
      <c r="AC24" s="61"/>
      <c r="AD24" s="61"/>
      <c r="AE24" s="61"/>
      <c r="AF24" s="61"/>
      <c r="AG24" s="61"/>
      <c r="AH24" s="61"/>
      <c r="AI24" s="61"/>
      <c r="AJ24" s="61"/>
      <c r="AK24" s="61"/>
      <c r="AL24" s="61"/>
      <c r="AM24" s="61"/>
      <c r="AN24" s="61"/>
      <c r="AO24" s="61"/>
      <c r="AP24" s="61"/>
      <c r="AQ24" s="61"/>
    </row>
    <row r="25" spans="1:43" ht="14.25">
      <c r="A25" s="61"/>
      <c r="B25" s="61" t="s">
        <v>36</v>
      </c>
      <c r="C25" s="61" t="s">
        <v>193</v>
      </c>
      <c r="D25" s="61" t="s">
        <v>180</v>
      </c>
      <c r="E25" s="61"/>
      <c r="F25" s="61" t="s">
        <v>362</v>
      </c>
      <c r="G25" s="68">
        <v>42548</v>
      </c>
      <c r="H25" s="61" t="s">
        <v>363</v>
      </c>
      <c r="I25" s="63" t="s">
        <v>364</v>
      </c>
      <c r="J25" s="73">
        <v>1139</v>
      </c>
      <c r="K25" s="61" t="s">
        <v>365</v>
      </c>
      <c r="L25" s="61"/>
      <c r="M25" s="64"/>
      <c r="N25" s="61"/>
      <c r="O25" s="61"/>
      <c r="P25" s="64"/>
      <c r="Q25" s="61"/>
      <c r="R25" s="74"/>
      <c r="S25" s="61"/>
      <c r="T25" s="61"/>
      <c r="U25" s="61"/>
      <c r="V25" s="61"/>
      <c r="W25" s="61"/>
      <c r="X25" s="61"/>
      <c r="Y25" s="75"/>
      <c r="Z25" s="61"/>
      <c r="AA25" s="61"/>
      <c r="AB25" s="61"/>
      <c r="AC25" s="61"/>
      <c r="AD25" s="61"/>
      <c r="AE25" s="61"/>
      <c r="AF25" s="61"/>
      <c r="AG25" s="61"/>
      <c r="AH25" s="61"/>
      <c r="AI25" s="61"/>
      <c r="AJ25" s="61"/>
      <c r="AK25" s="61"/>
      <c r="AL25" s="61"/>
      <c r="AM25" s="61"/>
      <c r="AN25" s="61"/>
      <c r="AO25" s="61"/>
      <c r="AP25" s="61"/>
      <c r="AQ25" s="61"/>
    </row>
    <row r="26" spans="1:43" ht="12.75">
      <c r="A26" s="76" t="s">
        <v>366</v>
      </c>
      <c r="B26" s="76"/>
      <c r="C26" s="77"/>
      <c r="D26" s="76" t="s">
        <v>367</v>
      </c>
      <c r="E26" s="76"/>
      <c r="F26" s="78" t="s">
        <v>368</v>
      </c>
      <c r="G26" s="79">
        <v>42798</v>
      </c>
      <c r="H26" s="76" t="s">
        <v>369</v>
      </c>
      <c r="I26" s="80" t="s">
        <v>370</v>
      </c>
      <c r="J26" s="81">
        <v>174</v>
      </c>
      <c r="K26" s="76" t="s">
        <v>271</v>
      </c>
      <c r="L26" s="76"/>
      <c r="M26" s="82">
        <v>31600000</v>
      </c>
      <c r="N26" s="76"/>
      <c r="O26" s="76" t="s">
        <v>163</v>
      </c>
      <c r="P26" s="82">
        <v>50000</v>
      </c>
      <c r="Q26" s="77"/>
      <c r="R26" s="83"/>
      <c r="S26" s="76"/>
      <c r="T26" s="76"/>
      <c r="U26" s="76"/>
      <c r="V26" s="76"/>
      <c r="W26" s="76"/>
      <c r="X26" s="76"/>
      <c r="Y26" s="76"/>
      <c r="Z26" s="76"/>
      <c r="AA26" s="76"/>
      <c r="AB26" s="76"/>
      <c r="AC26" s="76"/>
      <c r="AD26" s="76"/>
      <c r="AE26" s="76"/>
      <c r="AF26" s="76"/>
      <c r="AG26" s="76"/>
      <c r="AH26" s="76"/>
      <c r="AI26" s="76"/>
      <c r="AJ26" s="76"/>
      <c r="AK26" s="76"/>
      <c r="AL26" s="76"/>
      <c r="AM26" s="76"/>
      <c r="AN26" s="76"/>
      <c r="AO26" s="76"/>
      <c r="AP26" s="76"/>
      <c r="AQ26" s="76"/>
    </row>
    <row r="27" spans="1:43" ht="12.75">
      <c r="A27" s="76" t="s">
        <v>371</v>
      </c>
      <c r="B27" s="76"/>
      <c r="C27" s="76"/>
      <c r="D27" s="76" t="s">
        <v>372</v>
      </c>
      <c r="E27" s="76"/>
      <c r="F27" s="78" t="s">
        <v>373</v>
      </c>
      <c r="G27" s="84">
        <v>42871</v>
      </c>
      <c r="H27" s="76" t="s">
        <v>374</v>
      </c>
      <c r="I27" s="85" t="s">
        <v>375</v>
      </c>
      <c r="J27" s="86">
        <v>227</v>
      </c>
      <c r="K27" s="76" t="s">
        <v>271</v>
      </c>
      <c r="L27" s="76"/>
      <c r="M27" s="82">
        <v>193000000</v>
      </c>
      <c r="N27" s="76"/>
      <c r="O27" s="76" t="s">
        <v>67</v>
      </c>
      <c r="P27" s="82">
        <v>50000</v>
      </c>
      <c r="Q27" s="77"/>
      <c r="R27" s="83"/>
      <c r="S27" s="76"/>
      <c r="T27" s="76"/>
      <c r="U27" s="76"/>
      <c r="V27" s="76"/>
      <c r="W27" s="76"/>
      <c r="X27" s="76"/>
      <c r="Y27" s="76"/>
      <c r="Z27" s="76"/>
      <c r="AA27" s="76"/>
      <c r="AB27" s="76"/>
      <c r="AC27" s="76"/>
      <c r="AD27" s="76"/>
      <c r="AE27" s="76"/>
      <c r="AF27" s="76"/>
      <c r="AG27" s="76"/>
      <c r="AH27" s="76"/>
      <c r="AI27" s="76"/>
      <c r="AJ27" s="76"/>
      <c r="AK27" s="76"/>
      <c r="AL27" s="76"/>
      <c r="AM27" s="76"/>
      <c r="AN27" s="76"/>
      <c r="AO27" s="76"/>
      <c r="AP27" s="76"/>
      <c r="AQ27" s="76"/>
    </row>
    <row r="28" spans="1:43" ht="12.75">
      <c r="A28" s="76"/>
      <c r="B28" s="76"/>
      <c r="C28" s="76"/>
      <c r="D28" s="76" t="s">
        <v>376</v>
      </c>
      <c r="E28" s="76"/>
      <c r="F28" s="78" t="s">
        <v>377</v>
      </c>
      <c r="G28" s="79">
        <v>42956</v>
      </c>
      <c r="H28" s="87" t="s">
        <v>378</v>
      </c>
      <c r="I28" s="85" t="s">
        <v>379</v>
      </c>
      <c r="J28" s="88"/>
      <c r="K28" s="76" t="s">
        <v>297</v>
      </c>
      <c r="L28" s="76"/>
      <c r="M28" s="83"/>
      <c r="N28" s="76"/>
      <c r="O28" s="76"/>
      <c r="P28" s="83"/>
      <c r="Q28" s="77"/>
      <c r="R28" s="83"/>
      <c r="S28" s="76"/>
      <c r="T28" s="76"/>
      <c r="U28" s="76"/>
      <c r="V28" s="76"/>
      <c r="W28" s="76"/>
      <c r="X28" s="76"/>
      <c r="Y28" s="76"/>
      <c r="Z28" s="76"/>
      <c r="AA28" s="76"/>
      <c r="AB28" s="76"/>
      <c r="AC28" s="76"/>
      <c r="AD28" s="76"/>
      <c r="AE28" s="76"/>
      <c r="AF28" s="76"/>
      <c r="AG28" s="76"/>
      <c r="AH28" s="76"/>
      <c r="AI28" s="76"/>
      <c r="AJ28" s="76"/>
      <c r="AK28" s="76"/>
      <c r="AL28" s="76"/>
      <c r="AM28" s="76"/>
      <c r="AN28" s="76"/>
      <c r="AO28" s="76"/>
      <c r="AP28" s="76"/>
      <c r="AQ28" s="76"/>
    </row>
    <row r="29" spans="1:43" ht="12.75">
      <c r="A29" s="76"/>
      <c r="B29" s="76"/>
      <c r="C29" s="76"/>
      <c r="D29" s="76" t="s">
        <v>380</v>
      </c>
      <c r="E29" s="76"/>
      <c r="F29" s="78" t="s">
        <v>381</v>
      </c>
      <c r="G29" s="79">
        <v>43070</v>
      </c>
      <c r="H29" s="87" t="s">
        <v>382</v>
      </c>
      <c r="I29" s="85" t="s">
        <v>383</v>
      </c>
      <c r="J29" s="88"/>
      <c r="K29" s="76" t="s">
        <v>297</v>
      </c>
      <c r="L29" s="76"/>
      <c r="M29" s="83"/>
      <c r="N29" s="76"/>
      <c r="O29" s="76"/>
      <c r="P29" s="83"/>
      <c r="Q29" s="77"/>
      <c r="R29" s="83"/>
      <c r="S29" s="76"/>
      <c r="T29" s="76"/>
      <c r="U29" s="76"/>
      <c r="V29" s="76"/>
      <c r="W29" s="76"/>
      <c r="X29" s="76"/>
      <c r="Y29" s="76"/>
      <c r="Z29" s="76"/>
      <c r="AA29" s="76"/>
      <c r="AB29" s="76"/>
      <c r="AC29" s="76"/>
      <c r="AD29" s="76"/>
      <c r="AE29" s="76"/>
      <c r="AF29" s="76"/>
      <c r="AG29" s="76"/>
      <c r="AH29" s="76"/>
      <c r="AI29" s="76"/>
      <c r="AJ29" s="76"/>
      <c r="AK29" s="76"/>
      <c r="AL29" s="76"/>
      <c r="AM29" s="76"/>
      <c r="AN29" s="76"/>
      <c r="AO29" s="76"/>
      <c r="AP29" s="76"/>
      <c r="AQ29" s="76"/>
    </row>
    <row r="30" spans="1:43" ht="12.75">
      <c r="A30" s="76" t="s">
        <v>384</v>
      </c>
      <c r="B30" s="76" t="s">
        <v>36</v>
      </c>
      <c r="C30" s="76" t="s">
        <v>51</v>
      </c>
      <c r="D30" s="76" t="s">
        <v>385</v>
      </c>
      <c r="E30" s="76"/>
      <c r="F30" s="78" t="s">
        <v>386</v>
      </c>
      <c r="G30" s="79">
        <v>43391</v>
      </c>
      <c r="H30" s="76" t="s">
        <v>387</v>
      </c>
      <c r="I30" s="85" t="s">
        <v>388</v>
      </c>
      <c r="J30" s="86">
        <v>156</v>
      </c>
      <c r="K30" s="76" t="s">
        <v>271</v>
      </c>
      <c r="L30" s="76"/>
      <c r="M30" s="82">
        <v>13600000</v>
      </c>
      <c r="N30" s="76"/>
      <c r="O30" s="76" t="s">
        <v>389</v>
      </c>
      <c r="P30" s="82">
        <v>2400000</v>
      </c>
      <c r="Q30" s="77"/>
      <c r="R30" s="83"/>
      <c r="S30" s="76"/>
      <c r="T30" s="76"/>
      <c r="U30" s="76"/>
      <c r="V30" s="76"/>
      <c r="W30" s="76"/>
      <c r="X30" s="76"/>
      <c r="Y30" s="76"/>
      <c r="Z30" s="76"/>
      <c r="AA30" s="76"/>
      <c r="AB30" s="76"/>
      <c r="AC30" s="76"/>
      <c r="AD30" s="76"/>
      <c r="AE30" s="76"/>
      <c r="AF30" s="76"/>
      <c r="AG30" s="76"/>
      <c r="AH30" s="76"/>
      <c r="AI30" s="76"/>
      <c r="AJ30" s="76"/>
      <c r="AK30" s="76"/>
      <c r="AL30" s="76"/>
      <c r="AM30" s="76"/>
      <c r="AN30" s="76"/>
      <c r="AO30" s="76"/>
      <c r="AP30" s="76"/>
      <c r="AQ30" s="76"/>
    </row>
    <row r="31" spans="1:43" ht="12.75">
      <c r="A31" s="76"/>
      <c r="B31" s="76"/>
      <c r="C31" s="76"/>
      <c r="D31" s="76" t="s">
        <v>37</v>
      </c>
      <c r="E31" s="76"/>
      <c r="F31" s="78" t="s">
        <v>390</v>
      </c>
      <c r="G31" s="79">
        <v>43441</v>
      </c>
      <c r="H31" s="87" t="s">
        <v>391</v>
      </c>
      <c r="I31" s="85" t="s">
        <v>392</v>
      </c>
      <c r="J31" s="88"/>
      <c r="K31" s="76" t="s">
        <v>297</v>
      </c>
      <c r="L31" s="76"/>
      <c r="M31" s="83"/>
      <c r="N31" s="76"/>
      <c r="O31" s="76"/>
      <c r="P31" s="83"/>
      <c r="Q31" s="77"/>
      <c r="R31" s="83"/>
      <c r="S31" s="76"/>
      <c r="T31" s="76"/>
      <c r="U31" s="76"/>
      <c r="V31" s="76"/>
      <c r="W31" s="76"/>
      <c r="X31" s="76"/>
      <c r="Y31" s="76"/>
      <c r="Z31" s="76"/>
      <c r="AA31" s="76"/>
      <c r="AB31" s="76"/>
      <c r="AC31" s="76"/>
      <c r="AD31" s="76"/>
      <c r="AE31" s="76"/>
      <c r="AF31" s="76"/>
      <c r="AG31" s="76"/>
      <c r="AH31" s="76"/>
      <c r="AI31" s="76"/>
      <c r="AJ31" s="76"/>
      <c r="AK31" s="76"/>
      <c r="AL31" s="76"/>
      <c r="AM31" s="76"/>
      <c r="AN31" s="76"/>
      <c r="AO31" s="76"/>
      <c r="AP31" s="76"/>
      <c r="AQ31" s="76"/>
    </row>
    <row r="32" spans="1:43" ht="12.75">
      <c r="A32" s="76"/>
      <c r="B32" s="76"/>
      <c r="C32" s="76"/>
      <c r="D32" s="76" t="s">
        <v>393</v>
      </c>
      <c r="E32" s="76"/>
      <c r="F32" s="78" t="s">
        <v>394</v>
      </c>
      <c r="G32" s="79">
        <v>43448</v>
      </c>
      <c r="H32" s="87" t="s">
        <v>395</v>
      </c>
      <c r="I32" s="85" t="s">
        <v>396</v>
      </c>
      <c r="J32" s="88"/>
      <c r="K32" s="76" t="s">
        <v>297</v>
      </c>
      <c r="L32" s="76"/>
      <c r="M32" s="83"/>
      <c r="N32" s="76"/>
      <c r="O32" s="76"/>
      <c r="P32" s="83"/>
      <c r="Q32" s="77"/>
      <c r="R32" s="83"/>
      <c r="S32" s="76"/>
      <c r="T32" s="76"/>
      <c r="U32" s="76"/>
      <c r="V32" s="76"/>
      <c r="W32" s="76"/>
      <c r="X32" s="76"/>
      <c r="Y32" s="76"/>
      <c r="Z32" s="76"/>
      <c r="AA32" s="76"/>
      <c r="AB32" s="76"/>
      <c r="AC32" s="76"/>
      <c r="AD32" s="76"/>
      <c r="AE32" s="76"/>
      <c r="AF32" s="76"/>
      <c r="AG32" s="76"/>
      <c r="AH32" s="76"/>
      <c r="AI32" s="76"/>
      <c r="AJ32" s="76"/>
      <c r="AK32" s="76"/>
      <c r="AL32" s="76"/>
      <c r="AM32" s="76"/>
      <c r="AN32" s="76"/>
      <c r="AO32" s="76"/>
      <c r="AP32" s="76"/>
      <c r="AQ32" s="76"/>
    </row>
    <row r="33" spans="1:43" ht="12.75">
      <c r="A33" s="76" t="s">
        <v>397</v>
      </c>
      <c r="B33" s="89" t="s">
        <v>22</v>
      </c>
      <c r="C33" s="76" t="s">
        <v>398</v>
      </c>
      <c r="D33" s="76" t="s">
        <v>399</v>
      </c>
      <c r="E33" s="76"/>
      <c r="F33" s="78" t="s">
        <v>400</v>
      </c>
      <c r="G33" s="79">
        <v>43632</v>
      </c>
      <c r="H33" s="76" t="s">
        <v>401</v>
      </c>
      <c r="I33" s="80" t="s">
        <v>402</v>
      </c>
      <c r="J33" s="90">
        <v>44</v>
      </c>
      <c r="K33" s="76" t="s">
        <v>271</v>
      </c>
      <c r="L33" s="76"/>
      <c r="M33" s="82">
        <v>41000000</v>
      </c>
      <c r="N33" s="76"/>
      <c r="O33" s="76" t="s">
        <v>403</v>
      </c>
      <c r="P33" s="82">
        <v>100000000</v>
      </c>
      <c r="Q33" s="77"/>
      <c r="R33" s="83"/>
      <c r="S33" s="76"/>
      <c r="T33" s="76"/>
      <c r="U33" s="76"/>
      <c r="V33" s="76"/>
      <c r="W33" s="76"/>
      <c r="X33" s="76"/>
      <c r="Y33" s="76"/>
      <c r="Z33" s="76"/>
      <c r="AA33" s="76"/>
      <c r="AB33" s="76"/>
      <c r="AC33" s="76"/>
      <c r="AD33" s="76"/>
      <c r="AE33" s="76"/>
      <c r="AF33" s="76"/>
      <c r="AG33" s="76"/>
      <c r="AH33" s="76"/>
      <c r="AI33" s="76"/>
      <c r="AJ33" s="76"/>
      <c r="AK33" s="76"/>
      <c r="AL33" s="76"/>
      <c r="AM33" s="76"/>
      <c r="AN33" s="76"/>
      <c r="AO33" s="76"/>
      <c r="AP33" s="76"/>
      <c r="AQ33" s="76"/>
    </row>
    <row r="34" spans="1:43" ht="12.75">
      <c r="A34" s="89" t="s">
        <v>181</v>
      </c>
      <c r="B34" s="89" t="s">
        <v>22</v>
      </c>
      <c r="C34" s="76"/>
      <c r="D34" s="76" t="s">
        <v>404</v>
      </c>
      <c r="E34" s="76"/>
      <c r="F34" s="78" t="s">
        <v>102</v>
      </c>
      <c r="G34" s="79">
        <v>43665</v>
      </c>
      <c r="H34" s="76" t="s">
        <v>405</v>
      </c>
      <c r="I34" s="80" t="s">
        <v>406</v>
      </c>
      <c r="J34" s="90">
        <v>3</v>
      </c>
      <c r="K34" s="76" t="s">
        <v>271</v>
      </c>
      <c r="L34" s="76"/>
      <c r="M34" s="82">
        <v>128000000</v>
      </c>
      <c r="N34" s="76"/>
      <c r="O34" s="76" t="s">
        <v>407</v>
      </c>
      <c r="P34" s="82">
        <v>1000000000</v>
      </c>
      <c r="Q34" s="77"/>
      <c r="R34" s="83"/>
      <c r="S34" s="76"/>
      <c r="T34" s="76"/>
      <c r="U34" s="76"/>
      <c r="V34" s="76"/>
      <c r="W34" s="76"/>
      <c r="X34" s="76"/>
      <c r="Y34" s="76"/>
      <c r="Z34" s="76"/>
      <c r="AA34" s="76"/>
      <c r="AB34" s="76"/>
      <c r="AC34" s="76"/>
      <c r="AD34" s="76"/>
      <c r="AE34" s="76"/>
      <c r="AF34" s="76"/>
      <c r="AG34" s="76"/>
      <c r="AH34" s="76"/>
      <c r="AI34" s="76"/>
      <c r="AJ34" s="76"/>
      <c r="AK34" s="76"/>
      <c r="AL34" s="76"/>
      <c r="AM34" s="76"/>
      <c r="AN34" s="76"/>
      <c r="AO34" s="76"/>
      <c r="AP34" s="76"/>
      <c r="AQ34" s="76"/>
    </row>
    <row r="35" spans="1:43" ht="12.75">
      <c r="A35" s="76" t="s">
        <v>408</v>
      </c>
      <c r="B35" s="76"/>
      <c r="C35" s="76"/>
      <c r="D35" s="76" t="s">
        <v>93</v>
      </c>
      <c r="E35" s="76"/>
      <c r="F35" s="78" t="s">
        <v>409</v>
      </c>
      <c r="G35" s="79">
        <v>43819</v>
      </c>
      <c r="H35" s="76" t="s">
        <v>410</v>
      </c>
      <c r="I35" s="80" t="s">
        <v>411</v>
      </c>
      <c r="J35" s="90">
        <v>58</v>
      </c>
      <c r="K35" s="76" t="s">
        <v>271</v>
      </c>
      <c r="L35" s="76"/>
      <c r="M35" s="82">
        <v>184000</v>
      </c>
      <c r="N35" s="83"/>
      <c r="O35" s="76"/>
      <c r="P35" s="83"/>
      <c r="Q35" s="77"/>
      <c r="R35" s="83"/>
      <c r="S35" s="76"/>
      <c r="T35" s="76"/>
      <c r="U35" s="76"/>
      <c r="V35" s="76"/>
      <c r="W35" s="76"/>
      <c r="X35" s="76"/>
      <c r="Y35" s="76"/>
      <c r="Z35" s="76"/>
      <c r="AA35" s="76"/>
      <c r="AB35" s="76"/>
      <c r="AC35" s="76"/>
      <c r="AD35" s="76"/>
      <c r="AE35" s="76"/>
      <c r="AF35" s="76"/>
      <c r="AG35" s="76"/>
      <c r="AH35" s="76"/>
      <c r="AI35" s="76"/>
      <c r="AJ35" s="76"/>
      <c r="AK35" s="76"/>
      <c r="AL35" s="76"/>
      <c r="AM35" s="76"/>
      <c r="AN35" s="76"/>
      <c r="AO35" s="76"/>
      <c r="AP35" s="76"/>
      <c r="AQ35" s="76"/>
    </row>
    <row r="36" spans="1:43" ht="12.75">
      <c r="A36" s="76"/>
      <c r="B36" s="76"/>
      <c r="C36" s="76"/>
      <c r="D36" s="76" t="s">
        <v>53</v>
      </c>
      <c r="E36" s="76"/>
      <c r="F36" s="78" t="s">
        <v>412</v>
      </c>
      <c r="G36" s="79">
        <v>43838</v>
      </c>
      <c r="H36" s="76" t="s">
        <v>413</v>
      </c>
      <c r="I36" s="80" t="s">
        <v>414</v>
      </c>
      <c r="J36" s="90">
        <v>10</v>
      </c>
      <c r="K36" s="76" t="s">
        <v>271</v>
      </c>
      <c r="L36" s="76"/>
      <c r="M36" s="83"/>
      <c r="N36" s="76"/>
      <c r="O36" s="76"/>
      <c r="P36" s="83"/>
      <c r="Q36" s="77"/>
      <c r="R36" s="83"/>
      <c r="S36" s="76"/>
      <c r="T36" s="76"/>
      <c r="U36" s="76"/>
      <c r="V36" s="76"/>
      <c r="W36" s="76"/>
      <c r="X36" s="76"/>
      <c r="Y36" s="76"/>
      <c r="Z36" s="76"/>
      <c r="AA36" s="76"/>
      <c r="AB36" s="76"/>
      <c r="AC36" s="76"/>
      <c r="AD36" s="76"/>
      <c r="AE36" s="76"/>
      <c r="AF36" s="76"/>
      <c r="AG36" s="76"/>
      <c r="AH36" s="76"/>
      <c r="AI36" s="76"/>
      <c r="AJ36" s="76"/>
      <c r="AK36" s="76"/>
      <c r="AL36" s="76"/>
      <c r="AM36" s="76"/>
      <c r="AN36" s="76"/>
      <c r="AO36" s="76"/>
      <c r="AP36" s="76"/>
      <c r="AQ36" s="76"/>
    </row>
    <row r="37" spans="1:43" ht="12.75">
      <c r="A37" s="76"/>
      <c r="B37" s="76"/>
      <c r="C37" s="76"/>
      <c r="D37" s="76" t="s">
        <v>239</v>
      </c>
      <c r="E37" s="76"/>
      <c r="F37" s="78" t="s">
        <v>415</v>
      </c>
      <c r="G37" s="79">
        <v>43929</v>
      </c>
      <c r="H37" s="87" t="s">
        <v>416</v>
      </c>
      <c r="I37" s="85" t="s">
        <v>417</v>
      </c>
      <c r="J37" s="88"/>
      <c r="K37" s="76" t="s">
        <v>297</v>
      </c>
      <c r="L37" s="76"/>
      <c r="M37" s="83"/>
      <c r="N37" s="76"/>
      <c r="O37" s="76"/>
      <c r="P37" s="83"/>
      <c r="Q37" s="77"/>
      <c r="R37" s="83"/>
      <c r="S37" s="76"/>
      <c r="T37" s="76"/>
      <c r="U37" s="76"/>
      <c r="V37" s="76"/>
      <c r="W37" s="76"/>
      <c r="X37" s="76"/>
      <c r="Y37" s="76"/>
      <c r="Z37" s="76"/>
      <c r="AA37" s="76"/>
      <c r="AB37" s="76"/>
      <c r="AC37" s="76"/>
      <c r="AD37" s="76"/>
      <c r="AE37" s="76"/>
      <c r="AF37" s="76"/>
      <c r="AG37" s="76"/>
      <c r="AH37" s="76"/>
      <c r="AI37" s="76"/>
      <c r="AJ37" s="76"/>
      <c r="AK37" s="76"/>
      <c r="AL37" s="76"/>
      <c r="AM37" s="76"/>
      <c r="AN37" s="76"/>
      <c r="AO37" s="76"/>
      <c r="AP37" s="76"/>
      <c r="AQ37" s="76"/>
    </row>
    <row r="38" spans="1:43" ht="12.75">
      <c r="A38" s="89" t="s">
        <v>418</v>
      </c>
      <c r="B38" s="76"/>
      <c r="C38" s="76"/>
      <c r="D38" s="76" t="s">
        <v>419</v>
      </c>
      <c r="E38" s="76"/>
      <c r="F38" s="78" t="s">
        <v>420</v>
      </c>
      <c r="G38" s="79">
        <v>43938</v>
      </c>
      <c r="H38" s="89" t="s">
        <v>421</v>
      </c>
      <c r="I38" s="85" t="s">
        <v>422</v>
      </c>
      <c r="J38" s="88"/>
      <c r="K38" s="76" t="s">
        <v>297</v>
      </c>
      <c r="L38" s="76"/>
      <c r="M38" s="82">
        <v>175000000000</v>
      </c>
      <c r="N38" s="76"/>
      <c r="O38" s="76"/>
      <c r="P38" s="83"/>
      <c r="Q38" s="77"/>
      <c r="R38" s="83"/>
      <c r="S38" s="76"/>
      <c r="T38" s="76"/>
      <c r="U38" s="76"/>
      <c r="V38" s="76"/>
      <c r="W38" s="76"/>
      <c r="X38" s="76"/>
      <c r="Y38" s="76"/>
      <c r="Z38" s="76"/>
      <c r="AA38" s="76"/>
      <c r="AB38" s="76"/>
      <c r="AC38" s="76"/>
      <c r="AD38" s="76"/>
      <c r="AE38" s="76"/>
      <c r="AF38" s="76"/>
      <c r="AG38" s="76"/>
      <c r="AH38" s="76"/>
      <c r="AI38" s="76"/>
      <c r="AJ38" s="76"/>
      <c r="AK38" s="76"/>
      <c r="AL38" s="76"/>
      <c r="AM38" s="76"/>
      <c r="AN38" s="76"/>
      <c r="AO38" s="76"/>
      <c r="AP38" s="76"/>
      <c r="AQ38" s="76"/>
    </row>
    <row r="39" spans="1:43" ht="12.75">
      <c r="A39" s="89" t="s">
        <v>418</v>
      </c>
      <c r="B39" s="76"/>
      <c r="C39" s="76"/>
      <c r="D39" s="76" t="s">
        <v>423</v>
      </c>
      <c r="E39" s="76"/>
      <c r="F39" s="78" t="s">
        <v>424</v>
      </c>
      <c r="G39" s="79">
        <v>43943</v>
      </c>
      <c r="H39" s="89" t="s">
        <v>425</v>
      </c>
      <c r="I39" s="85" t="s">
        <v>426</v>
      </c>
      <c r="J39" s="88"/>
      <c r="K39" s="76" t="s">
        <v>297</v>
      </c>
      <c r="L39" s="76"/>
      <c r="M39" s="82">
        <v>175000000000</v>
      </c>
      <c r="N39" s="76"/>
      <c r="O39" s="76"/>
      <c r="P39" s="83"/>
      <c r="Q39" s="77"/>
      <c r="R39" s="83"/>
      <c r="S39" s="76"/>
      <c r="T39" s="76"/>
      <c r="U39" s="76"/>
      <c r="V39" s="76"/>
      <c r="W39" s="76"/>
      <c r="X39" s="76"/>
      <c r="Y39" s="76"/>
      <c r="Z39" s="76"/>
      <c r="AA39" s="76"/>
      <c r="AB39" s="76"/>
      <c r="AC39" s="76"/>
      <c r="AD39" s="76"/>
      <c r="AE39" s="76"/>
      <c r="AF39" s="76"/>
      <c r="AG39" s="76"/>
      <c r="AH39" s="76"/>
      <c r="AI39" s="76"/>
      <c r="AJ39" s="76"/>
      <c r="AK39" s="76"/>
      <c r="AL39" s="76"/>
      <c r="AM39" s="76"/>
      <c r="AN39" s="76"/>
      <c r="AO39" s="76"/>
      <c r="AP39" s="76"/>
      <c r="AQ39" s="76"/>
    </row>
    <row r="40" spans="1:43" ht="12.75">
      <c r="A40" s="76" t="s">
        <v>427</v>
      </c>
      <c r="B40" s="76"/>
      <c r="C40" s="76"/>
      <c r="D40" s="76" t="s">
        <v>53</v>
      </c>
      <c r="E40" s="76"/>
      <c r="F40" s="78" t="s">
        <v>428</v>
      </c>
      <c r="G40" s="79">
        <v>43951</v>
      </c>
      <c r="H40" s="76" t="s">
        <v>429</v>
      </c>
      <c r="I40" s="85" t="s">
        <v>430</v>
      </c>
      <c r="J40" s="91">
        <v>10</v>
      </c>
      <c r="K40" s="76" t="s">
        <v>271</v>
      </c>
      <c r="L40" s="76"/>
      <c r="M40" s="83"/>
      <c r="N40" s="76"/>
      <c r="O40" s="76"/>
      <c r="P40" s="83"/>
      <c r="Q40" s="77"/>
      <c r="R40" s="83"/>
      <c r="S40" s="76"/>
      <c r="T40" s="76"/>
      <c r="U40" s="76"/>
      <c r="V40" s="76"/>
      <c r="W40" s="76"/>
      <c r="X40" s="76"/>
      <c r="Y40" s="76"/>
      <c r="Z40" s="76"/>
      <c r="AA40" s="76"/>
      <c r="AB40" s="76"/>
      <c r="AC40" s="76"/>
      <c r="AD40" s="76"/>
      <c r="AE40" s="76"/>
      <c r="AF40" s="76"/>
      <c r="AG40" s="76"/>
      <c r="AH40" s="76"/>
      <c r="AI40" s="76"/>
      <c r="AJ40" s="76"/>
      <c r="AK40" s="76"/>
      <c r="AL40" s="76"/>
      <c r="AM40" s="76"/>
      <c r="AN40" s="76"/>
      <c r="AO40" s="76"/>
      <c r="AP40" s="76"/>
      <c r="AQ40" s="76"/>
    </row>
    <row r="41" spans="1:43" ht="12.75">
      <c r="A41" s="76"/>
      <c r="B41" s="76"/>
      <c r="C41" s="76"/>
      <c r="D41" s="76" t="s">
        <v>28</v>
      </c>
      <c r="E41" s="76"/>
      <c r="F41" s="92" t="s">
        <v>431</v>
      </c>
      <c r="G41" s="79">
        <v>44005</v>
      </c>
      <c r="H41" s="87" t="s">
        <v>432</v>
      </c>
      <c r="I41" s="85" t="s">
        <v>433</v>
      </c>
      <c r="J41" s="88"/>
      <c r="K41" s="76" t="s">
        <v>297</v>
      </c>
      <c r="L41" s="76"/>
      <c r="M41" s="83"/>
      <c r="N41" s="76"/>
      <c r="O41" s="76"/>
      <c r="P41" s="83"/>
      <c r="Q41" s="77"/>
      <c r="R41" s="83"/>
      <c r="S41" s="76"/>
      <c r="T41" s="76"/>
      <c r="U41" s="76"/>
      <c r="V41" s="76"/>
      <c r="W41" s="76"/>
      <c r="X41" s="76"/>
      <c r="Y41" s="76"/>
      <c r="Z41" s="76"/>
      <c r="AA41" s="76"/>
      <c r="AB41" s="76"/>
      <c r="AC41" s="76"/>
      <c r="AD41" s="76"/>
      <c r="AE41" s="76"/>
      <c r="AF41" s="76"/>
      <c r="AG41" s="76"/>
      <c r="AH41" s="76"/>
      <c r="AI41" s="76"/>
      <c r="AJ41" s="76"/>
      <c r="AK41" s="76"/>
      <c r="AL41" s="76"/>
      <c r="AM41" s="76"/>
      <c r="AN41" s="76"/>
      <c r="AO41" s="76"/>
      <c r="AP41" s="76"/>
      <c r="AQ41" s="76"/>
    </row>
    <row r="42" spans="1:43" ht="12.75">
      <c r="A42" s="76"/>
      <c r="B42" s="76"/>
      <c r="C42" s="76"/>
      <c r="D42" s="76" t="s">
        <v>26</v>
      </c>
      <c r="E42" s="76"/>
      <c r="F42" s="78" t="s">
        <v>434</v>
      </c>
      <c r="G42" s="79">
        <v>44070</v>
      </c>
      <c r="H42" s="87" t="s">
        <v>435</v>
      </c>
      <c r="I42" s="85" t="s">
        <v>436</v>
      </c>
      <c r="J42" s="88"/>
      <c r="K42" s="76" t="s">
        <v>297</v>
      </c>
      <c r="L42" s="76"/>
      <c r="M42" s="83"/>
      <c r="N42" s="76"/>
      <c r="O42" s="76"/>
      <c r="P42" s="83"/>
      <c r="Q42" s="77"/>
      <c r="R42" s="83"/>
      <c r="S42" s="76"/>
      <c r="T42" s="76"/>
      <c r="U42" s="76"/>
      <c r="V42" s="76"/>
      <c r="W42" s="76"/>
      <c r="X42" s="76"/>
      <c r="Y42" s="76"/>
      <c r="Z42" s="76"/>
      <c r="AA42" s="76"/>
      <c r="AB42" s="76"/>
      <c r="AC42" s="76"/>
      <c r="AD42" s="76"/>
      <c r="AE42" s="76"/>
      <c r="AF42" s="76"/>
      <c r="AG42" s="76"/>
      <c r="AH42" s="76"/>
      <c r="AI42" s="76"/>
      <c r="AJ42" s="76"/>
      <c r="AK42" s="76"/>
      <c r="AL42" s="76"/>
      <c r="AM42" s="76"/>
      <c r="AN42" s="76"/>
      <c r="AO42" s="76"/>
      <c r="AP42" s="76"/>
      <c r="AQ42" s="76"/>
    </row>
    <row r="43" spans="1:43" ht="12.75">
      <c r="A43" s="76"/>
      <c r="B43" s="76"/>
      <c r="C43" s="76"/>
      <c r="D43" s="76" t="s">
        <v>239</v>
      </c>
      <c r="E43" s="76"/>
      <c r="F43" s="78" t="s">
        <v>437</v>
      </c>
      <c r="G43" s="79">
        <v>44100</v>
      </c>
      <c r="H43" s="87" t="s">
        <v>438</v>
      </c>
      <c r="I43" s="85" t="s">
        <v>439</v>
      </c>
      <c r="J43" s="88"/>
      <c r="K43" s="76" t="s">
        <v>297</v>
      </c>
      <c r="L43" s="76"/>
      <c r="M43" s="83"/>
      <c r="N43" s="76"/>
      <c r="O43" s="76"/>
      <c r="P43" s="83"/>
      <c r="Q43" s="77"/>
      <c r="R43" s="83"/>
      <c r="S43" s="76"/>
      <c r="T43" s="76"/>
      <c r="U43" s="76"/>
      <c r="V43" s="76"/>
      <c r="W43" s="76"/>
      <c r="X43" s="76"/>
      <c r="Y43" s="76"/>
      <c r="Z43" s="76"/>
      <c r="AA43" s="76"/>
      <c r="AB43" s="76"/>
      <c r="AC43" s="76"/>
      <c r="AD43" s="76"/>
      <c r="AE43" s="76"/>
      <c r="AF43" s="76"/>
      <c r="AG43" s="76"/>
      <c r="AH43" s="76"/>
      <c r="AI43" s="76"/>
      <c r="AJ43" s="76"/>
      <c r="AK43" s="76"/>
      <c r="AL43" s="76"/>
      <c r="AM43" s="76"/>
      <c r="AN43" s="76"/>
      <c r="AO43" s="76"/>
      <c r="AP43" s="76"/>
      <c r="AQ43" s="76"/>
    </row>
    <row r="44" spans="1:43" ht="12.75">
      <c r="A44" s="76" t="s">
        <v>440</v>
      </c>
      <c r="B44" s="76"/>
      <c r="C44" s="76"/>
      <c r="D44" s="76" t="s">
        <v>441</v>
      </c>
      <c r="E44" s="76"/>
      <c r="F44" s="78" t="s">
        <v>442</v>
      </c>
      <c r="G44" s="79">
        <v>44115</v>
      </c>
      <c r="H44" s="89" t="s">
        <v>443</v>
      </c>
      <c r="I44" s="85" t="s">
        <v>444</v>
      </c>
      <c r="J44" s="88"/>
      <c r="K44" s="76" t="s">
        <v>445</v>
      </c>
      <c r="L44" s="76"/>
      <c r="M44" s="82">
        <v>1300000000</v>
      </c>
      <c r="N44" s="76"/>
      <c r="O44" s="76"/>
      <c r="P44" s="83"/>
      <c r="Q44" s="77"/>
      <c r="R44" s="83"/>
      <c r="S44" s="76"/>
      <c r="T44" s="76"/>
      <c r="U44" s="76"/>
      <c r="V44" s="76"/>
      <c r="W44" s="76"/>
      <c r="X44" s="76"/>
      <c r="Y44" s="76"/>
      <c r="Z44" s="76"/>
      <c r="AA44" s="76"/>
      <c r="AB44" s="76"/>
      <c r="AC44" s="76"/>
      <c r="AD44" s="76"/>
      <c r="AE44" s="76"/>
      <c r="AF44" s="76"/>
      <c r="AG44" s="76"/>
      <c r="AH44" s="76"/>
      <c r="AI44" s="76"/>
      <c r="AJ44" s="76"/>
      <c r="AK44" s="76"/>
      <c r="AL44" s="76"/>
      <c r="AM44" s="76"/>
      <c r="AN44" s="76"/>
      <c r="AO44" s="76"/>
      <c r="AP44" s="76"/>
      <c r="AQ44" s="76"/>
    </row>
    <row r="45" spans="1:43" ht="12.75">
      <c r="A45" s="89" t="s">
        <v>446</v>
      </c>
      <c r="B45" s="76"/>
      <c r="C45" s="76"/>
      <c r="D45" s="76" t="s">
        <v>256</v>
      </c>
      <c r="E45" s="76"/>
      <c r="F45" s="78" t="s">
        <v>447</v>
      </c>
      <c r="G45" s="79">
        <v>44131</v>
      </c>
      <c r="H45" s="89" t="s">
        <v>448</v>
      </c>
      <c r="I45" s="85" t="s">
        <v>449</v>
      </c>
      <c r="J45" s="88"/>
      <c r="K45" s="76" t="s">
        <v>445</v>
      </c>
      <c r="L45" s="76"/>
      <c r="M45" s="82">
        <v>355000000</v>
      </c>
      <c r="N45" s="76"/>
      <c r="O45" s="76"/>
      <c r="P45" s="83"/>
      <c r="Q45" s="77"/>
      <c r="R45" s="83"/>
      <c r="S45" s="76"/>
      <c r="T45" s="76"/>
      <c r="U45" s="76"/>
      <c r="V45" s="76"/>
      <c r="W45" s="76"/>
      <c r="X45" s="76"/>
      <c r="Y45" s="76"/>
      <c r="Z45" s="76"/>
      <c r="AA45" s="76"/>
      <c r="AB45" s="76"/>
      <c r="AC45" s="76"/>
      <c r="AD45" s="76"/>
      <c r="AE45" s="76"/>
      <c r="AF45" s="76"/>
      <c r="AG45" s="76"/>
      <c r="AH45" s="76"/>
      <c r="AI45" s="76"/>
      <c r="AJ45" s="76"/>
      <c r="AK45" s="76"/>
      <c r="AL45" s="76"/>
      <c r="AM45" s="76"/>
      <c r="AN45" s="76"/>
      <c r="AO45" s="76"/>
      <c r="AP45" s="76"/>
      <c r="AQ45" s="76"/>
    </row>
    <row r="46" spans="1:43" ht="12.75">
      <c r="A46" s="76"/>
      <c r="B46" s="76"/>
      <c r="C46" s="76"/>
      <c r="D46" s="76" t="s">
        <v>48</v>
      </c>
      <c r="E46" s="76"/>
      <c r="F46" s="78" t="s">
        <v>450</v>
      </c>
      <c r="G46" s="79">
        <v>44180</v>
      </c>
      <c r="H46" s="89" t="s">
        <v>451</v>
      </c>
      <c r="I46" s="85" t="s">
        <v>452</v>
      </c>
      <c r="J46" s="88"/>
      <c r="K46" s="76" t="s">
        <v>271</v>
      </c>
      <c r="L46" s="76"/>
      <c r="M46" s="82">
        <v>137000000000</v>
      </c>
      <c r="N46" s="76"/>
      <c r="O46" s="76"/>
      <c r="P46" s="83"/>
      <c r="Q46" s="77"/>
      <c r="R46" s="83"/>
      <c r="S46" s="76"/>
      <c r="T46" s="76"/>
      <c r="U46" s="76"/>
      <c r="V46" s="76"/>
      <c r="W46" s="76"/>
      <c r="X46" s="76"/>
      <c r="Y46" s="76"/>
      <c r="Z46" s="76"/>
      <c r="AA46" s="76"/>
      <c r="AB46" s="76"/>
      <c r="AC46" s="76"/>
      <c r="AD46" s="76"/>
      <c r="AE46" s="76"/>
      <c r="AF46" s="76"/>
      <c r="AG46" s="76"/>
      <c r="AH46" s="76"/>
      <c r="AI46" s="76"/>
      <c r="AJ46" s="76"/>
      <c r="AK46" s="76"/>
      <c r="AL46" s="76"/>
      <c r="AM46" s="76"/>
      <c r="AN46" s="76"/>
      <c r="AO46" s="76"/>
      <c r="AP46" s="76"/>
      <c r="AQ46" s="76"/>
    </row>
    <row r="47" spans="1:43" ht="12.75">
      <c r="A47" s="76"/>
      <c r="B47" s="76"/>
      <c r="C47" s="76"/>
      <c r="D47" s="76" t="s">
        <v>187</v>
      </c>
      <c r="E47" s="76"/>
      <c r="F47" s="78" t="s">
        <v>453</v>
      </c>
      <c r="G47" s="79">
        <v>44181</v>
      </c>
      <c r="H47" s="89" t="s">
        <v>454</v>
      </c>
      <c r="I47" s="85" t="s">
        <v>455</v>
      </c>
      <c r="J47" s="88"/>
      <c r="K47" s="76" t="s">
        <v>271</v>
      </c>
      <c r="L47" s="76"/>
      <c r="M47" s="83"/>
      <c r="N47" s="76"/>
      <c r="O47" s="76"/>
      <c r="P47" s="83"/>
      <c r="Q47" s="77"/>
      <c r="R47" s="83"/>
      <c r="S47" s="76"/>
      <c r="T47" s="76"/>
      <c r="U47" s="76"/>
      <c r="V47" s="76"/>
      <c r="W47" s="76"/>
      <c r="X47" s="76"/>
      <c r="Y47" s="76"/>
      <c r="Z47" s="76"/>
      <c r="AA47" s="76"/>
      <c r="AB47" s="76"/>
      <c r="AC47" s="76"/>
      <c r="AD47" s="76"/>
      <c r="AE47" s="76"/>
      <c r="AF47" s="76"/>
      <c r="AG47" s="76"/>
      <c r="AH47" s="76"/>
      <c r="AI47" s="76"/>
      <c r="AJ47" s="76"/>
      <c r="AK47" s="76"/>
      <c r="AL47" s="76"/>
      <c r="AM47" s="76"/>
      <c r="AN47" s="76"/>
      <c r="AO47" s="76"/>
      <c r="AP47" s="76"/>
      <c r="AQ47" s="76"/>
    </row>
    <row r="48" spans="1:43" ht="12.75">
      <c r="A48" s="77"/>
      <c r="B48" s="77"/>
      <c r="C48" s="77"/>
      <c r="D48" s="77" t="s">
        <v>456</v>
      </c>
      <c r="E48" s="77"/>
      <c r="F48" s="78" t="s">
        <v>457</v>
      </c>
      <c r="G48" s="79">
        <v>44227</v>
      </c>
      <c r="H48" s="88" t="s">
        <v>458</v>
      </c>
      <c r="I48" s="85" t="s">
        <v>459</v>
      </c>
      <c r="J48" s="88"/>
      <c r="K48" s="76" t="s">
        <v>271</v>
      </c>
      <c r="L48" s="76"/>
      <c r="M48" s="83"/>
      <c r="N48" s="77"/>
      <c r="O48" s="77"/>
      <c r="P48" s="83"/>
      <c r="Q48" s="77"/>
      <c r="R48" s="83"/>
      <c r="S48" s="77"/>
      <c r="T48" s="77"/>
      <c r="U48" s="77"/>
      <c r="V48" s="77"/>
      <c r="W48" s="77"/>
      <c r="X48" s="77"/>
      <c r="Y48" s="77"/>
      <c r="Z48" s="77"/>
      <c r="AA48" s="77"/>
      <c r="AB48" s="77"/>
      <c r="AC48" s="77"/>
      <c r="AD48" s="77"/>
      <c r="AE48" s="77"/>
      <c r="AF48" s="77"/>
      <c r="AG48" s="77"/>
      <c r="AH48" s="77"/>
      <c r="AI48" s="77"/>
      <c r="AJ48" s="77"/>
      <c r="AK48" s="77"/>
      <c r="AL48" s="77"/>
      <c r="AM48" s="77"/>
      <c r="AN48" s="77"/>
      <c r="AO48" s="77"/>
      <c r="AP48" s="77"/>
      <c r="AQ48" s="77"/>
    </row>
    <row r="49" spans="1:43" ht="12.75">
      <c r="A49" s="76" t="s">
        <v>460</v>
      </c>
      <c r="B49" s="76"/>
      <c r="C49" s="76"/>
      <c r="D49" s="76" t="s">
        <v>28</v>
      </c>
      <c r="E49" s="76"/>
      <c r="F49" s="78" t="s">
        <v>461</v>
      </c>
      <c r="G49" s="79">
        <v>44229</v>
      </c>
      <c r="H49" s="89" t="s">
        <v>462</v>
      </c>
      <c r="I49" s="85" t="s">
        <v>463</v>
      </c>
      <c r="J49" s="88"/>
      <c r="K49" s="76" t="s">
        <v>445</v>
      </c>
      <c r="L49" s="76"/>
      <c r="M49" s="82">
        <v>175000000000</v>
      </c>
      <c r="N49" s="76"/>
      <c r="O49" s="76"/>
      <c r="P49" s="83"/>
      <c r="Q49" s="77"/>
      <c r="R49" s="83"/>
      <c r="S49" s="76"/>
      <c r="T49" s="76"/>
      <c r="U49" s="76"/>
      <c r="V49" s="76"/>
      <c r="W49" s="76"/>
      <c r="X49" s="76"/>
      <c r="Y49" s="76"/>
      <c r="Z49" s="76"/>
      <c r="AA49" s="76"/>
      <c r="AB49" s="76"/>
      <c r="AC49" s="76"/>
      <c r="AD49" s="76"/>
      <c r="AE49" s="76"/>
      <c r="AF49" s="76"/>
      <c r="AG49" s="76"/>
      <c r="AH49" s="76"/>
      <c r="AI49" s="76"/>
      <c r="AJ49" s="76"/>
      <c r="AK49" s="76"/>
      <c r="AL49" s="76"/>
      <c r="AM49" s="76"/>
      <c r="AN49" s="76"/>
      <c r="AO49" s="76"/>
      <c r="AP49" s="76"/>
      <c r="AQ49" s="76"/>
    </row>
    <row r="50" spans="1:43" ht="12.75">
      <c r="A50" s="76" t="s">
        <v>460</v>
      </c>
      <c r="B50" s="76"/>
      <c r="C50" s="76"/>
      <c r="D50" s="76" t="s">
        <v>187</v>
      </c>
      <c r="E50" s="76"/>
      <c r="F50" s="92" t="s">
        <v>464</v>
      </c>
      <c r="G50" s="79">
        <v>44245</v>
      </c>
      <c r="H50" s="89" t="s">
        <v>465</v>
      </c>
      <c r="I50" s="85" t="s">
        <v>466</v>
      </c>
      <c r="J50" s="88"/>
      <c r="K50" s="76" t="s">
        <v>445</v>
      </c>
      <c r="L50" s="76"/>
      <c r="M50" s="82">
        <v>175000000000</v>
      </c>
      <c r="N50" s="76"/>
      <c r="O50" s="76"/>
      <c r="P50" s="83"/>
      <c r="Q50" s="77"/>
      <c r="R50" s="83"/>
      <c r="S50" s="76"/>
      <c r="T50" s="76"/>
      <c r="U50" s="76"/>
      <c r="V50" s="76"/>
      <c r="W50" s="76"/>
      <c r="X50" s="76"/>
      <c r="Y50" s="76"/>
      <c r="Z50" s="76"/>
      <c r="AA50" s="76"/>
      <c r="AB50" s="76"/>
      <c r="AC50" s="76"/>
      <c r="AD50" s="76"/>
      <c r="AE50" s="76"/>
      <c r="AF50" s="76"/>
      <c r="AG50" s="76"/>
      <c r="AH50" s="76"/>
      <c r="AI50" s="76"/>
      <c r="AJ50" s="76"/>
      <c r="AK50" s="76"/>
      <c r="AL50" s="76"/>
      <c r="AM50" s="76"/>
      <c r="AN50" s="76"/>
      <c r="AO50" s="76"/>
      <c r="AP50" s="76"/>
      <c r="AQ50" s="76"/>
    </row>
    <row r="51" spans="1:43" ht="12.75">
      <c r="A51" s="76" t="s">
        <v>467</v>
      </c>
      <c r="B51" s="76"/>
      <c r="C51" s="76"/>
      <c r="D51" s="76" t="s">
        <v>468</v>
      </c>
      <c r="E51" s="76"/>
      <c r="F51" s="78" t="s">
        <v>469</v>
      </c>
      <c r="G51" s="79">
        <v>44266</v>
      </c>
      <c r="H51" s="89" t="s">
        <v>470</v>
      </c>
      <c r="I51" s="85" t="s">
        <v>471</v>
      </c>
      <c r="J51" s="88"/>
      <c r="K51" s="76" t="s">
        <v>445</v>
      </c>
      <c r="L51" s="76"/>
      <c r="M51" s="82">
        <v>850000</v>
      </c>
      <c r="N51" s="82">
        <v>3800000000</v>
      </c>
      <c r="O51" s="76"/>
      <c r="P51" s="83"/>
      <c r="Q51" s="77"/>
      <c r="R51" s="83"/>
      <c r="S51" s="76"/>
      <c r="T51" s="76"/>
      <c r="U51" s="76"/>
      <c r="V51" s="76"/>
      <c r="W51" s="76"/>
      <c r="X51" s="76"/>
      <c r="Y51" s="76"/>
      <c r="Z51" s="76"/>
      <c r="AA51" s="76"/>
      <c r="AB51" s="76"/>
      <c r="AC51" s="76"/>
      <c r="AD51" s="76"/>
      <c r="AE51" s="76"/>
      <c r="AF51" s="76"/>
      <c r="AG51" s="76"/>
      <c r="AH51" s="76"/>
      <c r="AI51" s="76"/>
      <c r="AJ51" s="76"/>
      <c r="AK51" s="76"/>
      <c r="AL51" s="76"/>
      <c r="AM51" s="76"/>
      <c r="AN51" s="76"/>
      <c r="AO51" s="76"/>
      <c r="AP51" s="76"/>
      <c r="AQ51" s="76"/>
    </row>
    <row r="52" spans="1:43" ht="12.75">
      <c r="A52" s="76" t="s">
        <v>408</v>
      </c>
      <c r="B52" s="76"/>
      <c r="C52" s="76"/>
      <c r="D52" s="76" t="s">
        <v>214</v>
      </c>
      <c r="E52" s="76"/>
      <c r="F52" s="78" t="s">
        <v>472</v>
      </c>
      <c r="G52" s="79">
        <v>44285</v>
      </c>
      <c r="H52" s="89" t="s">
        <v>473</v>
      </c>
      <c r="I52" s="85" t="s">
        <v>474</v>
      </c>
      <c r="J52" s="88"/>
      <c r="K52" s="76" t="s">
        <v>445</v>
      </c>
      <c r="L52" s="76"/>
      <c r="M52" s="82">
        <v>125000000</v>
      </c>
      <c r="N52" s="77"/>
      <c r="O52" s="76"/>
      <c r="P52" s="83"/>
      <c r="Q52" s="77"/>
      <c r="R52" s="83"/>
      <c r="S52" s="76"/>
      <c r="T52" s="76"/>
      <c r="U52" s="76"/>
      <c r="V52" s="76"/>
      <c r="W52" s="76"/>
      <c r="X52" s="76"/>
      <c r="Y52" s="76"/>
      <c r="Z52" s="76"/>
      <c r="AA52" s="76"/>
      <c r="AB52" s="76"/>
      <c r="AC52" s="76"/>
      <c r="AD52" s="76"/>
      <c r="AE52" s="76"/>
      <c r="AF52" s="76"/>
      <c r="AG52" s="76"/>
      <c r="AH52" s="76"/>
      <c r="AI52" s="76"/>
      <c r="AJ52" s="76"/>
      <c r="AK52" s="76"/>
      <c r="AL52" s="76"/>
      <c r="AM52" s="76"/>
      <c r="AN52" s="76"/>
      <c r="AO52" s="76"/>
      <c r="AP52" s="76"/>
      <c r="AQ52" s="76"/>
    </row>
    <row r="53" spans="1:43" ht="12.75">
      <c r="A53" s="76" t="s">
        <v>408</v>
      </c>
      <c r="B53" s="76"/>
      <c r="C53" s="76"/>
      <c r="D53" s="76" t="s">
        <v>187</v>
      </c>
      <c r="E53" s="76"/>
      <c r="F53" s="92" t="s">
        <v>475</v>
      </c>
      <c r="G53" s="79">
        <v>44292</v>
      </c>
      <c r="H53" s="89" t="s">
        <v>476</v>
      </c>
      <c r="I53" s="85" t="s">
        <v>477</v>
      </c>
      <c r="J53" s="88"/>
      <c r="K53" s="76" t="s">
        <v>445</v>
      </c>
      <c r="L53" s="76"/>
      <c r="M53" s="83"/>
      <c r="N53" s="76"/>
      <c r="O53" s="76"/>
      <c r="P53" s="83"/>
      <c r="Q53" s="77"/>
      <c r="R53" s="83"/>
      <c r="S53" s="76"/>
      <c r="T53" s="76"/>
      <c r="U53" s="76"/>
      <c r="V53" s="76"/>
      <c r="W53" s="76"/>
      <c r="X53" s="76"/>
      <c r="Y53" s="76"/>
      <c r="Z53" s="76"/>
      <c r="AA53" s="76"/>
      <c r="AB53" s="76"/>
      <c r="AC53" s="76"/>
      <c r="AD53" s="76"/>
      <c r="AE53" s="76"/>
      <c r="AF53" s="76"/>
      <c r="AG53" s="76"/>
      <c r="AH53" s="76"/>
      <c r="AI53" s="76"/>
      <c r="AJ53" s="76"/>
      <c r="AK53" s="76"/>
      <c r="AL53" s="76"/>
      <c r="AM53" s="76"/>
      <c r="AN53" s="76"/>
      <c r="AO53" s="76"/>
      <c r="AP53" s="76"/>
      <c r="AQ53" s="76"/>
    </row>
    <row r="54" spans="1:43" ht="12.75">
      <c r="A54" s="76" t="s">
        <v>181</v>
      </c>
      <c r="B54" s="76"/>
      <c r="C54" s="76"/>
      <c r="D54" s="76" t="s">
        <v>48</v>
      </c>
      <c r="E54" s="76"/>
      <c r="F54" s="92" t="s">
        <v>478</v>
      </c>
      <c r="G54" s="79">
        <v>44299</v>
      </c>
      <c r="H54" s="89" t="s">
        <v>479</v>
      </c>
      <c r="I54" s="85" t="s">
        <v>480</v>
      </c>
      <c r="J54" s="88"/>
      <c r="K54" s="76" t="s">
        <v>445</v>
      </c>
      <c r="L54" s="76"/>
      <c r="M54" s="83"/>
      <c r="N54" s="76"/>
      <c r="O54" s="76"/>
      <c r="P54" s="83"/>
      <c r="Q54" s="77"/>
      <c r="R54" s="83"/>
      <c r="S54" s="76"/>
      <c r="T54" s="76"/>
      <c r="U54" s="76"/>
      <c r="V54" s="76"/>
      <c r="W54" s="76"/>
      <c r="X54" s="76"/>
      <c r="Y54" s="76"/>
      <c r="Z54" s="76"/>
      <c r="AA54" s="76"/>
      <c r="AB54" s="76"/>
      <c r="AC54" s="76"/>
      <c r="AD54" s="76"/>
      <c r="AE54" s="76"/>
      <c r="AF54" s="76"/>
      <c r="AG54" s="76"/>
      <c r="AH54" s="76"/>
      <c r="AI54" s="76"/>
      <c r="AJ54" s="76"/>
      <c r="AK54" s="76"/>
      <c r="AL54" s="76"/>
      <c r="AM54" s="76"/>
      <c r="AN54" s="76"/>
      <c r="AO54" s="76"/>
      <c r="AP54" s="76"/>
      <c r="AQ54" s="76"/>
    </row>
    <row r="55" spans="1:43" ht="12.75">
      <c r="A55" s="89" t="s">
        <v>481</v>
      </c>
      <c r="B55" s="76"/>
      <c r="C55" s="76"/>
      <c r="D55" s="76" t="s">
        <v>80</v>
      </c>
      <c r="E55" s="76"/>
      <c r="F55" s="92" t="s">
        <v>482</v>
      </c>
      <c r="G55" s="84">
        <v>44341</v>
      </c>
      <c r="H55" s="76" t="s">
        <v>483</v>
      </c>
      <c r="I55" s="80" t="s">
        <v>484</v>
      </c>
      <c r="J55" s="90">
        <v>10</v>
      </c>
      <c r="K55" s="76" t="s">
        <v>445</v>
      </c>
      <c r="L55" s="76"/>
      <c r="M55" s="82">
        <v>45000000</v>
      </c>
      <c r="N55" s="76"/>
      <c r="O55" s="76"/>
      <c r="P55" s="83"/>
      <c r="Q55" s="77"/>
      <c r="R55" s="83"/>
      <c r="S55" s="76"/>
      <c r="T55" s="76"/>
      <c r="U55" s="76"/>
      <c r="V55" s="76"/>
      <c r="W55" s="76"/>
      <c r="X55" s="76"/>
      <c r="Y55" s="76"/>
      <c r="Z55" s="76"/>
      <c r="AA55" s="76"/>
      <c r="AB55" s="76"/>
      <c r="AC55" s="76"/>
      <c r="AD55" s="76"/>
      <c r="AE55" s="76"/>
      <c r="AF55" s="76"/>
      <c r="AG55" s="76"/>
      <c r="AH55" s="76"/>
      <c r="AI55" s="76"/>
      <c r="AJ55" s="76"/>
      <c r="AK55" s="76"/>
      <c r="AL55" s="76"/>
      <c r="AM55" s="76"/>
      <c r="AN55" s="76"/>
      <c r="AO55" s="76"/>
      <c r="AP55" s="76"/>
      <c r="AQ55" s="76"/>
    </row>
    <row r="56" spans="1:43" ht="12.75">
      <c r="A56" s="76" t="s">
        <v>181</v>
      </c>
      <c r="B56" s="76"/>
      <c r="C56" s="76"/>
      <c r="D56" s="76" t="s">
        <v>53</v>
      </c>
      <c r="E56" s="76"/>
      <c r="F56" s="78" t="s">
        <v>485</v>
      </c>
      <c r="G56" s="84">
        <v>44318</v>
      </c>
      <c r="H56" s="76" t="s">
        <v>486</v>
      </c>
      <c r="I56" s="85" t="s">
        <v>487</v>
      </c>
      <c r="J56" s="91">
        <v>8</v>
      </c>
      <c r="K56" s="76" t="s">
        <v>445</v>
      </c>
      <c r="L56" s="76"/>
      <c r="M56" s="82">
        <v>7000000000</v>
      </c>
      <c r="N56" s="76"/>
      <c r="O56" s="76"/>
      <c r="P56" s="83"/>
      <c r="Q56" s="77"/>
      <c r="R56" s="83"/>
      <c r="S56" s="76"/>
      <c r="T56" s="76"/>
      <c r="U56" s="76"/>
      <c r="V56" s="76"/>
      <c r="W56" s="76"/>
      <c r="X56" s="76"/>
      <c r="Y56" s="76"/>
      <c r="Z56" s="76"/>
      <c r="AA56" s="76"/>
      <c r="AB56" s="76"/>
      <c r="AC56" s="76"/>
      <c r="AD56" s="76"/>
      <c r="AE56" s="76"/>
      <c r="AF56" s="76"/>
      <c r="AG56" s="76"/>
      <c r="AH56" s="76"/>
      <c r="AI56" s="76"/>
      <c r="AJ56" s="76"/>
      <c r="AK56" s="76"/>
      <c r="AL56" s="76"/>
      <c r="AM56" s="76"/>
      <c r="AN56" s="76"/>
      <c r="AO56" s="76"/>
      <c r="AP56" s="76"/>
      <c r="AQ56" s="76"/>
    </row>
    <row r="57" spans="1:43" ht="12.75">
      <c r="A57" s="76" t="s">
        <v>488</v>
      </c>
      <c r="B57" s="76"/>
      <c r="C57" s="76"/>
      <c r="D57" s="76" t="s">
        <v>489</v>
      </c>
      <c r="E57" s="76"/>
      <c r="F57" s="78" t="s">
        <v>490</v>
      </c>
      <c r="G57" s="79">
        <v>44348</v>
      </c>
      <c r="H57" s="89" t="s">
        <v>491</v>
      </c>
      <c r="I57" s="85" t="s">
        <v>492</v>
      </c>
      <c r="J57" s="88"/>
      <c r="K57" s="76" t="s">
        <v>445</v>
      </c>
      <c r="L57" s="76"/>
      <c r="M57" s="82">
        <v>86000000</v>
      </c>
      <c r="N57" s="76"/>
      <c r="O57" s="76"/>
      <c r="P57" s="83"/>
      <c r="Q57" s="77"/>
      <c r="R57" s="83"/>
      <c r="S57" s="76"/>
      <c r="T57" s="76"/>
      <c r="U57" s="76"/>
      <c r="V57" s="76"/>
      <c r="W57" s="76"/>
      <c r="X57" s="76"/>
      <c r="Y57" s="76"/>
      <c r="Z57" s="76"/>
      <c r="AA57" s="76"/>
      <c r="AB57" s="76"/>
      <c r="AC57" s="76"/>
      <c r="AD57" s="76"/>
      <c r="AE57" s="76"/>
      <c r="AF57" s="76"/>
      <c r="AG57" s="76"/>
      <c r="AH57" s="76"/>
      <c r="AI57" s="76"/>
      <c r="AJ57" s="76"/>
      <c r="AK57" s="76"/>
      <c r="AL57" s="76"/>
      <c r="AM57" s="76"/>
      <c r="AN57" s="76"/>
      <c r="AO57" s="76"/>
      <c r="AP57" s="76"/>
      <c r="AQ57" s="76"/>
    </row>
    <row r="58" spans="1:43" ht="12.75">
      <c r="A58" s="76" t="s">
        <v>493</v>
      </c>
      <c r="B58" s="76"/>
      <c r="C58" s="76"/>
      <c r="D58" s="76" t="s">
        <v>130</v>
      </c>
      <c r="E58" s="76"/>
      <c r="F58" s="78" t="s">
        <v>494</v>
      </c>
      <c r="G58" s="79">
        <v>44438</v>
      </c>
      <c r="H58" s="89" t="s">
        <v>495</v>
      </c>
      <c r="I58" s="85" t="s">
        <v>496</v>
      </c>
      <c r="J58" s="88"/>
      <c r="K58" s="76" t="s">
        <v>445</v>
      </c>
      <c r="L58" s="76"/>
      <c r="M58" s="82">
        <v>307000000</v>
      </c>
      <c r="N58" s="76"/>
      <c r="O58" s="76"/>
      <c r="P58" s="83"/>
      <c r="Q58" s="77"/>
      <c r="R58" s="83"/>
      <c r="S58" s="76"/>
      <c r="T58" s="76"/>
      <c r="U58" s="76"/>
      <c r="V58" s="76"/>
      <c r="W58" s="76"/>
      <c r="X58" s="76"/>
      <c r="Y58" s="76"/>
      <c r="Z58" s="76"/>
      <c r="AA58" s="76"/>
      <c r="AB58" s="76"/>
      <c r="AC58" s="76"/>
      <c r="AD58" s="76"/>
      <c r="AE58" s="76"/>
      <c r="AF58" s="76"/>
      <c r="AG58" s="76"/>
      <c r="AH58" s="76"/>
      <c r="AI58" s="76"/>
      <c r="AJ58" s="76"/>
      <c r="AK58" s="76"/>
      <c r="AL58" s="76"/>
      <c r="AM58" s="76"/>
      <c r="AN58" s="76"/>
      <c r="AO58" s="76"/>
      <c r="AP58" s="76"/>
      <c r="AQ58" s="76"/>
    </row>
    <row r="59" spans="1:43" ht="12.75">
      <c r="A59" s="76" t="s">
        <v>497</v>
      </c>
      <c r="B59" s="76"/>
      <c r="C59" s="76"/>
      <c r="D59" s="76" t="s">
        <v>498</v>
      </c>
      <c r="E59" s="76"/>
      <c r="F59" s="92" t="s">
        <v>499</v>
      </c>
      <c r="G59" s="79">
        <v>44450</v>
      </c>
      <c r="H59" s="89" t="s">
        <v>500</v>
      </c>
      <c r="I59" s="85" t="s">
        <v>501</v>
      </c>
      <c r="J59" s="88"/>
      <c r="K59" s="76" t="s">
        <v>445</v>
      </c>
      <c r="L59" s="76"/>
      <c r="M59" s="82">
        <v>14000000</v>
      </c>
      <c r="N59" s="76"/>
      <c r="O59" s="76"/>
      <c r="P59" s="83"/>
      <c r="Q59" s="77"/>
      <c r="R59" s="83"/>
      <c r="S59" s="76"/>
      <c r="T59" s="76"/>
      <c r="U59" s="76"/>
      <c r="V59" s="76"/>
      <c r="W59" s="76"/>
      <c r="X59" s="76"/>
      <c r="Y59" s="76"/>
      <c r="Z59" s="76"/>
      <c r="AA59" s="76"/>
      <c r="AB59" s="76"/>
      <c r="AC59" s="76"/>
      <c r="AD59" s="76"/>
      <c r="AE59" s="76"/>
      <c r="AF59" s="76"/>
      <c r="AG59" s="76"/>
      <c r="AH59" s="76"/>
      <c r="AI59" s="76"/>
      <c r="AJ59" s="76"/>
      <c r="AK59" s="76"/>
      <c r="AL59" s="76"/>
      <c r="AM59" s="76"/>
      <c r="AN59" s="76"/>
      <c r="AO59" s="76"/>
      <c r="AP59" s="76"/>
      <c r="AQ59" s="76"/>
    </row>
    <row r="60" spans="1:43" ht="12.75">
      <c r="A60" s="76" t="s">
        <v>502</v>
      </c>
      <c r="B60" s="76"/>
      <c r="C60" s="76"/>
      <c r="D60" s="76"/>
      <c r="E60" s="76"/>
      <c r="F60" s="92" t="s">
        <v>503</v>
      </c>
      <c r="G60" s="79">
        <v>44454</v>
      </c>
      <c r="H60" s="89" t="s">
        <v>504</v>
      </c>
      <c r="I60" s="93" t="s">
        <v>505</v>
      </c>
      <c r="J60" s="88"/>
      <c r="K60" s="76" t="s">
        <v>445</v>
      </c>
      <c r="L60" s="76"/>
      <c r="M60" s="82">
        <v>86700000</v>
      </c>
      <c r="N60" s="76"/>
      <c r="O60" s="76"/>
      <c r="P60" s="83"/>
      <c r="Q60" s="77"/>
      <c r="R60" s="83"/>
      <c r="S60" s="76"/>
      <c r="T60" s="76"/>
      <c r="U60" s="76"/>
      <c r="V60" s="76"/>
      <c r="W60" s="76"/>
      <c r="X60" s="76"/>
      <c r="Y60" s="76"/>
      <c r="Z60" s="76"/>
      <c r="AA60" s="76"/>
      <c r="AB60" s="76"/>
      <c r="AC60" s="76"/>
      <c r="AD60" s="76"/>
      <c r="AE60" s="76"/>
      <c r="AF60" s="76"/>
      <c r="AG60" s="76"/>
      <c r="AH60" s="76"/>
      <c r="AI60" s="76"/>
      <c r="AJ60" s="76"/>
      <c r="AK60" s="76"/>
      <c r="AL60" s="76"/>
      <c r="AM60" s="76"/>
      <c r="AN60" s="76"/>
      <c r="AO60" s="76"/>
      <c r="AP60" s="76"/>
      <c r="AQ60" s="76"/>
    </row>
    <row r="61" spans="1:43" ht="12.75">
      <c r="A61" s="76" t="s">
        <v>506</v>
      </c>
      <c r="B61" s="76"/>
      <c r="C61" s="76"/>
      <c r="D61" s="76" t="s">
        <v>48</v>
      </c>
      <c r="E61" s="76"/>
      <c r="F61" s="78" t="s">
        <v>507</v>
      </c>
      <c r="G61" s="79">
        <v>44459</v>
      </c>
      <c r="H61" s="89" t="s">
        <v>508</v>
      </c>
      <c r="I61" s="93" t="s">
        <v>509</v>
      </c>
      <c r="J61" s="88"/>
      <c r="K61" s="76" t="s">
        <v>271</v>
      </c>
      <c r="L61" s="76"/>
      <c r="M61" s="82">
        <v>86000000</v>
      </c>
      <c r="N61" s="76"/>
      <c r="O61" s="76"/>
      <c r="P61" s="83"/>
      <c r="Q61" s="77"/>
      <c r="R61" s="83"/>
      <c r="S61" s="76"/>
      <c r="T61" s="76"/>
      <c r="U61" s="76"/>
      <c r="V61" s="76"/>
      <c r="W61" s="76"/>
      <c r="X61" s="76"/>
      <c r="Y61" s="76"/>
      <c r="Z61" s="76"/>
      <c r="AA61" s="76"/>
      <c r="AB61" s="76"/>
      <c r="AC61" s="76"/>
      <c r="AD61" s="76"/>
      <c r="AE61" s="76"/>
      <c r="AF61" s="76"/>
      <c r="AG61" s="76"/>
      <c r="AH61" s="76"/>
      <c r="AI61" s="76"/>
      <c r="AJ61" s="76"/>
      <c r="AK61" s="76"/>
      <c r="AL61" s="76"/>
      <c r="AM61" s="76"/>
      <c r="AN61" s="76"/>
      <c r="AO61" s="76"/>
      <c r="AP61" s="76"/>
      <c r="AQ61" s="76"/>
    </row>
    <row r="62" spans="1:43" ht="12.75">
      <c r="A62" s="77"/>
      <c r="B62" s="77"/>
      <c r="C62" s="77"/>
      <c r="D62" s="77" t="s">
        <v>182</v>
      </c>
      <c r="E62" s="77"/>
      <c r="F62" s="78" t="s">
        <v>510</v>
      </c>
      <c r="G62" s="79">
        <v>44455</v>
      </c>
      <c r="H62" s="87" t="s">
        <v>511</v>
      </c>
      <c r="I62" s="85" t="s">
        <v>512</v>
      </c>
      <c r="J62" s="88"/>
      <c r="K62" s="76" t="s">
        <v>297</v>
      </c>
      <c r="L62" s="76"/>
      <c r="M62" s="83"/>
      <c r="N62" s="77"/>
      <c r="O62" s="77"/>
      <c r="P62" s="83"/>
      <c r="Q62" s="77"/>
      <c r="R62" s="83"/>
      <c r="S62" s="77"/>
      <c r="T62" s="77"/>
      <c r="U62" s="77"/>
      <c r="V62" s="77"/>
      <c r="W62" s="77"/>
      <c r="X62" s="77"/>
      <c r="Y62" s="77"/>
      <c r="Z62" s="77"/>
      <c r="AA62" s="77"/>
      <c r="AB62" s="77"/>
      <c r="AC62" s="77"/>
      <c r="AD62" s="77"/>
      <c r="AE62" s="77"/>
      <c r="AF62" s="77"/>
      <c r="AG62" s="77"/>
      <c r="AH62" s="77"/>
      <c r="AI62" s="77"/>
      <c r="AJ62" s="77"/>
      <c r="AK62" s="77"/>
      <c r="AL62" s="77"/>
      <c r="AM62" s="77"/>
      <c r="AN62" s="77"/>
      <c r="AO62" s="77"/>
      <c r="AP62" s="77"/>
      <c r="AQ62" s="77"/>
    </row>
    <row r="63" spans="1:43" ht="12.75">
      <c r="A63" s="77"/>
      <c r="B63" s="77"/>
      <c r="C63" s="77"/>
      <c r="D63" s="77" t="s">
        <v>513</v>
      </c>
      <c r="E63" s="77"/>
      <c r="F63" s="78" t="s">
        <v>514</v>
      </c>
      <c r="G63" s="79">
        <v>44426</v>
      </c>
      <c r="H63" s="87" t="s">
        <v>515</v>
      </c>
      <c r="I63" s="85" t="s">
        <v>516</v>
      </c>
      <c r="J63" s="88"/>
      <c r="K63" s="76" t="s">
        <v>297</v>
      </c>
      <c r="L63" s="76"/>
      <c r="M63" s="83"/>
      <c r="N63" s="77"/>
      <c r="O63" s="77"/>
      <c r="P63" s="83"/>
      <c r="Q63" s="77"/>
      <c r="R63" s="83"/>
      <c r="S63" s="77"/>
      <c r="T63" s="77"/>
      <c r="U63" s="77"/>
      <c r="V63" s="77"/>
      <c r="W63" s="77"/>
      <c r="X63" s="77"/>
      <c r="Y63" s="77"/>
      <c r="Z63" s="77"/>
      <c r="AA63" s="77"/>
      <c r="AB63" s="77"/>
      <c r="AC63" s="77"/>
      <c r="AD63" s="77"/>
      <c r="AE63" s="77"/>
      <c r="AF63" s="77"/>
      <c r="AG63" s="77"/>
      <c r="AH63" s="77"/>
      <c r="AI63" s="77"/>
      <c r="AJ63" s="77"/>
      <c r="AK63" s="77"/>
      <c r="AL63" s="77"/>
      <c r="AM63" s="77"/>
      <c r="AN63" s="77"/>
      <c r="AO63" s="77"/>
      <c r="AP63" s="77"/>
      <c r="AQ63" s="77"/>
    </row>
    <row r="64" spans="1:43" ht="12.75">
      <c r="A64" s="76" t="s">
        <v>517</v>
      </c>
      <c r="B64" s="76"/>
      <c r="C64" s="76"/>
      <c r="D64" s="76" t="s">
        <v>518</v>
      </c>
      <c r="E64" s="76"/>
      <c r="F64" s="92" t="s">
        <v>519</v>
      </c>
      <c r="G64" s="79">
        <v>44361</v>
      </c>
      <c r="H64" s="89" t="s">
        <v>520</v>
      </c>
      <c r="I64" s="85" t="s">
        <v>521</v>
      </c>
      <c r="J64" s="88"/>
      <c r="K64" s="76" t="s">
        <v>271</v>
      </c>
      <c r="L64" s="76"/>
      <c r="M64" s="83"/>
      <c r="N64" s="76"/>
      <c r="O64" s="76"/>
      <c r="P64" s="83"/>
      <c r="Q64" s="77"/>
      <c r="R64" s="83"/>
      <c r="S64" s="76"/>
      <c r="T64" s="76"/>
      <c r="U64" s="76"/>
      <c r="V64" s="76"/>
      <c r="W64" s="76"/>
      <c r="X64" s="76"/>
      <c r="Y64" s="76"/>
      <c r="Z64" s="76"/>
      <c r="AA64" s="76"/>
      <c r="AB64" s="76"/>
      <c r="AC64" s="76"/>
      <c r="AD64" s="76"/>
      <c r="AE64" s="76"/>
      <c r="AF64" s="76"/>
      <c r="AG64" s="76"/>
      <c r="AH64" s="76"/>
      <c r="AI64" s="76"/>
      <c r="AJ64" s="76"/>
      <c r="AK64" s="76"/>
      <c r="AL64" s="76"/>
      <c r="AM64" s="76"/>
      <c r="AN64" s="76"/>
      <c r="AO64" s="76"/>
      <c r="AP64" s="76"/>
      <c r="AQ64" s="76"/>
    </row>
    <row r="65" spans="1:43" ht="12.75">
      <c r="A65" s="76" t="s">
        <v>522</v>
      </c>
      <c r="B65" s="76"/>
      <c r="C65" s="76"/>
      <c r="D65" s="76" t="s">
        <v>41</v>
      </c>
      <c r="E65" s="76"/>
      <c r="F65" s="92" t="s">
        <v>523</v>
      </c>
      <c r="G65" s="79">
        <v>44380</v>
      </c>
      <c r="H65" s="89" t="s">
        <v>524</v>
      </c>
      <c r="I65" s="85" t="s">
        <v>525</v>
      </c>
      <c r="J65" s="88"/>
      <c r="K65" s="76" t="s">
        <v>271</v>
      </c>
      <c r="L65" s="76"/>
      <c r="M65" s="94">
        <v>94000000</v>
      </c>
      <c r="N65" s="76"/>
      <c r="O65" s="76"/>
      <c r="P65" s="83"/>
      <c r="Q65" s="77"/>
      <c r="R65" s="83"/>
      <c r="S65" s="76"/>
      <c r="T65" s="76"/>
      <c r="U65" s="76"/>
      <c r="V65" s="76"/>
      <c r="W65" s="76"/>
      <c r="X65" s="76"/>
      <c r="Y65" s="76"/>
      <c r="Z65" s="76"/>
      <c r="AA65" s="76"/>
      <c r="AB65" s="76"/>
      <c r="AC65" s="76"/>
      <c r="AD65" s="76"/>
      <c r="AE65" s="76"/>
      <c r="AF65" s="76"/>
      <c r="AG65" s="76"/>
      <c r="AH65" s="76"/>
      <c r="AI65" s="76"/>
      <c r="AJ65" s="76"/>
      <c r="AK65" s="76"/>
      <c r="AL65" s="76"/>
      <c r="AM65" s="76"/>
      <c r="AN65" s="76"/>
      <c r="AO65" s="76"/>
      <c r="AP65" s="76"/>
      <c r="AQ65" s="76"/>
    </row>
    <row r="66" spans="1:43" ht="12.75">
      <c r="A66" s="76" t="s">
        <v>173</v>
      </c>
      <c r="B66" s="76"/>
      <c r="C66" s="76"/>
      <c r="D66" s="76" t="s">
        <v>23</v>
      </c>
      <c r="E66" s="76"/>
      <c r="F66" s="78" t="s">
        <v>526</v>
      </c>
      <c r="G66" s="79">
        <v>44496</v>
      </c>
      <c r="H66" s="89" t="s">
        <v>527</v>
      </c>
      <c r="I66" s="85" t="s">
        <v>528</v>
      </c>
      <c r="J66" s="88"/>
      <c r="K66" s="76" t="s">
        <v>271</v>
      </c>
      <c r="L66" s="76"/>
      <c r="M66" s="95">
        <v>500000</v>
      </c>
      <c r="N66" s="76"/>
      <c r="O66" s="76"/>
      <c r="P66" s="83"/>
      <c r="Q66" s="88"/>
      <c r="R66" s="83"/>
      <c r="S66" s="76"/>
      <c r="T66" s="76"/>
      <c r="U66" s="76"/>
      <c r="V66" s="76"/>
      <c r="W66" s="76"/>
      <c r="X66" s="76"/>
      <c r="Y66" s="76"/>
      <c r="Z66" s="76"/>
      <c r="AA66" s="76"/>
      <c r="AB66" s="76"/>
      <c r="AC66" s="76"/>
      <c r="AD66" s="76"/>
      <c r="AE66" s="76"/>
      <c r="AF66" s="76"/>
      <c r="AG66" s="76"/>
      <c r="AH66" s="76"/>
      <c r="AI66" s="76"/>
      <c r="AJ66" s="76"/>
      <c r="AK66" s="76"/>
      <c r="AL66" s="76"/>
      <c r="AM66" s="76"/>
      <c r="AN66" s="76"/>
      <c r="AO66" s="76"/>
      <c r="AP66" s="76"/>
      <c r="AQ66" s="76"/>
    </row>
    <row r="67" spans="1:43" ht="12.75">
      <c r="A67" s="76" t="s">
        <v>173</v>
      </c>
      <c r="B67" s="76"/>
      <c r="C67" s="76"/>
      <c r="D67" s="76" t="s">
        <v>529</v>
      </c>
      <c r="E67" s="76"/>
      <c r="F67" s="92" t="s">
        <v>530</v>
      </c>
      <c r="G67" s="79">
        <v>44504</v>
      </c>
      <c r="H67" s="89" t="s">
        <v>531</v>
      </c>
      <c r="I67" s="85" t="s">
        <v>532</v>
      </c>
      <c r="J67" s="88"/>
      <c r="K67" s="76" t="s">
        <v>445</v>
      </c>
      <c r="L67" s="76"/>
      <c r="M67" s="96"/>
      <c r="N67" s="76"/>
      <c r="O67" s="76"/>
      <c r="P67" s="83"/>
      <c r="Q67" s="88"/>
      <c r="R67" s="83"/>
      <c r="S67" s="76"/>
      <c r="T67" s="76"/>
      <c r="U67" s="76"/>
      <c r="V67" s="76"/>
      <c r="W67" s="76"/>
      <c r="X67" s="76"/>
      <c r="Y67" s="76"/>
      <c r="Z67" s="76"/>
      <c r="AA67" s="76"/>
      <c r="AB67" s="76"/>
      <c r="AC67" s="76"/>
      <c r="AD67" s="76"/>
      <c r="AE67" s="76"/>
      <c r="AF67" s="76"/>
      <c r="AG67" s="76"/>
      <c r="AH67" s="76"/>
      <c r="AI67" s="76"/>
      <c r="AJ67" s="76"/>
      <c r="AK67" s="76"/>
      <c r="AL67" s="76"/>
      <c r="AM67" s="76"/>
      <c r="AN67" s="76"/>
      <c r="AO67" s="76"/>
      <c r="AP67" s="76"/>
      <c r="AQ67" s="76"/>
    </row>
    <row r="68" spans="1:43" ht="12.75">
      <c r="A68" s="76" t="s">
        <v>138</v>
      </c>
      <c r="B68" s="76"/>
      <c r="C68" s="76"/>
      <c r="D68" s="76" t="s">
        <v>53</v>
      </c>
      <c r="E68" s="76"/>
      <c r="F68" s="78" t="s">
        <v>533</v>
      </c>
      <c r="G68" s="79">
        <v>44508</v>
      </c>
      <c r="H68" s="89" t="s">
        <v>534</v>
      </c>
      <c r="I68" s="85" t="s">
        <v>535</v>
      </c>
      <c r="J68" s="88"/>
      <c r="K68" s="76" t="s">
        <v>445</v>
      </c>
      <c r="L68" s="76"/>
      <c r="M68" s="83"/>
      <c r="N68" s="76"/>
      <c r="O68" s="76"/>
      <c r="P68" s="83"/>
      <c r="Q68" s="77"/>
      <c r="R68" s="83"/>
      <c r="S68" s="76"/>
      <c r="T68" s="76"/>
      <c r="U68" s="76"/>
      <c r="V68" s="76"/>
      <c r="W68" s="76"/>
      <c r="X68" s="76"/>
      <c r="Y68" s="76"/>
      <c r="Z68" s="76"/>
      <c r="AA68" s="76"/>
      <c r="AB68" s="76"/>
      <c r="AC68" s="76"/>
      <c r="AD68" s="76"/>
      <c r="AE68" s="76"/>
      <c r="AF68" s="76"/>
      <c r="AG68" s="76"/>
      <c r="AH68" s="76"/>
      <c r="AI68" s="76"/>
      <c r="AJ68" s="76"/>
      <c r="AK68" s="76"/>
      <c r="AL68" s="76"/>
      <c r="AM68" s="76"/>
      <c r="AN68" s="76"/>
      <c r="AO68" s="76"/>
      <c r="AP68" s="76"/>
      <c r="AQ68" s="76"/>
    </row>
    <row r="69" spans="1:43" ht="12.75">
      <c r="A69" s="76" t="s">
        <v>160</v>
      </c>
      <c r="B69" s="76"/>
      <c r="C69" s="76"/>
      <c r="D69" s="76" t="s">
        <v>28</v>
      </c>
      <c r="E69" s="76"/>
      <c r="F69" s="92" t="s">
        <v>536</v>
      </c>
      <c r="G69" s="79">
        <v>44491</v>
      </c>
      <c r="H69" s="89" t="s">
        <v>537</v>
      </c>
      <c r="I69" s="85" t="s">
        <v>538</v>
      </c>
      <c r="J69" s="88"/>
      <c r="K69" s="76" t="s">
        <v>445</v>
      </c>
      <c r="L69" s="76"/>
      <c r="M69" s="82">
        <v>774000000</v>
      </c>
      <c r="N69" s="76"/>
      <c r="O69" s="76"/>
      <c r="P69" s="83"/>
      <c r="Q69" s="77"/>
      <c r="R69" s="83"/>
      <c r="S69" s="76"/>
      <c r="T69" s="76"/>
      <c r="U69" s="76"/>
      <c r="V69" s="76"/>
      <c r="W69" s="76"/>
      <c r="X69" s="76"/>
      <c r="Y69" s="76"/>
      <c r="Z69" s="76"/>
      <c r="AA69" s="76"/>
      <c r="AB69" s="76"/>
      <c r="AC69" s="76"/>
      <c r="AD69" s="76"/>
      <c r="AE69" s="76"/>
      <c r="AF69" s="76"/>
      <c r="AG69" s="76"/>
      <c r="AH69" s="76"/>
      <c r="AI69" s="76"/>
      <c r="AJ69" s="76"/>
      <c r="AK69" s="76"/>
      <c r="AL69" s="76"/>
      <c r="AM69" s="76"/>
      <c r="AN69" s="76"/>
      <c r="AO69" s="76"/>
      <c r="AP69" s="76"/>
      <c r="AQ69" s="76"/>
    </row>
    <row r="70" spans="1:43" ht="12.75">
      <c r="A70" s="76" t="s">
        <v>539</v>
      </c>
      <c r="B70" s="76"/>
      <c r="C70" s="76"/>
      <c r="D70" s="76" t="s">
        <v>84</v>
      </c>
      <c r="E70" s="76"/>
      <c r="F70" s="78" t="s">
        <v>540</v>
      </c>
      <c r="G70" s="79">
        <v>44420</v>
      </c>
      <c r="H70" s="89" t="s">
        <v>541</v>
      </c>
      <c r="I70" s="85" t="s">
        <v>542</v>
      </c>
      <c r="J70" s="88"/>
      <c r="K70" s="76" t="s">
        <v>445</v>
      </c>
      <c r="L70" s="76"/>
      <c r="M70" s="82">
        <v>550000000</v>
      </c>
      <c r="N70" s="76"/>
      <c r="O70" s="76"/>
      <c r="P70" s="83"/>
      <c r="Q70" s="77"/>
      <c r="R70" s="83"/>
      <c r="S70" s="76"/>
      <c r="T70" s="76"/>
      <c r="U70" s="76"/>
      <c r="V70" s="76"/>
      <c r="W70" s="76"/>
      <c r="X70" s="76"/>
      <c r="Y70" s="76"/>
      <c r="Z70" s="76"/>
      <c r="AA70" s="76"/>
      <c r="AB70" s="76"/>
      <c r="AC70" s="76"/>
      <c r="AD70" s="76"/>
      <c r="AE70" s="76"/>
      <c r="AF70" s="76"/>
      <c r="AG70" s="76"/>
      <c r="AH70" s="76"/>
      <c r="AI70" s="76"/>
      <c r="AJ70" s="76"/>
      <c r="AK70" s="76"/>
      <c r="AL70" s="76"/>
      <c r="AM70" s="76"/>
      <c r="AN70" s="76"/>
      <c r="AO70" s="76"/>
      <c r="AP70" s="76"/>
      <c r="AQ70" s="76"/>
    </row>
    <row r="71" spans="1:43" ht="12.75">
      <c r="A71" s="89" t="s">
        <v>543</v>
      </c>
      <c r="B71" s="76"/>
      <c r="C71" s="76"/>
      <c r="D71" s="76" t="s">
        <v>84</v>
      </c>
      <c r="E71" s="76"/>
      <c r="F71" s="78" t="s">
        <v>544</v>
      </c>
      <c r="G71" s="79">
        <v>44417</v>
      </c>
      <c r="H71" s="89" t="s">
        <v>545</v>
      </c>
      <c r="I71" s="85" t="s">
        <v>546</v>
      </c>
      <c r="J71" s="88"/>
      <c r="K71" s="76" t="s">
        <v>271</v>
      </c>
      <c r="L71" s="76"/>
      <c r="M71" s="82">
        <v>134800000</v>
      </c>
      <c r="N71" s="76"/>
      <c r="O71" s="76"/>
      <c r="P71" s="83"/>
      <c r="Q71" s="77"/>
      <c r="R71" s="83"/>
      <c r="S71" s="76"/>
      <c r="T71" s="76"/>
      <c r="U71" s="76"/>
      <c r="V71" s="76"/>
      <c r="W71" s="76"/>
      <c r="X71" s="76"/>
      <c r="Y71" s="76"/>
      <c r="Z71" s="76"/>
      <c r="AA71" s="76"/>
      <c r="AB71" s="76"/>
      <c r="AC71" s="76"/>
      <c r="AD71" s="76"/>
      <c r="AE71" s="76"/>
      <c r="AF71" s="76"/>
      <c r="AG71" s="76"/>
      <c r="AH71" s="76"/>
      <c r="AI71" s="76"/>
      <c r="AJ71" s="76"/>
      <c r="AK71" s="76"/>
      <c r="AL71" s="76"/>
      <c r="AM71" s="76"/>
      <c r="AN71" s="76"/>
      <c r="AO71" s="76"/>
      <c r="AP71" s="76"/>
      <c r="AQ71" s="76"/>
    </row>
    <row r="72" spans="1:43" ht="12.75">
      <c r="A72" s="76" t="s">
        <v>547</v>
      </c>
      <c r="B72" s="76"/>
      <c r="C72" s="76"/>
      <c r="D72" s="76" t="s">
        <v>37</v>
      </c>
      <c r="E72" s="76"/>
      <c r="F72" s="78" t="s">
        <v>548</v>
      </c>
      <c r="G72" s="79">
        <v>44480</v>
      </c>
      <c r="H72" s="89" t="s">
        <v>549</v>
      </c>
      <c r="I72" s="85" t="s">
        <v>550</v>
      </c>
      <c r="J72" s="88"/>
      <c r="K72" s="76" t="s">
        <v>445</v>
      </c>
      <c r="L72" s="76"/>
      <c r="M72" s="82">
        <v>431000000</v>
      </c>
      <c r="N72" s="76"/>
      <c r="O72" s="76"/>
      <c r="P72" s="83"/>
      <c r="Q72" s="77"/>
      <c r="R72" s="83"/>
      <c r="S72" s="76"/>
      <c r="T72" s="76"/>
      <c r="U72" s="76"/>
      <c r="V72" s="76"/>
      <c r="W72" s="76"/>
      <c r="X72" s="76"/>
      <c r="Y72" s="76"/>
      <c r="Z72" s="76"/>
      <c r="AA72" s="76"/>
      <c r="AB72" s="76"/>
      <c r="AC72" s="76"/>
      <c r="AD72" s="76"/>
      <c r="AE72" s="76"/>
      <c r="AF72" s="76"/>
      <c r="AG72" s="76"/>
      <c r="AH72" s="76"/>
      <c r="AI72" s="76"/>
      <c r="AJ72" s="76"/>
      <c r="AK72" s="76"/>
      <c r="AL72" s="76"/>
      <c r="AM72" s="76"/>
      <c r="AN72" s="76"/>
      <c r="AO72" s="76"/>
      <c r="AP72" s="76"/>
      <c r="AQ72" s="76"/>
    </row>
    <row r="73" spans="1:43" ht="12.75">
      <c r="A73" s="76" t="s">
        <v>551</v>
      </c>
      <c r="B73" s="76"/>
      <c r="C73" s="76"/>
      <c r="D73" s="76" t="s">
        <v>37</v>
      </c>
      <c r="E73" s="76"/>
      <c r="F73" s="92" t="s">
        <v>552</v>
      </c>
      <c r="G73" s="79">
        <v>44483</v>
      </c>
      <c r="H73" s="89" t="s">
        <v>553</v>
      </c>
      <c r="I73" s="85" t="s">
        <v>554</v>
      </c>
      <c r="J73" s="88"/>
      <c r="K73" s="76" t="s">
        <v>445</v>
      </c>
      <c r="L73" s="76"/>
      <c r="M73" s="82">
        <v>73400000</v>
      </c>
      <c r="N73" s="76"/>
      <c r="O73" s="76"/>
      <c r="P73" s="83"/>
      <c r="Q73" s="77"/>
      <c r="R73" s="83"/>
      <c r="S73" s="76"/>
      <c r="T73" s="76"/>
      <c r="U73" s="76"/>
      <c r="V73" s="76"/>
      <c r="W73" s="76"/>
      <c r="X73" s="76"/>
      <c r="Y73" s="76"/>
      <c r="Z73" s="76"/>
      <c r="AA73" s="76"/>
      <c r="AB73" s="76"/>
      <c r="AC73" s="76"/>
      <c r="AD73" s="76"/>
      <c r="AE73" s="76"/>
      <c r="AF73" s="76"/>
      <c r="AG73" s="76"/>
      <c r="AH73" s="76"/>
      <c r="AI73" s="76"/>
      <c r="AJ73" s="76"/>
      <c r="AK73" s="76"/>
      <c r="AL73" s="76"/>
      <c r="AM73" s="76"/>
      <c r="AN73" s="76"/>
      <c r="AO73" s="76"/>
      <c r="AP73" s="76"/>
      <c r="AQ73" s="76"/>
    </row>
    <row r="74" spans="1:43" ht="12.75">
      <c r="A74" s="76" t="s">
        <v>555</v>
      </c>
      <c r="B74" s="76"/>
      <c r="C74" s="76"/>
      <c r="D74" s="76" t="s">
        <v>53</v>
      </c>
      <c r="E74" s="76"/>
      <c r="F74" s="78" t="s">
        <v>556</v>
      </c>
      <c r="G74" s="76" t="s">
        <v>557</v>
      </c>
      <c r="H74" s="76" t="s">
        <v>558</v>
      </c>
      <c r="I74" s="80" t="s">
        <v>559</v>
      </c>
      <c r="J74" s="90">
        <v>1</v>
      </c>
      <c r="K74" s="76" t="s">
        <v>323</v>
      </c>
      <c r="L74" s="76"/>
      <c r="M74" s="83"/>
      <c r="N74" s="76"/>
      <c r="O74" s="76"/>
      <c r="P74" s="83"/>
      <c r="Q74" s="77"/>
      <c r="R74" s="83"/>
      <c r="S74" s="76"/>
      <c r="T74" s="76"/>
      <c r="U74" s="76"/>
      <c r="V74" s="76"/>
      <c r="W74" s="76"/>
      <c r="X74" s="76"/>
      <c r="Y74" s="76"/>
      <c r="Z74" s="76"/>
      <c r="AA74" s="76"/>
      <c r="AB74" s="76"/>
      <c r="AC74" s="76"/>
      <c r="AD74" s="76"/>
      <c r="AE74" s="76"/>
      <c r="AF74" s="76"/>
      <c r="AG74" s="76"/>
      <c r="AH74" s="76"/>
      <c r="AI74" s="76"/>
      <c r="AJ74" s="76"/>
      <c r="AK74" s="76"/>
      <c r="AL74" s="76"/>
      <c r="AM74" s="76"/>
      <c r="AN74" s="76"/>
      <c r="AO74" s="76"/>
      <c r="AP74" s="76"/>
      <c r="AQ74" s="76"/>
    </row>
    <row r="75" spans="1:43" ht="12.75">
      <c r="A75" s="76" t="s">
        <v>560</v>
      </c>
      <c r="B75" s="76"/>
      <c r="C75" s="76"/>
      <c r="D75" s="76" t="s">
        <v>28</v>
      </c>
      <c r="E75" s="76"/>
      <c r="F75" s="92" t="s">
        <v>561</v>
      </c>
      <c r="G75" s="79">
        <v>44494</v>
      </c>
      <c r="H75" s="76" t="s">
        <v>562</v>
      </c>
      <c r="I75" s="80" t="s">
        <v>563</v>
      </c>
      <c r="J75" s="90">
        <v>46</v>
      </c>
      <c r="K75" s="76" t="s">
        <v>445</v>
      </c>
      <c r="L75" s="76"/>
      <c r="M75" s="82">
        <v>6700000000</v>
      </c>
      <c r="N75" s="76"/>
      <c r="O75" s="76"/>
      <c r="P75" s="83"/>
      <c r="Q75" s="77"/>
      <c r="R75" s="83"/>
      <c r="S75" s="76"/>
      <c r="T75" s="76"/>
      <c r="U75" s="76"/>
      <c r="V75" s="76"/>
      <c r="W75" s="76"/>
      <c r="X75" s="76"/>
      <c r="Y75" s="76"/>
      <c r="Z75" s="76"/>
      <c r="AA75" s="76"/>
      <c r="AB75" s="76"/>
      <c r="AC75" s="76"/>
      <c r="AD75" s="76"/>
      <c r="AE75" s="76"/>
      <c r="AF75" s="76"/>
      <c r="AG75" s="76"/>
      <c r="AH75" s="76"/>
      <c r="AI75" s="76"/>
      <c r="AJ75" s="76"/>
      <c r="AK75" s="76"/>
      <c r="AL75" s="76"/>
      <c r="AM75" s="76"/>
      <c r="AN75" s="76"/>
      <c r="AO75" s="76"/>
      <c r="AP75" s="76"/>
      <c r="AQ75" s="76"/>
    </row>
    <row r="76" spans="1:43" ht="12.75">
      <c r="A76" s="76" t="s">
        <v>564</v>
      </c>
      <c r="B76" s="76"/>
      <c r="C76" s="76"/>
      <c r="D76" s="76" t="s">
        <v>565</v>
      </c>
      <c r="E76" s="76"/>
      <c r="F76" s="78" t="s">
        <v>566</v>
      </c>
      <c r="G76" s="79">
        <v>44301</v>
      </c>
      <c r="H76" s="76" t="s">
        <v>567</v>
      </c>
      <c r="I76" s="80" t="s">
        <v>568</v>
      </c>
      <c r="J76" s="90">
        <v>8</v>
      </c>
      <c r="K76" s="76" t="s">
        <v>323</v>
      </c>
      <c r="L76" s="76"/>
      <c r="M76" s="82">
        <v>1000000000</v>
      </c>
      <c r="N76" s="76"/>
      <c r="O76" s="76"/>
      <c r="P76" s="83"/>
      <c r="Q76" s="77"/>
      <c r="R76" s="83"/>
      <c r="S76" s="76"/>
      <c r="T76" s="76"/>
      <c r="U76" s="76"/>
      <c r="V76" s="76"/>
      <c r="W76" s="76"/>
      <c r="X76" s="76"/>
      <c r="Y76" s="76"/>
      <c r="Z76" s="76"/>
      <c r="AA76" s="76"/>
      <c r="AB76" s="76"/>
      <c r="AC76" s="76"/>
      <c r="AD76" s="76"/>
      <c r="AE76" s="76"/>
      <c r="AF76" s="76"/>
      <c r="AG76" s="76"/>
      <c r="AH76" s="76"/>
      <c r="AI76" s="76"/>
      <c r="AJ76" s="76"/>
      <c r="AK76" s="76"/>
      <c r="AL76" s="76"/>
      <c r="AM76" s="76"/>
      <c r="AN76" s="76"/>
      <c r="AO76" s="76"/>
      <c r="AP76" s="76"/>
      <c r="AQ76" s="76"/>
    </row>
    <row r="77" spans="1:43" ht="12.75">
      <c r="A77" s="76" t="s">
        <v>569</v>
      </c>
      <c r="B77" s="76"/>
      <c r="C77" s="76"/>
      <c r="D77" s="76" t="s">
        <v>84</v>
      </c>
      <c r="E77" s="76"/>
      <c r="F77" s="78" t="s">
        <v>570</v>
      </c>
      <c r="G77" s="79">
        <v>44385</v>
      </c>
      <c r="H77" s="76" t="s">
        <v>571</v>
      </c>
      <c r="I77" s="80" t="s">
        <v>572</v>
      </c>
      <c r="J77" s="90">
        <v>22</v>
      </c>
      <c r="K77" s="76" t="s">
        <v>445</v>
      </c>
      <c r="L77" s="76"/>
      <c r="M77" s="82">
        <v>317000000</v>
      </c>
      <c r="N77" s="76"/>
      <c r="O77" s="76"/>
      <c r="P77" s="83"/>
      <c r="Q77" s="77"/>
      <c r="R77" s="83"/>
      <c r="S77" s="76"/>
      <c r="T77" s="76"/>
      <c r="U77" s="76"/>
      <c r="V77" s="76"/>
      <c r="W77" s="76"/>
      <c r="X77" s="76"/>
      <c r="Y77" s="76"/>
      <c r="Z77" s="76"/>
      <c r="AA77" s="76"/>
      <c r="AB77" s="76"/>
      <c r="AC77" s="76"/>
      <c r="AD77" s="76"/>
      <c r="AE77" s="76"/>
      <c r="AF77" s="76"/>
      <c r="AG77" s="76"/>
      <c r="AH77" s="76"/>
      <c r="AI77" s="76"/>
      <c r="AJ77" s="76"/>
      <c r="AK77" s="76"/>
      <c r="AL77" s="76"/>
      <c r="AM77" s="76"/>
      <c r="AN77" s="76"/>
      <c r="AO77" s="76"/>
      <c r="AP77" s="76"/>
      <c r="AQ77" s="76"/>
    </row>
    <row r="78" spans="1:43" ht="12.75">
      <c r="A78" s="89" t="s">
        <v>573</v>
      </c>
      <c r="B78" s="76"/>
      <c r="C78" s="76"/>
      <c r="D78" s="76" t="s">
        <v>84</v>
      </c>
      <c r="E78" s="76"/>
      <c r="F78" s="92" t="s">
        <v>574</v>
      </c>
      <c r="G78" s="79">
        <v>44381</v>
      </c>
      <c r="H78" s="76" t="s">
        <v>575</v>
      </c>
      <c r="I78" s="80" t="s">
        <v>576</v>
      </c>
      <c r="J78" s="90">
        <v>81</v>
      </c>
      <c r="K78" s="76" t="s">
        <v>445</v>
      </c>
      <c r="L78" s="76"/>
      <c r="M78" s="82">
        <v>317000000</v>
      </c>
      <c r="N78" s="76"/>
      <c r="O78" s="76"/>
      <c r="P78" s="83"/>
      <c r="Q78" s="77"/>
      <c r="R78" s="83"/>
      <c r="S78" s="76"/>
      <c r="T78" s="76"/>
      <c r="U78" s="76"/>
      <c r="V78" s="76"/>
      <c r="W78" s="76"/>
      <c r="X78" s="76"/>
      <c r="Y78" s="76"/>
      <c r="Z78" s="76"/>
      <c r="AA78" s="76"/>
      <c r="AB78" s="76"/>
      <c r="AC78" s="76"/>
      <c r="AD78" s="76"/>
      <c r="AE78" s="76"/>
      <c r="AF78" s="76"/>
      <c r="AG78" s="76"/>
      <c r="AH78" s="76"/>
      <c r="AI78" s="76"/>
      <c r="AJ78" s="76"/>
      <c r="AK78" s="76"/>
      <c r="AL78" s="76"/>
      <c r="AM78" s="76"/>
      <c r="AN78" s="76"/>
      <c r="AO78" s="76"/>
      <c r="AP78" s="76"/>
      <c r="AQ78" s="76"/>
    </row>
    <row r="79" spans="1:43" ht="12.75">
      <c r="A79" s="76" t="s">
        <v>577</v>
      </c>
      <c r="B79" s="76"/>
      <c r="C79" s="76"/>
      <c r="D79" s="76" t="s">
        <v>26</v>
      </c>
      <c r="E79" s="76"/>
      <c r="F79" s="92" t="s">
        <v>578</v>
      </c>
      <c r="G79" s="79">
        <v>44383</v>
      </c>
      <c r="H79" s="76" t="s">
        <v>579</v>
      </c>
      <c r="I79" s="80" t="s">
        <v>580</v>
      </c>
      <c r="J79" s="90">
        <v>11</v>
      </c>
      <c r="K79" s="76" t="s">
        <v>445</v>
      </c>
      <c r="L79" s="76"/>
      <c r="M79" s="82">
        <v>10000000000</v>
      </c>
      <c r="N79" s="76"/>
      <c r="O79" s="76"/>
      <c r="P79" s="83"/>
      <c r="Q79" s="77"/>
      <c r="R79" s="83"/>
      <c r="S79" s="76"/>
      <c r="T79" s="76"/>
      <c r="U79" s="76"/>
      <c r="V79" s="76"/>
      <c r="W79" s="76"/>
      <c r="X79" s="76"/>
      <c r="Y79" s="76"/>
      <c r="Z79" s="76"/>
      <c r="AA79" s="76"/>
      <c r="AB79" s="76"/>
      <c r="AC79" s="76"/>
      <c r="AD79" s="76"/>
      <c r="AE79" s="76"/>
      <c r="AF79" s="76"/>
      <c r="AG79" s="76"/>
      <c r="AH79" s="76"/>
      <c r="AI79" s="76"/>
      <c r="AJ79" s="76"/>
      <c r="AK79" s="76"/>
      <c r="AL79" s="76"/>
      <c r="AM79" s="76"/>
      <c r="AN79" s="76"/>
      <c r="AO79" s="76"/>
      <c r="AP79" s="76"/>
      <c r="AQ79" s="76"/>
    </row>
    <row r="80" spans="1:43" ht="12.75">
      <c r="A80" s="76" t="s">
        <v>581</v>
      </c>
      <c r="B80" s="76"/>
      <c r="C80" s="76"/>
      <c r="D80" s="76" t="s">
        <v>28</v>
      </c>
      <c r="E80" s="76"/>
      <c r="F80" s="78" t="s">
        <v>582</v>
      </c>
      <c r="G80" s="79">
        <v>44358</v>
      </c>
      <c r="H80" s="76" t="s">
        <v>583</v>
      </c>
      <c r="I80" s="80" t="s">
        <v>584</v>
      </c>
      <c r="J80" s="90">
        <v>36</v>
      </c>
      <c r="K80" s="76" t="s">
        <v>445</v>
      </c>
      <c r="L80" s="76"/>
      <c r="M80" s="82">
        <v>270000000</v>
      </c>
      <c r="N80" s="76"/>
      <c r="O80" s="76"/>
      <c r="P80" s="83"/>
      <c r="Q80" s="77"/>
      <c r="R80" s="83"/>
      <c r="S80" s="76"/>
      <c r="T80" s="76"/>
      <c r="U80" s="76"/>
      <c r="V80" s="76"/>
      <c r="W80" s="76"/>
      <c r="X80" s="76"/>
      <c r="Y80" s="76"/>
      <c r="Z80" s="76"/>
      <c r="AA80" s="76"/>
      <c r="AB80" s="76"/>
      <c r="AC80" s="76"/>
      <c r="AD80" s="76"/>
      <c r="AE80" s="76"/>
      <c r="AF80" s="76"/>
      <c r="AG80" s="76"/>
      <c r="AH80" s="76"/>
      <c r="AI80" s="76"/>
      <c r="AJ80" s="76"/>
      <c r="AK80" s="76"/>
      <c r="AL80" s="76"/>
      <c r="AM80" s="76"/>
      <c r="AN80" s="76"/>
      <c r="AO80" s="76"/>
      <c r="AP80" s="76"/>
      <c r="AQ80" s="76"/>
    </row>
    <row r="81" spans="1:43" ht="12.75">
      <c r="A81" s="61" t="s">
        <v>585</v>
      </c>
      <c r="B81" s="61" t="s">
        <v>36</v>
      </c>
      <c r="C81" s="61" t="s">
        <v>51</v>
      </c>
      <c r="D81" s="61" t="s">
        <v>49</v>
      </c>
      <c r="E81" s="61"/>
      <c r="F81" s="61" t="s">
        <v>192</v>
      </c>
      <c r="G81" s="68">
        <v>42346</v>
      </c>
      <c r="H81" s="61" t="s">
        <v>198</v>
      </c>
      <c r="I81" s="63" t="s">
        <v>199</v>
      </c>
      <c r="J81" s="64">
        <v>85753</v>
      </c>
      <c r="K81" s="61" t="s">
        <v>586</v>
      </c>
      <c r="L81" s="61"/>
      <c r="M81" s="64"/>
      <c r="N81" s="97">
        <v>1.94E+18</v>
      </c>
      <c r="O81" s="61" t="s">
        <v>587</v>
      </c>
      <c r="P81" s="64">
        <v>1200000</v>
      </c>
      <c r="Q81" s="61"/>
      <c r="R81" s="98">
        <f>2*3.6*10^9</f>
        <v>7200000000</v>
      </c>
      <c r="S81" s="61"/>
      <c r="T81" s="61"/>
      <c r="U81" s="61">
        <v>138</v>
      </c>
      <c r="V81" s="61"/>
      <c r="W81" s="61"/>
      <c r="X81" s="52"/>
      <c r="Y81" s="52"/>
      <c r="Z81" s="52"/>
      <c r="AA81" s="52"/>
      <c r="AB81" s="52"/>
      <c r="AC81" s="61"/>
      <c r="AD81" s="61"/>
      <c r="AE81" s="61"/>
      <c r="AF81" s="61"/>
      <c r="AG81" s="61"/>
      <c r="AH81" s="61"/>
      <c r="AI81" s="61"/>
      <c r="AJ81" s="61"/>
      <c r="AK81" s="61"/>
      <c r="AL81" s="61"/>
      <c r="AM81" s="61"/>
      <c r="AN81" s="61"/>
      <c r="AO81" s="61"/>
      <c r="AP81" s="61"/>
      <c r="AQ81" s="61"/>
    </row>
    <row r="82" spans="1:43" ht="12.75">
      <c r="A82" s="61" t="s">
        <v>588</v>
      </c>
      <c r="B82" s="61" t="s">
        <v>36</v>
      </c>
      <c r="C82" s="61" t="s">
        <v>51</v>
      </c>
      <c r="D82" s="61" t="s">
        <v>49</v>
      </c>
      <c r="E82" s="61"/>
      <c r="F82" s="61" t="s">
        <v>192</v>
      </c>
      <c r="G82" s="68">
        <v>42347</v>
      </c>
      <c r="H82" s="61" t="s">
        <v>198</v>
      </c>
      <c r="I82" s="63" t="s">
        <v>199</v>
      </c>
      <c r="J82" s="64">
        <v>85753</v>
      </c>
      <c r="K82" s="61" t="s">
        <v>586</v>
      </c>
      <c r="L82" s="61"/>
      <c r="M82" s="64"/>
      <c r="N82" s="97">
        <v>3.87E+18</v>
      </c>
      <c r="O82" s="61" t="s">
        <v>589</v>
      </c>
      <c r="P82" s="64">
        <v>1200000</v>
      </c>
      <c r="Q82" s="61"/>
      <c r="R82" s="98">
        <f>2*3.8*10^9</f>
        <v>7600000000</v>
      </c>
      <c r="S82" s="61"/>
      <c r="T82" s="61"/>
      <c r="U82" s="61">
        <v>138</v>
      </c>
      <c r="V82" s="61"/>
      <c r="W82" s="61"/>
      <c r="X82" s="52"/>
      <c r="Y82" s="52"/>
      <c r="Z82" s="52"/>
      <c r="AA82" s="52"/>
      <c r="AB82" s="52"/>
      <c r="AC82" s="61"/>
      <c r="AD82" s="61"/>
      <c r="AE82" s="61"/>
      <c r="AF82" s="61"/>
      <c r="AG82" s="61"/>
      <c r="AH82" s="61"/>
      <c r="AI82" s="61"/>
      <c r="AJ82" s="61"/>
      <c r="AK82" s="61"/>
      <c r="AL82" s="61"/>
      <c r="AM82" s="61"/>
      <c r="AN82" s="61"/>
      <c r="AO82" s="61"/>
      <c r="AP82" s="61"/>
      <c r="AQ82" s="61"/>
    </row>
    <row r="83" spans="1:43" ht="12.75">
      <c r="A83" s="61" t="s">
        <v>590</v>
      </c>
      <c r="B83" s="61" t="s">
        <v>36</v>
      </c>
      <c r="C83" s="61" t="s">
        <v>51</v>
      </c>
      <c r="D83" s="61" t="s">
        <v>49</v>
      </c>
      <c r="E83" s="61"/>
      <c r="F83" s="61" t="s">
        <v>192</v>
      </c>
      <c r="G83" s="68">
        <v>42348</v>
      </c>
      <c r="H83" s="61" t="s">
        <v>198</v>
      </c>
      <c r="I83" s="63" t="s">
        <v>199</v>
      </c>
      <c r="J83" s="64">
        <v>85753</v>
      </c>
      <c r="K83" s="61" t="s">
        <v>586</v>
      </c>
      <c r="L83" s="61"/>
      <c r="M83" s="64">
        <v>25600000</v>
      </c>
      <c r="N83" s="97">
        <v>4.09E+18</v>
      </c>
      <c r="O83" s="61" t="s">
        <v>125</v>
      </c>
      <c r="P83" s="64">
        <v>1200000</v>
      </c>
      <c r="Q83" s="61"/>
      <c r="R83" s="40">
        <f>2*3800000000</f>
        <v>7600000000</v>
      </c>
      <c r="S83" s="61">
        <f>14*24</f>
        <v>336</v>
      </c>
      <c r="T83" s="61"/>
      <c r="U83" s="61">
        <v>138</v>
      </c>
      <c r="V83" s="61"/>
      <c r="W83" s="61" t="s">
        <v>591</v>
      </c>
      <c r="X83" s="52"/>
      <c r="Y83" s="52"/>
      <c r="Z83" s="52"/>
      <c r="AA83" s="52"/>
      <c r="AB83" s="52"/>
      <c r="AC83" s="61"/>
      <c r="AD83" s="61"/>
      <c r="AE83" s="61"/>
      <c r="AF83" s="61"/>
      <c r="AG83" s="61"/>
      <c r="AH83" s="61"/>
      <c r="AI83" s="61"/>
      <c r="AJ83" s="61"/>
      <c r="AK83" s="61"/>
      <c r="AL83" s="61"/>
      <c r="AM83" s="61"/>
      <c r="AN83" s="61"/>
      <c r="AO83" s="61"/>
      <c r="AP83" s="61"/>
      <c r="AQ83" s="61"/>
    </row>
    <row r="84" spans="1:43" ht="12.75">
      <c r="A84" s="61" t="s">
        <v>592</v>
      </c>
      <c r="B84" s="61" t="s">
        <v>36</v>
      </c>
      <c r="C84" s="61" t="s">
        <v>51</v>
      </c>
      <c r="D84" s="61" t="s">
        <v>593</v>
      </c>
      <c r="E84" s="61"/>
      <c r="F84" s="61" t="s">
        <v>192</v>
      </c>
      <c r="G84" s="68">
        <v>42348</v>
      </c>
      <c r="H84" s="61" t="s">
        <v>198</v>
      </c>
      <c r="I84" s="63" t="s">
        <v>199</v>
      </c>
      <c r="J84" s="64">
        <v>85753</v>
      </c>
      <c r="K84" s="61" t="s">
        <v>586</v>
      </c>
      <c r="L84" s="61"/>
      <c r="M84" s="64">
        <v>44500000</v>
      </c>
      <c r="N84" s="97">
        <v>8.17E+18</v>
      </c>
      <c r="O84" s="61" t="s">
        <v>125</v>
      </c>
      <c r="P84" s="64">
        <v>1200000</v>
      </c>
      <c r="Q84" s="61"/>
      <c r="R84" s="40">
        <f>2*7600000000</f>
        <v>15200000000</v>
      </c>
      <c r="S84" s="61"/>
      <c r="T84" s="61"/>
      <c r="U84" s="61">
        <v>138</v>
      </c>
      <c r="V84" s="61"/>
      <c r="W84" s="61"/>
      <c r="X84" s="61"/>
      <c r="Y84" s="61"/>
      <c r="Z84" s="61"/>
      <c r="AA84" s="61"/>
      <c r="AB84" s="61"/>
      <c r="AC84" s="61"/>
      <c r="AD84" s="61"/>
      <c r="AE84" s="61"/>
      <c r="AF84" s="61"/>
      <c r="AG84" s="61"/>
      <c r="AH84" s="61"/>
      <c r="AI84" s="61"/>
      <c r="AJ84" s="61"/>
      <c r="AK84" s="61"/>
      <c r="AL84" s="61"/>
      <c r="AM84" s="61"/>
      <c r="AN84" s="61"/>
      <c r="AO84" s="61"/>
      <c r="AP84" s="61"/>
      <c r="AQ84" s="61"/>
    </row>
    <row r="85" spans="1:43" ht="14.25">
      <c r="A85" s="99"/>
      <c r="B85" s="61" t="s">
        <v>36</v>
      </c>
      <c r="C85" s="61"/>
      <c r="D85" s="61" t="s">
        <v>594</v>
      </c>
      <c r="E85" s="61"/>
      <c r="F85" s="61" t="s">
        <v>595</v>
      </c>
      <c r="G85" s="61">
        <v>1973</v>
      </c>
      <c r="H85" s="61" t="s">
        <v>596</v>
      </c>
      <c r="I85" s="63" t="s">
        <v>597</v>
      </c>
      <c r="J85" s="73">
        <v>1880</v>
      </c>
      <c r="K85" s="61" t="s">
        <v>365</v>
      </c>
      <c r="L85" s="61"/>
      <c r="M85" s="64"/>
      <c r="N85" s="61"/>
      <c r="O85" s="61"/>
      <c r="P85" s="64"/>
      <c r="Q85" s="61"/>
      <c r="R85" s="64"/>
      <c r="S85" s="61"/>
      <c r="T85" s="61"/>
      <c r="U85" s="61"/>
      <c r="V85" s="61"/>
      <c r="W85" s="61"/>
      <c r="X85" s="61"/>
      <c r="Y85" s="61"/>
      <c r="Z85" s="61"/>
      <c r="AA85" s="61"/>
      <c r="AB85" s="61"/>
      <c r="AC85" s="61"/>
      <c r="AD85" s="61"/>
      <c r="AE85" s="61"/>
      <c r="AF85" s="61"/>
      <c r="AG85" s="61"/>
      <c r="AH85" s="61"/>
      <c r="AI85" s="61"/>
      <c r="AJ85" s="61"/>
      <c r="AK85" s="61"/>
      <c r="AL85" s="61"/>
      <c r="AM85" s="61"/>
      <c r="AN85" s="61"/>
      <c r="AO85" s="61"/>
      <c r="AP85" s="61"/>
      <c r="AQ85" s="61"/>
    </row>
    <row r="86" spans="1:43" ht="14.25">
      <c r="A86" s="99" t="s">
        <v>598</v>
      </c>
      <c r="B86" s="61" t="s">
        <v>36</v>
      </c>
      <c r="C86" s="61"/>
      <c r="D86" s="61" t="s">
        <v>242</v>
      </c>
      <c r="E86" s="61"/>
      <c r="F86" s="61" t="s">
        <v>599</v>
      </c>
      <c r="G86" s="61">
        <v>1963</v>
      </c>
      <c r="H86" s="61" t="s">
        <v>600</v>
      </c>
      <c r="I86" s="63" t="s">
        <v>601</v>
      </c>
      <c r="J86" s="73">
        <v>2952</v>
      </c>
      <c r="K86" s="61" t="s">
        <v>365</v>
      </c>
      <c r="L86" s="61"/>
      <c r="M86" s="64"/>
      <c r="N86" s="61"/>
      <c r="O86" s="61"/>
      <c r="P86" s="64"/>
      <c r="Q86" s="61"/>
      <c r="R86" s="64"/>
      <c r="S86" s="61"/>
      <c r="T86" s="61"/>
      <c r="U86" s="61"/>
      <c r="V86" s="61"/>
      <c r="W86" s="61"/>
      <c r="X86" s="61"/>
      <c r="Y86" s="61"/>
      <c r="Z86" s="61"/>
      <c r="AA86" s="61"/>
      <c r="AB86" s="61"/>
      <c r="AC86" s="61"/>
      <c r="AD86" s="61"/>
      <c r="AE86" s="61"/>
      <c r="AF86" s="61"/>
      <c r="AG86" s="61"/>
      <c r="AH86" s="61"/>
      <c r="AI86" s="61"/>
      <c r="AJ86" s="61"/>
      <c r="AK86" s="61"/>
      <c r="AL86" s="61"/>
      <c r="AM86" s="61"/>
      <c r="AN86" s="61"/>
      <c r="AO86" s="61"/>
      <c r="AP86" s="61"/>
      <c r="AQ86" s="61"/>
    </row>
    <row r="87" spans="1:43" ht="14.25">
      <c r="A87" s="61" t="s">
        <v>602</v>
      </c>
      <c r="B87" s="61" t="s">
        <v>79</v>
      </c>
      <c r="C87" s="61"/>
      <c r="D87" s="61" t="s">
        <v>80</v>
      </c>
      <c r="E87" s="61"/>
      <c r="F87" s="100" t="s">
        <v>105</v>
      </c>
      <c r="G87" s="101">
        <v>44474</v>
      </c>
      <c r="H87" s="61" t="s">
        <v>81</v>
      </c>
      <c r="I87" s="63" t="s">
        <v>603</v>
      </c>
      <c r="J87" s="73">
        <v>1</v>
      </c>
      <c r="K87" s="61" t="s">
        <v>20</v>
      </c>
      <c r="L87" s="61"/>
      <c r="M87" s="64">
        <v>12000000000000</v>
      </c>
      <c r="N87" s="61"/>
      <c r="O87" s="61"/>
      <c r="P87" s="64"/>
      <c r="Q87" s="61"/>
      <c r="R87" s="64"/>
      <c r="S87" s="61"/>
      <c r="T87" s="61"/>
      <c r="U87" s="61"/>
      <c r="V87" s="61"/>
      <c r="W87" s="61"/>
      <c r="X87" s="61"/>
      <c r="Y87" s="61"/>
      <c r="Z87" s="61"/>
      <c r="AA87" s="61"/>
      <c r="AB87" s="61"/>
      <c r="AC87" s="61"/>
      <c r="AD87" s="61"/>
      <c r="AE87" s="61"/>
      <c r="AF87" s="61"/>
      <c r="AG87" s="61"/>
      <c r="AH87" s="61"/>
      <c r="AI87" s="61"/>
      <c r="AJ87" s="61"/>
      <c r="AK87" s="61"/>
      <c r="AL87" s="61"/>
      <c r="AM87" s="61"/>
      <c r="AN87" s="61"/>
      <c r="AO87" s="61"/>
      <c r="AP87" s="61"/>
      <c r="AQ87" s="61"/>
    </row>
    <row r="88" spans="1:43" ht="14.25">
      <c r="A88" s="61" t="s">
        <v>604</v>
      </c>
      <c r="B88" s="61" t="s">
        <v>30</v>
      </c>
      <c r="C88" s="61"/>
      <c r="D88" s="61" t="s">
        <v>605</v>
      </c>
      <c r="E88" s="61"/>
      <c r="F88" s="61" t="s">
        <v>606</v>
      </c>
      <c r="G88" s="61">
        <v>2010</v>
      </c>
      <c r="H88" s="61" t="s">
        <v>607</v>
      </c>
      <c r="I88" s="63" t="s">
        <v>608</v>
      </c>
      <c r="J88" s="73">
        <v>73</v>
      </c>
      <c r="K88" s="61" t="s">
        <v>609</v>
      </c>
      <c r="L88" s="61"/>
      <c r="M88" s="64">
        <f>5 + (1+6)*2 + (60*3+20*2)*100</f>
        <v>22019</v>
      </c>
      <c r="N88" s="61"/>
      <c r="O88" s="61"/>
      <c r="P88" s="64"/>
      <c r="Q88" s="61"/>
      <c r="R88" s="51"/>
      <c r="S88" s="61"/>
      <c r="T88" s="61"/>
      <c r="U88" s="61"/>
      <c r="V88" s="61"/>
      <c r="W88" s="61"/>
      <c r="X88" s="61"/>
      <c r="Y88" s="61"/>
      <c r="Z88" s="61"/>
      <c r="AA88" s="61"/>
      <c r="AB88" s="61"/>
      <c r="AC88" s="61"/>
      <c r="AD88" s="61"/>
      <c r="AE88" s="61"/>
      <c r="AF88" s="61"/>
      <c r="AG88" s="61"/>
      <c r="AH88" s="61"/>
      <c r="AI88" s="61"/>
      <c r="AJ88" s="61"/>
      <c r="AK88" s="61"/>
      <c r="AL88" s="61"/>
      <c r="AM88" s="61"/>
      <c r="AN88" s="61"/>
      <c r="AO88" s="61"/>
      <c r="AP88" s="61"/>
      <c r="AQ88" s="61"/>
    </row>
    <row r="89" spans="1:43" ht="14.25">
      <c r="A89" s="99" t="s">
        <v>610</v>
      </c>
      <c r="B89" s="61" t="s">
        <v>36</v>
      </c>
      <c r="C89" s="61" t="s">
        <v>175</v>
      </c>
      <c r="D89" s="61" t="s">
        <v>611</v>
      </c>
      <c r="E89" s="61"/>
      <c r="F89" s="61" t="s">
        <v>612</v>
      </c>
      <c r="G89" s="61">
        <v>2011</v>
      </c>
      <c r="H89" s="61" t="s">
        <v>613</v>
      </c>
      <c r="I89" s="69" t="s">
        <v>614</v>
      </c>
      <c r="J89" s="73">
        <v>60</v>
      </c>
      <c r="K89" s="61" t="s">
        <v>615</v>
      </c>
      <c r="L89" s="61"/>
      <c r="M89" s="64">
        <v>9010</v>
      </c>
      <c r="N89" s="64">
        <v>1000000000000000</v>
      </c>
      <c r="O89" s="61"/>
      <c r="P89" s="64"/>
      <c r="Q89" s="61"/>
      <c r="R89" s="64"/>
      <c r="S89" s="61"/>
      <c r="T89" s="61"/>
      <c r="U89" s="61"/>
      <c r="V89" s="61"/>
      <c r="W89" s="61"/>
      <c r="X89" s="61"/>
      <c r="Y89" s="102" t="s">
        <v>28</v>
      </c>
      <c r="Z89" s="61"/>
      <c r="AA89" s="61"/>
      <c r="AB89" s="61"/>
      <c r="AC89" s="61"/>
      <c r="AD89" s="61"/>
      <c r="AE89" s="61"/>
      <c r="AF89" s="61"/>
      <c r="AG89" s="61"/>
      <c r="AH89" s="61"/>
      <c r="AI89" s="61"/>
      <c r="AJ89" s="61"/>
      <c r="AK89" s="61"/>
      <c r="AL89" s="61"/>
      <c r="AM89" s="61"/>
      <c r="AN89" s="61"/>
      <c r="AO89" s="61"/>
      <c r="AP89" s="61"/>
      <c r="AQ89" s="61"/>
    </row>
    <row r="90" spans="1:43" ht="12.75">
      <c r="A90" s="34"/>
      <c r="B90" s="35" t="s">
        <v>22</v>
      </c>
      <c r="C90" s="35"/>
      <c r="D90" s="35" t="s">
        <v>203</v>
      </c>
      <c r="E90" s="35" t="s">
        <v>24</v>
      </c>
      <c r="F90" s="35" t="s">
        <v>616</v>
      </c>
      <c r="G90" s="103">
        <v>39234</v>
      </c>
      <c r="H90" s="34" t="s">
        <v>617</v>
      </c>
      <c r="I90" s="104" t="s">
        <v>618</v>
      </c>
      <c r="J90" s="38">
        <v>6097</v>
      </c>
      <c r="K90" s="39" t="s">
        <v>98</v>
      </c>
      <c r="L90" s="40" t="str">
        <f t="shared" ref="L90:L92" ca="1" si="0">IFERROR(_xludf.IFS(J90&gt;=1000,"Yes", NOT(ISBLANK(K90)),"Yes",,"No"),"No")</f>
        <v>No</v>
      </c>
      <c r="M90" s="40"/>
      <c r="N90" s="40"/>
      <c r="O90" s="41"/>
      <c r="P90" s="40"/>
      <c r="Q90" s="39"/>
      <c r="R90" s="46"/>
      <c r="S90" s="39"/>
      <c r="T90" s="39"/>
      <c r="U90" s="39"/>
      <c r="V90" s="43"/>
      <c r="W90" s="39"/>
      <c r="X90" s="39"/>
      <c r="Y90" s="39"/>
      <c r="Z90" s="42" t="s">
        <v>31</v>
      </c>
      <c r="AA90" s="43"/>
      <c r="AB90" s="43"/>
      <c r="AC90" s="43"/>
      <c r="AD90" s="43"/>
    </row>
    <row r="91" spans="1:43" ht="12.75">
      <c r="A91" s="34"/>
      <c r="B91" s="35" t="s">
        <v>79</v>
      </c>
      <c r="C91" s="35"/>
      <c r="D91" s="35" t="s">
        <v>154</v>
      </c>
      <c r="E91" s="35" t="s">
        <v>55</v>
      </c>
      <c r="F91" s="35" t="s">
        <v>619</v>
      </c>
      <c r="G91" s="103">
        <v>37622</v>
      </c>
      <c r="H91" s="34" t="s">
        <v>620</v>
      </c>
      <c r="I91" s="105" t="s">
        <v>621</v>
      </c>
      <c r="J91" s="38">
        <v>7262</v>
      </c>
      <c r="K91" s="39" t="s">
        <v>98</v>
      </c>
      <c r="L91" s="40" t="str">
        <f t="shared" ca="1" si="0"/>
        <v>No</v>
      </c>
      <c r="M91" s="40"/>
      <c r="N91" s="40"/>
      <c r="O91" s="41"/>
      <c r="P91" s="40"/>
      <c r="Q91" s="39"/>
      <c r="R91" s="40"/>
      <c r="S91" s="39"/>
      <c r="T91" s="39"/>
      <c r="U91" s="39"/>
      <c r="V91" s="39"/>
      <c r="W91" s="39"/>
      <c r="X91" s="39"/>
      <c r="Y91" s="39"/>
      <c r="Z91" s="42" t="s">
        <v>31</v>
      </c>
      <c r="AA91" s="43"/>
      <c r="AB91" s="43"/>
      <c r="AC91" s="43" t="e">
        <f t="shared" ref="AC91:AC95" ca="1" si="1">_xludf.IFS($E91="Academia", "Academia", $E91="Research Collective", "TO MANUALLY ADJUST", TRUE,"Industry")</f>
        <v>#NAME?</v>
      </c>
      <c r="AD91" s="43"/>
    </row>
    <row r="92" spans="1:43" ht="12.75">
      <c r="A92" s="34"/>
      <c r="B92" s="35" t="s">
        <v>22</v>
      </c>
      <c r="C92" s="35"/>
      <c r="D92" s="35" t="s">
        <v>622</v>
      </c>
      <c r="E92" s="35" t="s">
        <v>24</v>
      </c>
      <c r="F92" s="35" t="s">
        <v>623</v>
      </c>
      <c r="G92" s="103">
        <v>40128</v>
      </c>
      <c r="H92" s="34" t="s">
        <v>624</v>
      </c>
      <c r="I92" s="104" t="s">
        <v>625</v>
      </c>
      <c r="J92" s="38">
        <v>6424</v>
      </c>
      <c r="K92" s="39" t="s">
        <v>98</v>
      </c>
      <c r="L92" s="40" t="str">
        <f t="shared" ca="1" si="0"/>
        <v>No</v>
      </c>
      <c r="M92" s="40"/>
      <c r="N92" s="40"/>
      <c r="O92" s="41"/>
      <c r="P92" s="40"/>
      <c r="Q92" s="39"/>
      <c r="R92" s="40"/>
      <c r="S92" s="39"/>
      <c r="T92" s="39"/>
      <c r="U92" s="39"/>
      <c r="V92" s="39"/>
      <c r="W92" s="39"/>
      <c r="X92" s="39"/>
      <c r="Y92" s="39"/>
      <c r="Z92" s="42" t="s">
        <v>31</v>
      </c>
      <c r="AA92" s="43"/>
      <c r="AB92" s="43"/>
      <c r="AC92" s="43" t="e">
        <f t="shared" ca="1" si="1"/>
        <v>#NAME?</v>
      </c>
      <c r="AD92" s="43"/>
    </row>
    <row r="93" spans="1:43" ht="15.75" customHeight="1">
      <c r="A93" s="34"/>
      <c r="B93" s="35"/>
      <c r="C93" s="35"/>
      <c r="D93" s="35" t="s">
        <v>626</v>
      </c>
      <c r="E93" s="35" t="s">
        <v>55</v>
      </c>
      <c r="F93" s="35" t="s">
        <v>627</v>
      </c>
      <c r="G93" s="36">
        <v>41076</v>
      </c>
      <c r="H93" s="34" t="s">
        <v>628</v>
      </c>
      <c r="I93" s="54" t="s">
        <v>629</v>
      </c>
      <c r="J93" s="38">
        <v>7138</v>
      </c>
      <c r="K93" s="39" t="s">
        <v>98</v>
      </c>
      <c r="L93" s="39"/>
      <c r="M93" s="40"/>
      <c r="N93" s="40"/>
      <c r="O93" s="40"/>
      <c r="P93" s="40"/>
      <c r="Q93" s="41"/>
      <c r="R93" s="41"/>
      <c r="S93" s="40"/>
      <c r="T93" s="40"/>
      <c r="U93" s="40"/>
      <c r="V93" s="40"/>
      <c r="W93" s="39"/>
      <c r="X93" s="39"/>
      <c r="Y93" s="39"/>
      <c r="Z93" s="39"/>
      <c r="AA93" s="42" t="s">
        <v>31</v>
      </c>
      <c r="AB93" s="42"/>
      <c r="AC93" s="43" t="e">
        <f t="shared" ca="1" si="1"/>
        <v>#NAME?</v>
      </c>
      <c r="AE93" s="43"/>
    </row>
    <row r="94" spans="1:43" ht="15.75" customHeight="1">
      <c r="A94" s="34"/>
      <c r="B94" s="35" t="s">
        <v>22</v>
      </c>
      <c r="C94" s="35"/>
      <c r="D94" s="35" t="s">
        <v>630</v>
      </c>
      <c r="E94" s="35" t="s">
        <v>19</v>
      </c>
      <c r="F94" s="35" t="s">
        <v>631</v>
      </c>
      <c r="G94" s="36">
        <v>37443</v>
      </c>
      <c r="H94" s="34" t="s">
        <v>632</v>
      </c>
      <c r="I94" s="37" t="s">
        <v>633</v>
      </c>
      <c r="J94" s="38">
        <v>15825</v>
      </c>
      <c r="K94" s="39" t="s">
        <v>365</v>
      </c>
      <c r="L94" s="39" t="s">
        <v>634</v>
      </c>
      <c r="M94" s="40"/>
      <c r="N94" s="40"/>
      <c r="O94" s="40"/>
      <c r="P94" s="40"/>
      <c r="Q94" s="41"/>
      <c r="R94" s="41"/>
      <c r="S94" s="40"/>
      <c r="T94" s="40"/>
      <c r="U94" s="40"/>
      <c r="V94" s="40"/>
      <c r="W94" s="39"/>
      <c r="X94" s="39"/>
      <c r="Y94" s="39"/>
      <c r="Z94" s="39"/>
      <c r="AA94" s="42" t="s">
        <v>31</v>
      </c>
      <c r="AB94" s="42"/>
      <c r="AC94" s="44" t="e">
        <f t="shared" ca="1" si="1"/>
        <v>#NAME?</v>
      </c>
      <c r="AE94" s="43"/>
      <c r="AF94" s="43"/>
      <c r="AG94" s="17">
        <v>45075.868798506941</v>
      </c>
    </row>
    <row r="95" spans="1:43" ht="15.75" customHeight="1">
      <c r="A95" s="34"/>
      <c r="B95" s="35"/>
      <c r="C95" s="35"/>
      <c r="D95" s="35" t="s">
        <v>250</v>
      </c>
      <c r="E95" s="35" t="s">
        <v>24</v>
      </c>
      <c r="F95" s="35" t="s">
        <v>340</v>
      </c>
      <c r="G95" s="36">
        <v>22463</v>
      </c>
      <c r="H95" s="34" t="s">
        <v>341</v>
      </c>
      <c r="I95" s="54" t="s">
        <v>342</v>
      </c>
      <c r="J95" s="38">
        <v>47</v>
      </c>
      <c r="K95" s="39" t="s">
        <v>635</v>
      </c>
      <c r="L95" s="39"/>
      <c r="M95" s="40"/>
      <c r="N95" s="40"/>
      <c r="O95" s="40"/>
      <c r="P95" s="40"/>
      <c r="Q95" s="41"/>
      <c r="R95" s="41"/>
      <c r="S95" s="40"/>
      <c r="T95" s="40"/>
      <c r="U95" s="40"/>
      <c r="V95" s="40"/>
      <c r="W95" s="39"/>
      <c r="X95" s="39"/>
      <c r="Y95" s="39"/>
      <c r="Z95" s="39"/>
      <c r="AA95" s="42" t="s">
        <v>31</v>
      </c>
      <c r="AB95" s="42"/>
      <c r="AC95" s="44" t="e">
        <f t="shared" ca="1" si="1"/>
        <v>#NAME?</v>
      </c>
      <c r="AE95" s="43"/>
      <c r="AF95" s="43"/>
      <c r="AG95" s="17">
        <v>45075.868798599535</v>
      </c>
    </row>
    <row r="96" spans="1:43" ht="15.75" customHeight="1">
      <c r="A96" s="34"/>
      <c r="B96" s="35" t="s">
        <v>22</v>
      </c>
      <c r="C96" s="35"/>
      <c r="D96" s="35" t="s">
        <v>636</v>
      </c>
      <c r="E96" s="35" t="s">
        <v>24</v>
      </c>
      <c r="F96" s="35" t="s">
        <v>637</v>
      </c>
      <c r="G96" s="36">
        <v>36802</v>
      </c>
      <c r="H96" s="34" t="s">
        <v>638</v>
      </c>
      <c r="I96" s="37" t="s">
        <v>639</v>
      </c>
      <c r="J96" s="38">
        <v>1315</v>
      </c>
      <c r="K96" s="39" t="s">
        <v>640</v>
      </c>
      <c r="L96" s="39"/>
      <c r="M96" s="40"/>
      <c r="N96" s="40"/>
      <c r="O96" s="40"/>
      <c r="P96" s="40"/>
      <c r="Q96" s="41"/>
      <c r="R96" s="41"/>
      <c r="S96" s="40"/>
      <c r="T96" s="40"/>
      <c r="U96" s="40"/>
      <c r="V96" s="40"/>
      <c r="W96" s="39"/>
      <c r="X96" s="39"/>
      <c r="Y96" s="39"/>
      <c r="Z96" s="39"/>
      <c r="AA96" s="42" t="s">
        <v>31</v>
      </c>
      <c r="AB96" s="42"/>
      <c r="AC96" s="43"/>
      <c r="AD96" s="44" t="e">
        <f ca="1">_xludf.IFS($E96="Academia", "Academia", $E96="Research Collective", "TO MANUALLY ADJUST", TRUE,"Industry")</f>
        <v>#NAME?</v>
      </c>
      <c r="AE96" s="43"/>
      <c r="AF96" s="43"/>
      <c r="AG96" s="17">
        <v>45075.868798518517</v>
      </c>
    </row>
  </sheetData>
  <conditionalFormatting sqref="J1:J3">
    <cfRule type="cellIs" dxfId="33" priority="98" operator="greaterThanOrEqual">
      <formula>1000</formula>
    </cfRule>
    <cfRule type="cellIs" dxfId="32" priority="99" operator="between">
      <formula>100</formula>
      <formula>1000</formula>
    </cfRule>
  </conditionalFormatting>
  <conditionalFormatting sqref="J1:J25">
    <cfRule type="cellIs" dxfId="31" priority="25" operator="lessThan">
      <formula>100</formula>
    </cfRule>
  </conditionalFormatting>
  <conditionalFormatting sqref="J4">
    <cfRule type="cellIs" dxfId="30" priority="26" operator="between">
      <formula>100</formula>
      <formula>1000</formula>
    </cfRule>
    <cfRule type="cellIs" dxfId="29" priority="27" operator="between">
      <formula>1000</formula>
      <formula>10000</formula>
    </cfRule>
    <cfRule type="cellIs" dxfId="28" priority="28" operator="greaterThan">
      <formula>10000</formula>
    </cfRule>
  </conditionalFormatting>
  <conditionalFormatting sqref="J5:J6">
    <cfRule type="cellIs" dxfId="27" priority="104" operator="greaterThanOrEqual">
      <formula>1000</formula>
    </cfRule>
  </conditionalFormatting>
  <conditionalFormatting sqref="J5:J7">
    <cfRule type="cellIs" dxfId="26" priority="105" operator="between">
      <formula>100</formula>
      <formula>1000</formula>
    </cfRule>
  </conditionalFormatting>
  <conditionalFormatting sqref="J7">
    <cfRule type="cellIs" dxfId="25" priority="112" operator="greaterThanOrEqual">
      <formula>1000</formula>
    </cfRule>
  </conditionalFormatting>
  <conditionalFormatting sqref="J8:J11">
    <cfRule type="cellIs" dxfId="24" priority="96" operator="between">
      <formula>100</formula>
      <formula>1000</formula>
    </cfRule>
  </conditionalFormatting>
  <conditionalFormatting sqref="J8:J12">
    <cfRule type="cellIs" dxfId="23" priority="94" operator="greaterThanOrEqual">
      <formula>1000</formula>
    </cfRule>
  </conditionalFormatting>
  <conditionalFormatting sqref="J12:J17">
    <cfRule type="cellIs" dxfId="22" priority="78" operator="between">
      <formula>100</formula>
      <formula>1000</formula>
    </cfRule>
  </conditionalFormatting>
  <conditionalFormatting sqref="J13:J21">
    <cfRule type="cellIs" dxfId="21" priority="70" operator="greaterThanOrEqual">
      <formula>1000</formula>
    </cfRule>
  </conditionalFormatting>
  <conditionalFormatting sqref="J18:J19">
    <cfRule type="cellIs" dxfId="20" priority="69" operator="between">
      <formula>100</formula>
      <formula>1000</formula>
    </cfRule>
  </conditionalFormatting>
  <conditionalFormatting sqref="J20:J21">
    <cfRule type="cellIs" dxfId="19" priority="72" operator="between">
      <formula>100</formula>
      <formula>1000</formula>
    </cfRule>
  </conditionalFormatting>
  <conditionalFormatting sqref="J22">
    <cfRule type="cellIs" dxfId="18" priority="65" operator="greaterThanOrEqual">
      <formula>1000</formula>
    </cfRule>
    <cfRule type="cellIs" dxfId="17" priority="66" operator="between">
      <formula>100</formula>
      <formula>1000</formula>
    </cfRule>
  </conditionalFormatting>
  <conditionalFormatting sqref="J23">
    <cfRule type="cellIs" dxfId="16" priority="63" operator="between">
      <formula>1000</formula>
      <formula>10000</formula>
    </cfRule>
  </conditionalFormatting>
  <conditionalFormatting sqref="J23:J25">
    <cfRule type="cellIs" dxfId="15" priority="33" operator="greaterThan">
      <formula>10000</formula>
    </cfRule>
    <cfRule type="cellIs" dxfId="14" priority="35" operator="between">
      <formula>100</formula>
      <formula>1000</formula>
    </cfRule>
  </conditionalFormatting>
  <conditionalFormatting sqref="J24:J25">
    <cfRule type="cellIs" dxfId="13" priority="34" operator="between">
      <formula>1000</formula>
      <formula>10000</formula>
    </cfRule>
  </conditionalFormatting>
  <conditionalFormatting sqref="J81:J84">
    <cfRule type="cellIs" dxfId="12" priority="55" operator="between">
      <formula>100</formula>
      <formula>1000</formula>
    </cfRule>
  </conditionalFormatting>
  <conditionalFormatting sqref="J81:J86">
    <cfRule type="cellIs" dxfId="11" priority="47" operator="between">
      <formula>1000</formula>
      <formula>10000</formula>
    </cfRule>
  </conditionalFormatting>
  <conditionalFormatting sqref="J81:J94">
    <cfRule type="cellIs" dxfId="10" priority="5" operator="lessThan">
      <formula>100</formula>
    </cfRule>
    <cfRule type="cellIs" dxfId="9" priority="8" operator="greaterThan">
      <formula>10000</formula>
    </cfRule>
  </conditionalFormatting>
  <conditionalFormatting sqref="J85:J88">
    <cfRule type="cellIs" dxfId="8" priority="38" operator="between">
      <formula>100</formula>
      <formula>1000</formula>
    </cfRule>
  </conditionalFormatting>
  <conditionalFormatting sqref="J87:J89">
    <cfRule type="cellIs" dxfId="7" priority="31" operator="between">
      <formula>1000</formula>
      <formula>10000</formula>
    </cfRule>
  </conditionalFormatting>
  <conditionalFormatting sqref="J89:J92">
    <cfRule type="cellIs" dxfId="6" priority="15" operator="between">
      <formula>100</formula>
      <formula>1000</formula>
    </cfRule>
  </conditionalFormatting>
  <conditionalFormatting sqref="J90:J94">
    <cfRule type="cellIs" dxfId="5" priority="7" operator="between">
      <formula>1000</formula>
      <formula>10000</formula>
    </cfRule>
  </conditionalFormatting>
  <conditionalFormatting sqref="J93:J94">
    <cfRule type="cellIs" dxfId="4" priority="6" operator="between">
      <formula>100</formula>
      <formula>1000</formula>
    </cfRule>
  </conditionalFormatting>
  <conditionalFormatting sqref="J96">
    <cfRule type="cellIs" dxfId="3" priority="1" operator="lessThan">
      <formula>100</formula>
    </cfRule>
    <cfRule type="cellIs" dxfId="2" priority="2" operator="between">
      <formula>100</formula>
      <formula>1000</formula>
    </cfRule>
    <cfRule type="cellIs" dxfId="1" priority="3" operator="between">
      <formula>1000</formula>
      <formula>10000</formula>
    </cfRule>
    <cfRule type="cellIs" dxfId="0" priority="4" operator="greaterThan">
      <formula>10000</formula>
    </cfRule>
  </conditionalFormatting>
  <hyperlinks>
    <hyperlink ref="I2" r:id="rId1" xr:uid="{00000000-0004-0000-0300-000000000000}"/>
    <hyperlink ref="I3" r:id="rId2" xr:uid="{00000000-0004-0000-0300-000001000000}"/>
    <hyperlink ref="I4" r:id="rId3" xr:uid="{00000000-0004-0000-0300-000002000000}"/>
    <hyperlink ref="I5" r:id="rId4" xr:uid="{00000000-0004-0000-0300-000003000000}"/>
    <hyperlink ref="I6" r:id="rId5" xr:uid="{00000000-0004-0000-0300-000004000000}"/>
    <hyperlink ref="I7" r:id="rId6" xr:uid="{00000000-0004-0000-0300-000005000000}"/>
    <hyperlink ref="I8" r:id="rId7" xr:uid="{00000000-0004-0000-0300-000006000000}"/>
    <hyperlink ref="I9" r:id="rId8" xr:uid="{00000000-0004-0000-0300-000007000000}"/>
    <hyperlink ref="I10" r:id="rId9" xr:uid="{00000000-0004-0000-0300-000008000000}"/>
    <hyperlink ref="I11" r:id="rId10" xr:uid="{00000000-0004-0000-0300-000009000000}"/>
    <hyperlink ref="I12" r:id="rId11" xr:uid="{00000000-0004-0000-0300-00000A000000}"/>
    <hyperlink ref="I13" r:id="rId12" xr:uid="{00000000-0004-0000-0300-00000B000000}"/>
    <hyperlink ref="I14" r:id="rId13" xr:uid="{00000000-0004-0000-0300-00000C000000}"/>
    <hyperlink ref="I15" r:id="rId14" xr:uid="{00000000-0004-0000-0300-00000D000000}"/>
    <hyperlink ref="I16" r:id="rId15" xr:uid="{00000000-0004-0000-0300-00000E000000}"/>
    <hyperlink ref="I17" r:id="rId16" xr:uid="{00000000-0004-0000-0300-00000F000000}"/>
    <hyperlink ref="I18" r:id="rId17" xr:uid="{00000000-0004-0000-0300-000010000000}"/>
    <hyperlink ref="I19" r:id="rId18" xr:uid="{00000000-0004-0000-0300-000011000000}"/>
    <hyperlink ref="I20" r:id="rId19" xr:uid="{00000000-0004-0000-0300-000012000000}"/>
    <hyperlink ref="I21" r:id="rId20" xr:uid="{00000000-0004-0000-0300-000013000000}"/>
    <hyperlink ref="I22" r:id="rId21" xr:uid="{00000000-0004-0000-0300-000014000000}"/>
    <hyperlink ref="I23" r:id="rId22" xr:uid="{00000000-0004-0000-0300-000015000000}"/>
    <hyperlink ref="I24" r:id="rId23" xr:uid="{00000000-0004-0000-0300-000016000000}"/>
    <hyperlink ref="I25" r:id="rId24" xr:uid="{00000000-0004-0000-0300-000017000000}"/>
    <hyperlink ref="I26" r:id="rId25" xr:uid="{00000000-0004-0000-0300-000018000000}"/>
    <hyperlink ref="I27" r:id="rId26" xr:uid="{00000000-0004-0000-0300-000019000000}"/>
    <hyperlink ref="I28" r:id="rId27" xr:uid="{00000000-0004-0000-0300-00001A000000}"/>
    <hyperlink ref="I29" r:id="rId28" xr:uid="{00000000-0004-0000-0300-00001B000000}"/>
    <hyperlink ref="I30" r:id="rId29" xr:uid="{00000000-0004-0000-0300-00001C000000}"/>
    <hyperlink ref="I31" r:id="rId30" xr:uid="{00000000-0004-0000-0300-00001D000000}"/>
    <hyperlink ref="I32" r:id="rId31" xr:uid="{00000000-0004-0000-0300-00001E000000}"/>
    <hyperlink ref="I33" r:id="rId32" xr:uid="{00000000-0004-0000-0300-00001F000000}"/>
    <hyperlink ref="I34" r:id="rId33" xr:uid="{00000000-0004-0000-0300-000020000000}"/>
    <hyperlink ref="I35" r:id="rId34" xr:uid="{00000000-0004-0000-0300-000021000000}"/>
    <hyperlink ref="I36" r:id="rId35" xr:uid="{00000000-0004-0000-0300-000022000000}"/>
    <hyperlink ref="I37" r:id="rId36" xr:uid="{00000000-0004-0000-0300-000023000000}"/>
    <hyperlink ref="I38" r:id="rId37" xr:uid="{00000000-0004-0000-0300-000024000000}"/>
    <hyperlink ref="I39" r:id="rId38" xr:uid="{00000000-0004-0000-0300-000025000000}"/>
    <hyperlink ref="I40" r:id="rId39" xr:uid="{00000000-0004-0000-0300-000026000000}"/>
    <hyperlink ref="I41" r:id="rId40" xr:uid="{00000000-0004-0000-0300-000027000000}"/>
    <hyperlink ref="I42" r:id="rId41" xr:uid="{00000000-0004-0000-0300-000028000000}"/>
    <hyperlink ref="I43" r:id="rId42" xr:uid="{00000000-0004-0000-0300-000029000000}"/>
    <hyperlink ref="I44" r:id="rId43" xr:uid="{00000000-0004-0000-0300-00002A000000}"/>
    <hyperlink ref="I45" r:id="rId44" xr:uid="{00000000-0004-0000-0300-00002B000000}"/>
    <hyperlink ref="I46" r:id="rId45" xr:uid="{00000000-0004-0000-0300-00002C000000}"/>
    <hyperlink ref="I47" r:id="rId46" xr:uid="{00000000-0004-0000-0300-00002D000000}"/>
    <hyperlink ref="I48" r:id="rId47" xr:uid="{00000000-0004-0000-0300-00002E000000}"/>
    <hyperlink ref="I49" r:id="rId48" xr:uid="{00000000-0004-0000-0300-00002F000000}"/>
    <hyperlink ref="I50" r:id="rId49" xr:uid="{00000000-0004-0000-0300-000030000000}"/>
    <hyperlink ref="I51" r:id="rId50" xr:uid="{00000000-0004-0000-0300-000031000000}"/>
    <hyperlink ref="I52" r:id="rId51" xr:uid="{00000000-0004-0000-0300-000032000000}"/>
    <hyperlink ref="I53" r:id="rId52" xr:uid="{00000000-0004-0000-0300-000033000000}"/>
    <hyperlink ref="I54" r:id="rId53" xr:uid="{00000000-0004-0000-0300-000034000000}"/>
    <hyperlink ref="I55" r:id="rId54" location="facebook" xr:uid="{00000000-0004-0000-0300-000035000000}"/>
    <hyperlink ref="I56" r:id="rId55" xr:uid="{00000000-0004-0000-0300-000036000000}"/>
    <hyperlink ref="I57" r:id="rId56" xr:uid="{00000000-0004-0000-0300-000037000000}"/>
    <hyperlink ref="I58" r:id="rId57" xr:uid="{00000000-0004-0000-0300-000038000000}"/>
    <hyperlink ref="I59" r:id="rId58" xr:uid="{00000000-0004-0000-0300-000039000000}"/>
    <hyperlink ref="I60" r:id="rId59" xr:uid="{00000000-0004-0000-0300-00003A000000}"/>
    <hyperlink ref="I61" r:id="rId60" xr:uid="{00000000-0004-0000-0300-00003B000000}"/>
    <hyperlink ref="I62" r:id="rId61" xr:uid="{00000000-0004-0000-0300-00003C000000}"/>
    <hyperlink ref="I63" r:id="rId62" xr:uid="{00000000-0004-0000-0300-00003D000000}"/>
    <hyperlink ref="I64" r:id="rId63" xr:uid="{00000000-0004-0000-0300-00003E000000}"/>
    <hyperlink ref="I65" r:id="rId64" xr:uid="{00000000-0004-0000-0300-00003F000000}"/>
    <hyperlink ref="I66" r:id="rId65" xr:uid="{00000000-0004-0000-0300-000040000000}"/>
    <hyperlink ref="I67" r:id="rId66" location="deepmind" xr:uid="{00000000-0004-0000-0300-000041000000}"/>
    <hyperlink ref="I68" r:id="rId67" xr:uid="{00000000-0004-0000-0300-000042000000}"/>
    <hyperlink ref="I69" r:id="rId68" xr:uid="{00000000-0004-0000-0300-000043000000}"/>
    <hyperlink ref="I70" r:id="rId69" xr:uid="{00000000-0004-0000-0300-000044000000}"/>
    <hyperlink ref="I71" r:id="rId70" xr:uid="{00000000-0004-0000-0300-000045000000}"/>
    <hyperlink ref="I72" r:id="rId71" xr:uid="{00000000-0004-0000-0300-000046000000}"/>
    <hyperlink ref="I73" r:id="rId72" xr:uid="{00000000-0004-0000-0300-000047000000}"/>
    <hyperlink ref="I74" r:id="rId73" xr:uid="{00000000-0004-0000-0300-000048000000}"/>
    <hyperlink ref="I75" r:id="rId74" xr:uid="{00000000-0004-0000-0300-000049000000}"/>
    <hyperlink ref="I76" r:id="rId75" xr:uid="{00000000-0004-0000-0300-00004A000000}"/>
    <hyperlink ref="I77" r:id="rId76" xr:uid="{00000000-0004-0000-0300-00004B000000}"/>
    <hyperlink ref="I78" r:id="rId77" xr:uid="{00000000-0004-0000-0300-00004C000000}"/>
    <hyperlink ref="I79" r:id="rId78" xr:uid="{00000000-0004-0000-0300-00004D000000}"/>
    <hyperlink ref="I80" r:id="rId79" xr:uid="{00000000-0004-0000-0300-00004E000000}"/>
    <hyperlink ref="I81" r:id="rId80" xr:uid="{00000000-0004-0000-0300-00004F000000}"/>
    <hyperlink ref="I82" r:id="rId81" xr:uid="{00000000-0004-0000-0300-000050000000}"/>
    <hyperlink ref="I83" r:id="rId82" xr:uid="{00000000-0004-0000-0300-000051000000}"/>
    <hyperlink ref="I84" r:id="rId83" xr:uid="{00000000-0004-0000-0300-000052000000}"/>
    <hyperlink ref="I85" r:id="rId84" xr:uid="{00000000-0004-0000-0300-000053000000}"/>
    <hyperlink ref="I86" r:id="rId85" xr:uid="{00000000-0004-0000-0300-000054000000}"/>
    <hyperlink ref="I87" r:id="rId86" xr:uid="{00000000-0004-0000-0300-000055000000}"/>
    <hyperlink ref="I88" r:id="rId87" xr:uid="{00000000-0004-0000-0300-000056000000}"/>
    <hyperlink ref="I89" r:id="rId88" xr:uid="{00000000-0004-0000-0300-000057000000}"/>
    <hyperlink ref="Y89" r:id="rId89" xr:uid="{00000000-0004-0000-0300-000058000000}"/>
    <hyperlink ref="I90" r:id="rId90" xr:uid="{00000000-0004-0000-0300-000059000000}"/>
    <hyperlink ref="I91" r:id="rId91" xr:uid="{00000000-0004-0000-0300-00005A000000}"/>
    <hyperlink ref="I92" r:id="rId92" xr:uid="{00000000-0004-0000-0300-00005B000000}"/>
    <hyperlink ref="I93" r:id="rId93" xr:uid="{00000000-0004-0000-0300-00005C000000}"/>
    <hyperlink ref="I94" r:id="rId94" xr:uid="{00000000-0004-0000-0300-00005D000000}"/>
    <hyperlink ref="I95" r:id="rId95" xr:uid="{00000000-0004-0000-0300-00005E000000}"/>
    <hyperlink ref="I96" r:id="rId96" xr:uid="{00000000-0004-0000-0300-00005F000000}"/>
  </hyperlinks>
  <pageMargins left="0.7" right="0.7" top="0.75" bottom="0.75" header="0.3" footer="0.3"/>
  <legacyDrawing r:id="rId97"/>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2"/>
  <sheetViews>
    <sheetView workbookViewId="0"/>
  </sheetViews>
  <sheetFormatPr defaultColWidth="12.5703125" defaultRowHeight="15.75" customHeight="1"/>
  <sheetData>
    <row r="1" spans="1:1">
      <c r="A1" s="55" t="s">
        <v>641</v>
      </c>
    </row>
    <row r="2" spans="1:1">
      <c r="A2" s="106" t="s">
        <v>642</v>
      </c>
    </row>
  </sheetData>
  <hyperlinks>
    <hyperlink ref="A2" r:id="rId1" location="gid=1503579905" xr:uid="{00000000-0004-0000-0400-000000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AF7153-5532-40D4-B70E-FA7ACED14AF6}">
  <dimension ref="A1"/>
  <sheetViews>
    <sheetView workbookViewId="0">
      <selection activeCell="B4" sqref="B4"/>
    </sheetView>
  </sheetViews>
  <sheetFormatPr defaultRowHeight="12.7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README</vt:lpstr>
      <vt:lpstr>data</vt:lpstr>
      <vt:lpstr>dataAll</vt:lpstr>
      <vt:lpstr>RETIRED SYSTEMS</vt:lpstr>
      <vt:lpstr>HARDWARE_DATA</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Jakob Maisch</cp:lastModifiedBy>
  <dcterms:modified xsi:type="dcterms:W3CDTF">2023-08-29T14:36:11Z</dcterms:modified>
</cp:coreProperties>
</file>