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05" yWindow="-105" windowWidth="20640" windowHeight="11760" tabRatio="757"/>
  </bookViews>
  <sheets>
    <sheet name="Summary" sheetId="27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7" i="27"/>
  <c r="O17" s="1"/>
  <c r="L19"/>
  <c r="O19" s="1"/>
  <c r="L18"/>
  <c r="O18" s="1"/>
  <c r="L16"/>
  <c r="O16" s="1"/>
  <c r="L15"/>
  <c r="O15" s="1"/>
  <c r="L14"/>
  <c r="O14" s="1"/>
  <c r="L13"/>
  <c r="O13" s="1"/>
  <c r="L12"/>
  <c r="O12" s="1"/>
  <c r="L11"/>
  <c r="O11" s="1"/>
  <c r="L10"/>
  <c r="O10" s="1"/>
  <c r="L9"/>
  <c r="O9" s="1"/>
  <c r="L8"/>
  <c r="O8" s="1"/>
  <c r="L7"/>
  <c r="O7" s="1"/>
  <c r="L6"/>
  <c r="O6" s="1"/>
  <c r="L5"/>
  <c r="O5" s="1"/>
  <c r="L4"/>
  <c r="O4" s="1"/>
  <c r="L3"/>
  <c r="O3" s="1"/>
  <c r="L2"/>
  <c r="O2" s="1"/>
</calcChain>
</file>

<file path=xl/sharedStrings.xml><?xml version="1.0" encoding="utf-8"?>
<sst xmlns="http://schemas.openxmlformats.org/spreadsheetml/2006/main" count="54" uniqueCount="54">
  <si>
    <t>ELMIRA CORNING REGIONAL AP</t>
  </si>
  <si>
    <t>PHOENIX SKY HARBOR INTL AP</t>
  </si>
  <si>
    <t>Total Electrical and Thermal kWh per Year - Tyll</t>
  </si>
  <si>
    <t>Kansas City Int'l Arpt</t>
  </si>
  <si>
    <t>Atlanta Hartsfield Intl Ap</t>
  </si>
  <si>
    <t>Philadelphia International Ap</t>
  </si>
  <si>
    <t>Miami Intl Ap</t>
  </si>
  <si>
    <t>San Diego Miramar Nas</t>
  </si>
  <si>
    <t>Houston Bush Intercontinental</t>
  </si>
  <si>
    <t>Sacramento Metropolitan Ap</t>
  </si>
  <si>
    <t>Bozeman Gallatin Field</t>
  </si>
  <si>
    <t>Spokane International Ap [cheney - Uo]</t>
  </si>
  <si>
    <t>Frankfurt_Am_Main</t>
  </si>
  <si>
    <t>Location</t>
  </si>
  <si>
    <t>Elect. kW-hrs per Year - Tyll</t>
  </si>
  <si>
    <t>Thermal kW-hrs per Year - Tyll</t>
  </si>
  <si>
    <t>AZ Phoenix</t>
  </si>
  <si>
    <t>CA Sacramento</t>
  </si>
  <si>
    <t>CA San Diego</t>
  </si>
  <si>
    <t>FL Miami</t>
  </si>
  <si>
    <t>GA Atlanta</t>
  </si>
  <si>
    <t>MO Kansas City</t>
  </si>
  <si>
    <t>MT Bozeman</t>
  </si>
  <si>
    <t>NY Elmira Corning</t>
  </si>
  <si>
    <t>NY Rochester</t>
  </si>
  <si>
    <t>PA Philadelphia</t>
  </si>
  <si>
    <t>TX Houston</t>
  </si>
  <si>
    <t>WA Spokane</t>
  </si>
  <si>
    <t>DEU Frankfurt</t>
  </si>
  <si>
    <t>Rochester - Greater Rochester Intl AP</t>
  </si>
  <si>
    <t>Elect. kW-hrs per Year - Conventional PV</t>
  </si>
  <si>
    <t>Value Relative to Conventional PV</t>
  </si>
  <si>
    <t>Latitude (Decimal Degrees)</t>
  </si>
  <si>
    <t>Longitude (Decimal Degrees)</t>
  </si>
  <si>
    <t>Electrical kWrs per Year Increase w/Tyll PVT vs PV</t>
  </si>
  <si>
    <t>Local CommercialPrice for Electricity ($/kWh)</t>
  </si>
  <si>
    <t>Energy Value Conventional PV</t>
  </si>
  <si>
    <t>Total Energy Value - Tyll</t>
  </si>
  <si>
    <t>Optimum Tilt Angle</t>
  </si>
  <si>
    <t>Absolute Latitude</t>
  </si>
  <si>
    <t>Therms per Year - Tyll</t>
  </si>
  <si>
    <t>Local CommercialPrice for Natural Gas ($/Therm)</t>
  </si>
  <si>
    <t>USAF Site Number</t>
  </si>
  <si>
    <t>Boston</t>
  </si>
  <si>
    <t>Chicago</t>
  </si>
  <si>
    <t>Mount Sentinel Corporation</t>
  </si>
  <si>
    <t>Certico International</t>
  </si>
  <si>
    <t>Austin</t>
  </si>
  <si>
    <t>Louis Sicario Service</t>
  </si>
  <si>
    <t>Atlanta</t>
  </si>
  <si>
    <t>Omaha</t>
  </si>
  <si>
    <t>Oaks Private Limited</t>
  </si>
  <si>
    <t>Joshville Corp</t>
  </si>
  <si>
    <t>SiteName</t>
  </si>
</sst>
</file>

<file path=xl/styles.xml><?xml version="1.0" encoding="utf-8"?>
<styleSheet xmlns="http://schemas.openxmlformats.org/spreadsheetml/2006/main">
  <numFmts count="5">
    <numFmt numFmtId="164" formatCode="0.000"/>
    <numFmt numFmtId="165" formatCode="0.0%"/>
    <numFmt numFmtId="166" formatCode="&quot;$&quot;#,##0.00"/>
    <numFmt numFmtId="167" formatCode="&quot;$&quot;#,##0.000"/>
    <numFmt numFmtId="168" formatCode="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Times New Roman"/>
      <family val="1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9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20" fillId="0" borderId="10" xfId="0" applyFont="1" applyBorder="1" applyAlignment="1">
      <alignment horizontal="left" indent="1"/>
    </xf>
    <xf numFmtId="0" fontId="20" fillId="0" borderId="11" xfId="0" applyFont="1" applyBorder="1" applyAlignment="1">
      <alignment horizontal="left" indent="1"/>
    </xf>
    <xf numFmtId="0" fontId="20" fillId="0" borderId="13" xfId="0" applyFont="1" applyBorder="1"/>
    <xf numFmtId="166" fontId="20" fillId="0" borderId="12" xfId="0" applyNumberFormat="1" applyFont="1" applyBorder="1" applyAlignment="1">
      <alignment horizontal="center"/>
    </xf>
    <xf numFmtId="166" fontId="20" fillId="0" borderId="14" xfId="0" applyNumberFormat="1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2" fillId="0" borderId="0" xfId="0" applyFont="1"/>
    <xf numFmtId="1" fontId="20" fillId="33" borderId="10" xfId="0" applyNumberFormat="1" applyFont="1" applyFill="1" applyBorder="1" applyAlignment="1">
      <alignment horizontal="center"/>
    </xf>
    <xf numFmtId="9" fontId="20" fillId="33" borderId="12" xfId="0" applyNumberFormat="1" applyFont="1" applyFill="1" applyBorder="1" applyAlignment="1">
      <alignment horizontal="center"/>
    </xf>
    <xf numFmtId="1" fontId="20" fillId="33" borderId="11" xfId="0" applyNumberFormat="1" applyFont="1" applyFill="1" applyBorder="1" applyAlignment="1">
      <alignment horizontal="center"/>
    </xf>
    <xf numFmtId="1" fontId="20" fillId="33" borderId="13" xfId="0" applyNumberFormat="1" applyFont="1" applyFill="1" applyBorder="1" applyAlignment="1">
      <alignment horizontal="center"/>
    </xf>
    <xf numFmtId="166" fontId="20" fillId="33" borderId="13" xfId="0" applyNumberFormat="1" applyFont="1" applyFill="1" applyBorder="1" applyAlignment="1">
      <alignment horizontal="center"/>
    </xf>
    <xf numFmtId="9" fontId="20" fillId="33" borderId="14" xfId="0" applyNumberFormat="1" applyFont="1" applyFill="1" applyBorder="1" applyAlignment="1">
      <alignment horizontal="center"/>
    </xf>
    <xf numFmtId="1" fontId="21" fillId="0" borderId="10" xfId="0" applyNumberFormat="1" applyFont="1" applyBorder="1" applyAlignment="1">
      <alignment horizontal="center"/>
    </xf>
    <xf numFmtId="1" fontId="21" fillId="0" borderId="11" xfId="0" applyNumberFormat="1" applyFont="1" applyBorder="1" applyAlignment="1">
      <alignment horizontal="center"/>
    </xf>
    <xf numFmtId="165" fontId="20" fillId="33" borderId="0" xfId="42" applyNumberFormat="1" applyFont="1" applyFill="1" applyBorder="1" applyAlignment="1">
      <alignment horizontal="center"/>
    </xf>
    <xf numFmtId="165" fontId="20" fillId="33" borderId="13" xfId="42" applyNumberFormat="1" applyFont="1" applyFill="1" applyBorder="1" applyAlignment="1">
      <alignment horizontal="center"/>
    </xf>
    <xf numFmtId="167" fontId="20" fillId="0" borderId="13" xfId="0" applyNumberFormat="1" applyFont="1" applyBorder="1" applyAlignment="1">
      <alignment horizontal="center"/>
    </xf>
    <xf numFmtId="0" fontId="20" fillId="0" borderId="0" xfId="0" applyFont="1" applyAlignment="1">
      <alignment horizontal="left" indent="1"/>
    </xf>
    <xf numFmtId="168" fontId="20" fillId="0" borderId="14" xfId="42" applyNumberFormat="1" applyFont="1" applyBorder="1" applyAlignment="1">
      <alignment horizontal="center"/>
    </xf>
    <xf numFmtId="168" fontId="20" fillId="0" borderId="13" xfId="42" applyNumberFormat="1" applyFont="1" applyBorder="1" applyAlignment="1">
      <alignment horizontal="center"/>
    </xf>
    <xf numFmtId="0" fontId="0" fillId="0" borderId="13" xfId="0" applyBorder="1"/>
    <xf numFmtId="168" fontId="20" fillId="33" borderId="13" xfId="0" applyNumberFormat="1" applyFont="1" applyFill="1" applyBorder="1" applyAlignment="1">
      <alignment horizontal="center"/>
    </xf>
    <xf numFmtId="168" fontId="20" fillId="0" borderId="12" xfId="42" applyNumberFormat="1" applyFont="1" applyBorder="1" applyAlignment="1">
      <alignment horizontal="center"/>
    </xf>
    <xf numFmtId="168" fontId="20" fillId="0" borderId="0" xfId="42" applyNumberFormat="1" applyFont="1" applyBorder="1" applyAlignment="1">
      <alignment horizontal="center"/>
    </xf>
    <xf numFmtId="166" fontId="20" fillId="33" borderId="0" xfId="0" applyNumberFormat="1" applyFont="1" applyFill="1" applyAlignment="1">
      <alignment horizontal="center"/>
    </xf>
    <xf numFmtId="1" fontId="20" fillId="33" borderId="0" xfId="0" applyNumberFormat="1" applyFont="1" applyFill="1" applyAlignment="1">
      <alignment horizontal="center"/>
    </xf>
    <xf numFmtId="168" fontId="20" fillId="33" borderId="0" xfId="0" applyNumberFormat="1" applyFont="1" applyFill="1" applyAlignment="1">
      <alignment horizontal="center"/>
    </xf>
    <xf numFmtId="167" fontId="20" fillId="0" borderId="0" xfId="0" applyNumberFormat="1" applyFont="1" applyAlignment="1">
      <alignment horizontal="center"/>
    </xf>
    <xf numFmtId="164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/>
    <xf numFmtId="9" fontId="20" fillId="0" borderId="0" xfId="42" applyFont="1" applyBorder="1" applyAlignment="1">
      <alignment horizontal="center"/>
    </xf>
    <xf numFmtId="0" fontId="0" fillId="0" borderId="15" xfId="0" applyBorder="1"/>
    <xf numFmtId="0" fontId="20" fillId="0" borderId="15" xfId="0" applyFont="1" applyBorder="1" applyAlignment="1">
      <alignment vertical="center"/>
    </xf>
    <xf numFmtId="0" fontId="20" fillId="0" borderId="15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 wrapText="1"/>
    </xf>
    <xf numFmtId="0" fontId="20" fillId="33" borderId="15" xfId="0" applyFont="1" applyFill="1" applyBorder="1" applyAlignment="1">
      <alignment horizontal="center" vertical="center" wrapText="1"/>
    </xf>
    <xf numFmtId="164" fontId="20" fillId="33" borderId="15" xfId="0" applyNumberFormat="1" applyFont="1" applyFill="1" applyBorder="1" applyAlignment="1">
      <alignment horizontal="center" vertical="center" wrapText="1"/>
    </xf>
    <xf numFmtId="164" fontId="20" fillId="0" borderId="15" xfId="0" applyNumberFormat="1" applyFont="1" applyBorder="1" applyAlignment="1">
      <alignment horizontal="center" vertical="center" wrapText="1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" xfId="45"/>
    <cellStyle name="Note" xfId="15" builtinId="10" customBuiltin="1"/>
    <cellStyle name="Output" xfId="10" builtinId="21" customBuiltin="1"/>
    <cellStyle name="Percent" xfId="42" builtinId="5"/>
    <cellStyle name="Percent 2" xfId="44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"/>
  <sheetViews>
    <sheetView tabSelected="1" zoomScale="70" zoomScaleNormal="70" workbookViewId="0">
      <selection activeCell="B1" sqref="B1"/>
    </sheetView>
  </sheetViews>
  <sheetFormatPr defaultColWidth="9" defaultRowHeight="15"/>
  <cols>
    <col min="1" max="1" width="25.42578125" style="2" customWidth="1"/>
    <col min="2" max="2" width="48.140625" style="2" customWidth="1"/>
    <col min="3" max="3" width="14" style="1" customWidth="1"/>
    <col min="4" max="5" width="13.85546875" style="1" customWidth="1"/>
    <col min="6" max="7" width="15.42578125" style="1" customWidth="1"/>
    <col min="8" max="9" width="17" style="2" customWidth="1"/>
    <col min="10" max="15" width="15.5703125" style="2" customWidth="1"/>
    <col min="16" max="16" width="17" style="2" customWidth="1"/>
    <col min="17" max="17" width="5.140625" style="2" customWidth="1"/>
    <col min="18" max="19" width="13" style="2" customWidth="1"/>
    <col min="20" max="16384" width="9" style="2"/>
  </cols>
  <sheetData>
    <row r="1" spans="1:19" s="9" customFormat="1" ht="126">
      <c r="A1" s="37" t="s">
        <v>13</v>
      </c>
      <c r="B1" s="38" t="s">
        <v>53</v>
      </c>
      <c r="C1" s="39" t="s">
        <v>42</v>
      </c>
      <c r="D1" s="39" t="s">
        <v>32</v>
      </c>
      <c r="E1" s="39" t="s">
        <v>33</v>
      </c>
      <c r="F1" s="39" t="s">
        <v>35</v>
      </c>
      <c r="G1" s="39" t="s">
        <v>41</v>
      </c>
      <c r="H1" s="39" t="s">
        <v>30</v>
      </c>
      <c r="I1" s="39" t="s">
        <v>36</v>
      </c>
      <c r="J1" s="40" t="s">
        <v>14</v>
      </c>
      <c r="K1" s="40" t="s">
        <v>34</v>
      </c>
      <c r="L1" s="40" t="s">
        <v>40</v>
      </c>
      <c r="M1" s="40" t="s">
        <v>15</v>
      </c>
      <c r="N1" s="41" t="s">
        <v>2</v>
      </c>
      <c r="O1" s="40" t="s">
        <v>37</v>
      </c>
      <c r="P1" s="41" t="s">
        <v>31</v>
      </c>
      <c r="Q1" s="36"/>
      <c r="R1" s="42" t="s">
        <v>39</v>
      </c>
      <c r="S1" s="42" t="s">
        <v>38</v>
      </c>
    </row>
    <row r="2" spans="1:19" ht="23.25">
      <c r="A2" s="3" t="s">
        <v>16</v>
      </c>
      <c r="B2" s="34" t="s">
        <v>1</v>
      </c>
      <c r="C2" s="33">
        <v>722780</v>
      </c>
      <c r="D2" s="32">
        <v>33.450000000000003</v>
      </c>
      <c r="E2" s="32">
        <v>-111.983</v>
      </c>
      <c r="F2" s="31">
        <v>9.9900000000000003E-2</v>
      </c>
      <c r="G2" s="31">
        <v>0.94117647058823495</v>
      </c>
      <c r="H2" s="16">
        <v>691.86857034287004</v>
      </c>
      <c r="I2" s="6">
        <v>69.117670177252705</v>
      </c>
      <c r="J2" s="10">
        <v>740.64527556996802</v>
      </c>
      <c r="K2" s="18">
        <v>7.0499958110434413E-2</v>
      </c>
      <c r="L2" s="30">
        <f>M2/29.307</f>
        <v>97.520505484387016</v>
      </c>
      <c r="M2" s="29">
        <v>2858.0334542309301</v>
      </c>
      <c r="N2" s="29">
        <v>3598.7492297590106</v>
      </c>
      <c r="O2" s="28">
        <f t="shared" ref="O2:O13" si="0">J2*F2+L2*G2</f>
        <v>165.77446819121579</v>
      </c>
      <c r="P2" s="11">
        <v>2.3983023920324</v>
      </c>
      <c r="Q2" s="35"/>
      <c r="R2" s="27">
        <v>33.450000000000003</v>
      </c>
      <c r="S2" s="26">
        <v>35</v>
      </c>
    </row>
    <row r="3" spans="1:19" ht="23.25">
      <c r="A3" s="3" t="s">
        <v>17</v>
      </c>
      <c r="B3" s="34" t="s">
        <v>9</v>
      </c>
      <c r="C3" s="33">
        <v>724839</v>
      </c>
      <c r="D3" s="32">
        <v>38.700000000000003</v>
      </c>
      <c r="E3" s="32">
        <v>-121.583</v>
      </c>
      <c r="F3" s="31">
        <v>0.18579999999999999</v>
      </c>
      <c r="G3" s="31">
        <v>1.41947926711668</v>
      </c>
      <c r="H3" s="16">
        <v>599.42562425692245</v>
      </c>
      <c r="I3" s="6">
        <v>111.37328098693618</v>
      </c>
      <c r="J3" s="10">
        <v>630.97785176642299</v>
      </c>
      <c r="K3" s="18">
        <v>5.2637435292517631E-2</v>
      </c>
      <c r="L3" s="30">
        <f t="shared" ref="L3:L14" si="1">M3/29.307</f>
        <v>62.246062161412631</v>
      </c>
      <c r="M3" s="29">
        <v>1824.2453437645199</v>
      </c>
      <c r="N3" s="29">
        <v>2455.2758329662402</v>
      </c>
      <c r="O3" s="28">
        <f t="shared" si="0"/>
        <v>205.5926795559827</v>
      </c>
      <c r="P3" s="11">
        <v>1.8458972747280402</v>
      </c>
      <c r="R3" s="27">
        <v>38.700000000000003</v>
      </c>
      <c r="S3" s="26">
        <v>33</v>
      </c>
    </row>
    <row r="4" spans="1:19" ht="23.25">
      <c r="A4" s="3" t="s">
        <v>18</v>
      </c>
      <c r="B4" s="34" t="s">
        <v>7</v>
      </c>
      <c r="C4" s="33">
        <v>722930</v>
      </c>
      <c r="D4" s="32">
        <v>32.866999999999997</v>
      </c>
      <c r="E4" s="32">
        <v>-117.133</v>
      </c>
      <c r="F4" s="31">
        <v>0.18579999999999999</v>
      </c>
      <c r="G4" s="31">
        <v>1.41947926711668</v>
      </c>
      <c r="H4" s="16">
        <v>655.01873257553405</v>
      </c>
      <c r="I4" s="6">
        <v>121.70248051253422</v>
      </c>
      <c r="J4" s="10">
        <v>687.08416610264101</v>
      </c>
      <c r="K4" s="18">
        <v>4.8953460309487884E-2</v>
      </c>
      <c r="L4" s="30">
        <f t="shared" si="1"/>
        <v>60.397589396888115</v>
      </c>
      <c r="M4" s="29">
        <v>1770.0721524546</v>
      </c>
      <c r="N4" s="29">
        <v>2457.2052720175539</v>
      </c>
      <c r="O4" s="28">
        <f t="shared" si="0"/>
        <v>213.3933639945796</v>
      </c>
      <c r="P4" s="11">
        <v>1.7533298249559588</v>
      </c>
      <c r="R4" s="27">
        <v>32.866999999999997</v>
      </c>
      <c r="S4" s="26">
        <v>35</v>
      </c>
    </row>
    <row r="5" spans="1:19" ht="23.25">
      <c r="A5" s="3" t="s">
        <v>19</v>
      </c>
      <c r="B5" s="34" t="s">
        <v>6</v>
      </c>
      <c r="C5" s="33">
        <v>722020</v>
      </c>
      <c r="D5" s="32">
        <v>25.817</v>
      </c>
      <c r="E5" s="32">
        <v>-80.3</v>
      </c>
      <c r="F5" s="31">
        <v>0.10730000000000001</v>
      </c>
      <c r="G5" s="31">
        <v>1.2844744455159101</v>
      </c>
      <c r="H5" s="16">
        <v>554.26392296041433</v>
      </c>
      <c r="I5" s="6">
        <v>59.472518933652502</v>
      </c>
      <c r="J5" s="10">
        <v>585.91190765159399</v>
      </c>
      <c r="K5" s="18">
        <v>5.7099124406550628E-2</v>
      </c>
      <c r="L5" s="30">
        <f>M5/29.307</f>
        <v>76.538150317579081</v>
      </c>
      <c r="M5" s="29">
        <v>2243.1035713572901</v>
      </c>
      <c r="N5" s="29">
        <v>2829.0725781332894</v>
      </c>
      <c r="O5" s="28">
        <f t="shared" si="0"/>
        <v>161.17964588100182</v>
      </c>
      <c r="P5" s="11">
        <v>2.7099841439690628</v>
      </c>
      <c r="R5" s="27">
        <v>25.817</v>
      </c>
      <c r="S5" s="26">
        <v>27</v>
      </c>
    </row>
    <row r="6" spans="1:19" ht="23.25">
      <c r="A6" s="3" t="s">
        <v>20</v>
      </c>
      <c r="B6" s="34" t="s">
        <v>4</v>
      </c>
      <c r="C6" s="33">
        <v>722190</v>
      </c>
      <c r="D6" s="32">
        <v>33.633000000000003</v>
      </c>
      <c r="E6" s="32">
        <v>-84.433000000000007</v>
      </c>
      <c r="F6" s="31">
        <v>0.10929999999999999</v>
      </c>
      <c r="G6" s="31">
        <v>0.91706846673095499</v>
      </c>
      <c r="H6" s="16">
        <v>559.66066809977258</v>
      </c>
      <c r="I6" s="6">
        <v>61.170911023305138</v>
      </c>
      <c r="J6" s="10">
        <v>584.99321732785597</v>
      </c>
      <c r="K6" s="18">
        <v>4.5264122837317622E-2</v>
      </c>
      <c r="L6" s="30">
        <f>M6/29.307</f>
        <v>56.503509285710237</v>
      </c>
      <c r="M6" s="29">
        <v>1655.9483466363099</v>
      </c>
      <c r="N6" s="29">
        <v>2240.9868280870005</v>
      </c>
      <c r="O6" s="28">
        <f t="shared" si="0"/>
        <v>115.75734527949922</v>
      </c>
      <c r="P6" s="11">
        <v>1.8922726439468371</v>
      </c>
      <c r="R6" s="27">
        <v>33.633000000000003</v>
      </c>
      <c r="S6" s="26">
        <v>33</v>
      </c>
    </row>
    <row r="7" spans="1:19" ht="23.25">
      <c r="A7" s="3" t="s">
        <v>21</v>
      </c>
      <c r="B7" s="34" t="s">
        <v>3</v>
      </c>
      <c r="C7" s="33">
        <v>724460</v>
      </c>
      <c r="D7" s="32">
        <v>39.299999999999997</v>
      </c>
      <c r="E7" s="32">
        <v>-94.716999999999999</v>
      </c>
      <c r="F7" s="31">
        <v>8.4000000000000005E-2</v>
      </c>
      <c r="G7" s="31">
        <v>0.90356798457087795</v>
      </c>
      <c r="H7" s="16">
        <v>553.66870657207107</v>
      </c>
      <c r="I7" s="6">
        <v>46.508171352053971</v>
      </c>
      <c r="J7" s="10">
        <v>573.63581833995897</v>
      </c>
      <c r="K7" s="18">
        <v>3.6063283929320233E-2</v>
      </c>
      <c r="L7" s="30">
        <f t="shared" si="1"/>
        <v>46.394931570500219</v>
      </c>
      <c r="M7" s="29">
        <v>1359.6962595366499</v>
      </c>
      <c r="N7" s="29">
        <v>1933.3681411605367</v>
      </c>
      <c r="O7" s="28">
        <f t="shared" si="0"/>
        <v>90.106383554017242</v>
      </c>
      <c r="P7" s="11">
        <v>1.9373389696709495</v>
      </c>
      <c r="R7" s="27">
        <v>39.299999999999997</v>
      </c>
      <c r="S7" s="26">
        <v>38.5</v>
      </c>
    </row>
    <row r="8" spans="1:19" ht="23.25">
      <c r="A8" s="3" t="s">
        <v>22</v>
      </c>
      <c r="B8" s="34" t="s">
        <v>10</v>
      </c>
      <c r="C8" s="33">
        <v>726797</v>
      </c>
      <c r="D8" s="32">
        <v>45.8</v>
      </c>
      <c r="E8" s="32">
        <v>-111.15</v>
      </c>
      <c r="F8" s="31">
        <v>0.1009</v>
      </c>
      <c r="G8" s="31">
        <v>0.89006750241080002</v>
      </c>
      <c r="H8" s="16">
        <v>522.99276368446556</v>
      </c>
      <c r="I8" s="6">
        <v>52.769969855762575</v>
      </c>
      <c r="J8" s="10">
        <v>538.61155005144701</v>
      </c>
      <c r="K8" s="18">
        <v>2.9864249472493699E-2</v>
      </c>
      <c r="L8" s="30">
        <f>M8/29.307</f>
        <v>34.714185357018117</v>
      </c>
      <c r="M8" s="29">
        <v>1017.36863025813</v>
      </c>
      <c r="N8" s="29">
        <v>1556.0100445590547</v>
      </c>
      <c r="O8" s="28">
        <f t="shared" si="0"/>
        <v>85.243873659137691</v>
      </c>
      <c r="P8" s="11">
        <v>1.6153261288000427</v>
      </c>
      <c r="R8" s="27">
        <v>45.8</v>
      </c>
      <c r="S8" s="26">
        <v>42</v>
      </c>
    </row>
    <row r="9" spans="1:19" ht="23.25">
      <c r="A9" s="3" t="s">
        <v>23</v>
      </c>
      <c r="B9" s="34" t="s">
        <v>0</v>
      </c>
      <c r="C9" s="33">
        <v>725156</v>
      </c>
      <c r="D9" s="32">
        <v>42.167000000000002</v>
      </c>
      <c r="E9" s="32">
        <v>-76.900000000000006</v>
      </c>
      <c r="F9" s="31">
        <v>0.1658</v>
      </c>
      <c r="G9" s="31">
        <v>0.872</v>
      </c>
      <c r="H9" s="16">
        <v>421.31259320872715</v>
      </c>
      <c r="I9" s="6">
        <v>69.853627954006967</v>
      </c>
      <c r="J9" s="10">
        <v>430.64669978145798</v>
      </c>
      <c r="K9" s="18">
        <v>2.2154824525043804E-2</v>
      </c>
      <c r="L9" s="30">
        <f t="shared" si="1"/>
        <v>25.63439127843208</v>
      </c>
      <c r="M9" s="29">
        <v>751.26710519700896</v>
      </c>
      <c r="N9" s="29">
        <v>1181.9359598029921</v>
      </c>
      <c r="O9" s="28">
        <f t="shared" si="0"/>
        <v>93.754412018558511</v>
      </c>
      <c r="P9" s="11">
        <v>1.3657365541548248</v>
      </c>
      <c r="R9" s="27">
        <v>42.167000000000002</v>
      </c>
      <c r="S9" s="26">
        <v>39.5</v>
      </c>
    </row>
    <row r="10" spans="1:19" ht="23.25">
      <c r="A10" s="3" t="s">
        <v>24</v>
      </c>
      <c r="B10" s="34" t="s">
        <v>29</v>
      </c>
      <c r="C10" s="33">
        <v>725290</v>
      </c>
      <c r="D10" s="32">
        <v>43.116999999999997</v>
      </c>
      <c r="E10" s="32">
        <v>-77.683000000000007</v>
      </c>
      <c r="F10" s="31">
        <v>0.1658</v>
      </c>
      <c r="G10" s="31">
        <v>0.872</v>
      </c>
      <c r="H10" s="16">
        <v>453.51236588022812</v>
      </c>
      <c r="I10" s="6">
        <v>75.192350262941829</v>
      </c>
      <c r="J10" s="10">
        <v>465.38111884376701</v>
      </c>
      <c r="K10" s="18">
        <v>2.6170737242197761E-2</v>
      </c>
      <c r="L10" s="30">
        <f t="shared" si="1"/>
        <v>32.128765338658582</v>
      </c>
      <c r="M10" s="29">
        <v>941.59772578006698</v>
      </c>
      <c r="N10" s="29">
        <v>1407.0050153610762</v>
      </c>
      <c r="O10" s="28">
        <f t="shared" si="0"/>
        <v>105.17647287960685</v>
      </c>
      <c r="P10" s="11">
        <v>1.4262226915479281</v>
      </c>
      <c r="R10" s="27">
        <v>43.116999999999997</v>
      </c>
      <c r="S10" s="26">
        <v>33.5</v>
      </c>
    </row>
    <row r="11" spans="1:19" ht="23.25">
      <c r="A11" s="3" t="s">
        <v>25</v>
      </c>
      <c r="B11" s="34" t="s">
        <v>5</v>
      </c>
      <c r="C11" s="33">
        <v>724080</v>
      </c>
      <c r="D11" s="32">
        <v>39.866999999999997</v>
      </c>
      <c r="E11" s="32">
        <v>-75.233000000000004</v>
      </c>
      <c r="F11" s="31">
        <v>9.6299999999999997E-2</v>
      </c>
      <c r="G11" s="31">
        <v>0.962391513982642</v>
      </c>
      <c r="H11" s="16">
        <v>511.43236978600407</v>
      </c>
      <c r="I11" s="6">
        <v>49.250937210392188</v>
      </c>
      <c r="J11" s="10">
        <v>528.43688455813901</v>
      </c>
      <c r="K11" s="18">
        <v>3.3248804293029455E-2</v>
      </c>
      <c r="L11" s="30">
        <f t="shared" si="1"/>
        <v>41.045855990514553</v>
      </c>
      <c r="M11" s="29">
        <v>1202.93090151401</v>
      </c>
      <c r="N11" s="29">
        <v>1731.4010348764468</v>
      </c>
      <c r="O11" s="28">
        <f t="shared" si="0"/>
        <v>90.390655472373581</v>
      </c>
      <c r="P11" s="11">
        <v>1.8352262389246778</v>
      </c>
      <c r="R11" s="27">
        <v>39.866999999999997</v>
      </c>
      <c r="S11" s="26">
        <v>38.5</v>
      </c>
    </row>
    <row r="12" spans="1:19" ht="23.25">
      <c r="A12" s="3" t="s">
        <v>26</v>
      </c>
      <c r="B12" s="34" t="s">
        <v>8</v>
      </c>
      <c r="C12" s="33">
        <v>722430</v>
      </c>
      <c r="D12" s="32">
        <v>30</v>
      </c>
      <c r="E12" s="32">
        <v>-95.367000000000004</v>
      </c>
      <c r="F12" s="31">
        <v>7.8E-2</v>
      </c>
      <c r="G12" s="31">
        <v>0.88524590163934402</v>
      </c>
      <c r="H12" s="16">
        <v>523.27011434210669</v>
      </c>
      <c r="I12" s="6">
        <v>40.815068918684325</v>
      </c>
      <c r="J12" s="10">
        <v>550.26460111618496</v>
      </c>
      <c r="K12" s="18">
        <v>5.158805373018005E-2</v>
      </c>
      <c r="L12" s="30">
        <f t="shared" si="1"/>
        <v>64.722471516707273</v>
      </c>
      <c r="M12" s="29">
        <v>1896.8214727401401</v>
      </c>
      <c r="N12" s="29">
        <v>2447.1376619100538</v>
      </c>
      <c r="O12" s="28">
        <f t="shared" si="0"/>
        <v>100.21594154119671</v>
      </c>
      <c r="P12" s="11">
        <v>2.4552225387419884</v>
      </c>
      <c r="R12" s="27">
        <v>30</v>
      </c>
      <c r="S12" s="26">
        <v>29.5</v>
      </c>
    </row>
    <row r="13" spans="1:19" ht="23.25">
      <c r="A13" s="3" t="s">
        <v>27</v>
      </c>
      <c r="B13" s="34" t="s">
        <v>11</v>
      </c>
      <c r="C13" s="33">
        <v>727850</v>
      </c>
      <c r="D13" s="32">
        <v>47.49</v>
      </c>
      <c r="E13" s="32">
        <v>-117.589</v>
      </c>
      <c r="F13" s="31">
        <v>9.4100000000000003E-2</v>
      </c>
      <c r="G13" s="31">
        <v>0.96142719382835096</v>
      </c>
      <c r="H13" s="16">
        <v>499.34805244985671</v>
      </c>
      <c r="I13" s="6">
        <v>46.988651735531519</v>
      </c>
      <c r="J13" s="10">
        <v>514.28043192120697</v>
      </c>
      <c r="K13" s="18">
        <v>2.9903750296192744E-2</v>
      </c>
      <c r="L13" s="30">
        <f t="shared" si="1"/>
        <v>34.019492724459482</v>
      </c>
      <c r="M13" s="29">
        <v>997.00927327573402</v>
      </c>
      <c r="N13" s="29">
        <v>1511.3196089472381</v>
      </c>
      <c r="O13" s="28">
        <f t="shared" si="0"/>
        <v>81.101054069326665</v>
      </c>
      <c r="P13" s="11">
        <v>1.7258998364450571</v>
      </c>
      <c r="R13" s="27">
        <v>47.49</v>
      </c>
      <c r="S13" s="26">
        <v>41</v>
      </c>
    </row>
    <row r="14" spans="1:19" ht="24" thickBot="1">
      <c r="A14" s="4" t="s">
        <v>28</v>
      </c>
      <c r="B14" s="5" t="s">
        <v>12</v>
      </c>
      <c r="C14" s="8">
        <v>106370</v>
      </c>
      <c r="D14" s="8">
        <v>50.05</v>
      </c>
      <c r="E14" s="8">
        <v>8.6</v>
      </c>
      <c r="F14" s="20">
        <v>0.12</v>
      </c>
      <c r="G14" s="20">
        <v>3.14943957039414</v>
      </c>
      <c r="H14" s="17">
        <v>350.79599020481675</v>
      </c>
      <c r="I14" s="7">
        <v>42.095518824578008</v>
      </c>
      <c r="J14" s="12">
        <v>359.44137204907702</v>
      </c>
      <c r="K14" s="19">
        <v>2.464504180681204E-2</v>
      </c>
      <c r="L14" s="25">
        <f t="shared" si="1"/>
        <v>22.46273920012209</v>
      </c>
      <c r="M14" s="13">
        <v>658.31549773797803</v>
      </c>
      <c r="N14" s="13">
        <v>1017.7815148288612</v>
      </c>
      <c r="O14" s="14">
        <f>J14*F14+L14*G14</f>
        <v>113.87800434219736</v>
      </c>
      <c r="P14" s="15">
        <v>2.7050566538601957</v>
      </c>
      <c r="Q14" s="24"/>
      <c r="R14" s="23">
        <v>50.05</v>
      </c>
      <c r="S14" s="22">
        <v>38.5</v>
      </c>
    </row>
    <row r="15" spans="1:19" ht="24" thickBot="1">
      <c r="A15" s="4" t="s">
        <v>43</v>
      </c>
      <c r="B15" s="5" t="s">
        <v>46</v>
      </c>
      <c r="C15" s="8">
        <v>109985</v>
      </c>
      <c r="D15" s="8">
        <v>51.05</v>
      </c>
      <c r="E15" s="8">
        <v>9.6</v>
      </c>
      <c r="F15" s="20">
        <v>0.999</v>
      </c>
      <c r="G15" s="20">
        <v>6.1440000000000001</v>
      </c>
      <c r="H15" s="17">
        <v>350.79599020481675</v>
      </c>
      <c r="I15" s="7">
        <v>42.095518824578008</v>
      </c>
      <c r="J15" s="12">
        <v>500</v>
      </c>
      <c r="K15" s="19">
        <v>2.464504180681204E-2</v>
      </c>
      <c r="L15" s="25">
        <f>M15/29.307</f>
        <v>30.709386835909513</v>
      </c>
      <c r="M15" s="13">
        <v>900</v>
      </c>
      <c r="N15" s="13">
        <v>1017.7815148288612</v>
      </c>
      <c r="O15" s="14">
        <f>J15*F15+L15*G15</f>
        <v>688.17847271982805</v>
      </c>
      <c r="P15" s="15">
        <v>2.7050566538601957</v>
      </c>
      <c r="Q15" s="24"/>
      <c r="R15" s="23">
        <v>50.05</v>
      </c>
      <c r="S15" s="22">
        <v>38.5</v>
      </c>
    </row>
    <row r="16" spans="1:19" ht="24" thickBot="1">
      <c r="A16" s="4" t="s">
        <v>44</v>
      </c>
      <c r="B16" s="5" t="s">
        <v>45</v>
      </c>
      <c r="C16" s="8">
        <v>109955</v>
      </c>
      <c r="D16" s="8">
        <v>51.05</v>
      </c>
      <c r="E16" s="8">
        <v>9.6</v>
      </c>
      <c r="F16" s="20">
        <v>0.123</v>
      </c>
      <c r="G16" s="20">
        <v>7.3440000000000003</v>
      </c>
      <c r="H16" s="17">
        <v>350.79599020481675</v>
      </c>
      <c r="I16" s="7">
        <v>42.095518824578008</v>
      </c>
      <c r="J16" s="12">
        <v>200</v>
      </c>
      <c r="K16" s="19">
        <v>2.464504180681204E-2</v>
      </c>
      <c r="L16" s="25">
        <f>M16/29.307</f>
        <v>6.8243081857576691</v>
      </c>
      <c r="M16" s="13">
        <v>200</v>
      </c>
      <c r="N16" s="13">
        <v>1017.7815148288612</v>
      </c>
      <c r="O16" s="14">
        <f>J16*F16+L16*G16</f>
        <v>74.717719316204324</v>
      </c>
      <c r="P16" s="15">
        <v>2.7050566538601957</v>
      </c>
      <c r="Q16" s="24"/>
      <c r="R16" s="23">
        <v>50.05</v>
      </c>
      <c r="S16" s="22">
        <v>38.5</v>
      </c>
    </row>
    <row r="17" spans="1:19" ht="24" thickBot="1">
      <c r="A17" s="4" t="s">
        <v>47</v>
      </c>
      <c r="B17" s="5" t="s">
        <v>48</v>
      </c>
      <c r="C17" s="8">
        <v>985544</v>
      </c>
      <c r="D17" s="8">
        <v>51.05</v>
      </c>
      <c r="E17" s="8">
        <v>9.6</v>
      </c>
      <c r="F17" s="20">
        <v>0.254</v>
      </c>
      <c r="G17" s="20">
        <v>4.3650000000000002</v>
      </c>
      <c r="H17" s="17">
        <v>350.79599020481675</v>
      </c>
      <c r="I17" s="7">
        <v>42.095518824578008</v>
      </c>
      <c r="J17" s="12">
        <v>300</v>
      </c>
      <c r="K17" s="19">
        <v>2.464504180681204E-2</v>
      </c>
      <c r="L17" s="25">
        <f>M17/29.307</f>
        <v>5.1182311393182518</v>
      </c>
      <c r="M17" s="13">
        <v>150</v>
      </c>
      <c r="N17" s="13">
        <v>1017.7815148288612</v>
      </c>
      <c r="O17" s="14">
        <f>J17*F17+L17*G17</f>
        <v>98.541078923124175</v>
      </c>
      <c r="P17" s="15">
        <v>2.7050566538601957</v>
      </c>
      <c r="Q17" s="24"/>
      <c r="R17" s="23">
        <v>50.05</v>
      </c>
      <c r="S17" s="22">
        <v>38.5</v>
      </c>
    </row>
    <row r="18" spans="1:19" ht="24" thickBot="1">
      <c r="A18" s="4" t="s">
        <v>49</v>
      </c>
      <c r="B18" s="5" t="s">
        <v>51</v>
      </c>
      <c r="C18" s="8">
        <v>984455</v>
      </c>
      <c r="D18" s="8">
        <v>51.05</v>
      </c>
      <c r="E18" s="8">
        <v>9.6</v>
      </c>
      <c r="F18" s="20">
        <v>0.78500000000000003</v>
      </c>
      <c r="G18" s="20">
        <v>7.5549999999999997</v>
      </c>
      <c r="H18" s="17">
        <v>350.79599020481675</v>
      </c>
      <c r="I18" s="7">
        <v>42.095518824578008</v>
      </c>
      <c r="J18" s="12">
        <v>150</v>
      </c>
      <c r="K18" s="19">
        <v>2.464504180681204E-2</v>
      </c>
      <c r="L18" s="25">
        <f>M18/29.307</f>
        <v>32.415463882348931</v>
      </c>
      <c r="M18" s="13">
        <v>950</v>
      </c>
      <c r="N18" s="13">
        <v>1017.7815148288612</v>
      </c>
      <c r="O18" s="14">
        <f>J18*F18+L18*G18</f>
        <v>362.64882963114616</v>
      </c>
      <c r="P18" s="15">
        <v>2.7050566538601957</v>
      </c>
      <c r="Q18" s="24"/>
      <c r="R18" s="23">
        <v>50.05</v>
      </c>
      <c r="S18" s="22">
        <v>38.5</v>
      </c>
    </row>
    <row r="19" spans="1:19" ht="24" thickBot="1">
      <c r="A19" s="4" t="s">
        <v>50</v>
      </c>
      <c r="B19" s="5" t="s">
        <v>52</v>
      </c>
      <c r="C19" s="8">
        <v>854445</v>
      </c>
      <c r="D19" s="8">
        <v>51.05</v>
      </c>
      <c r="E19" s="8">
        <v>9.6</v>
      </c>
      <c r="F19" s="20">
        <v>0.14699999999999999</v>
      </c>
      <c r="G19" s="20">
        <v>2.444</v>
      </c>
      <c r="H19" s="17">
        <v>350.79599020481675</v>
      </c>
      <c r="I19" s="7">
        <v>42.095518824578008</v>
      </c>
      <c r="J19" s="12">
        <v>900</v>
      </c>
      <c r="K19" s="19">
        <v>2.464504180681204E-2</v>
      </c>
      <c r="L19" s="25">
        <f>M19/29.307</f>
        <v>22.315487767427577</v>
      </c>
      <c r="M19" s="13">
        <v>654</v>
      </c>
      <c r="N19" s="13">
        <v>1017.7815148288612</v>
      </c>
      <c r="O19" s="14">
        <f>J19*F19+L19*G19</f>
        <v>186.83905210359296</v>
      </c>
      <c r="P19" s="15">
        <v>2.7050566538601957</v>
      </c>
      <c r="Q19" s="24"/>
      <c r="R19" s="23">
        <v>50.05</v>
      </c>
      <c r="S19" s="22">
        <v>38.5</v>
      </c>
    </row>
    <row r="20" spans="1:19" ht="21">
      <c r="A20" s="21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Shea</dc:creator>
  <cp:lastModifiedBy>smohanasundaram</cp:lastModifiedBy>
  <dcterms:created xsi:type="dcterms:W3CDTF">2011-12-03T03:28:18Z</dcterms:created>
  <dcterms:modified xsi:type="dcterms:W3CDTF">2022-05-20T11:19:47Z</dcterms:modified>
</cp:coreProperties>
</file>