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uri/Dropbox/qual analysis coding round 2/"/>
    </mc:Choice>
  </mc:AlternateContent>
  <xr:revisionPtr revIDLastSave="0" documentId="13_ncr:1_{E8F0BA02-E88C-DB41-BA4B-37699A7FDF3A}" xr6:coauthVersionLast="43" xr6:coauthVersionMax="43" xr10:uidLastSave="{00000000-0000-0000-0000-000000000000}"/>
  <bookViews>
    <workbookView xWindow="80" yWindow="460" windowWidth="28700" windowHeight="15060" xr2:uid="{17BB62C5-1E03-1740-B033-773F04ECEC47}"/>
  </bookViews>
  <sheets>
    <sheet name="codes" sheetId="1" r:id="rId1"/>
    <sheet name="counts" sheetId="3" r:id="rId2"/>
    <sheet name="progres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0" i="3" l="1"/>
  <c r="L29" i="3"/>
  <c r="D22" i="3"/>
  <c r="D29" i="3"/>
  <c r="E28" i="3"/>
  <c r="E27" i="3"/>
  <c r="E26" i="3"/>
  <c r="E21" i="3"/>
  <c r="E20" i="3"/>
  <c r="E19" i="3"/>
  <c r="E18" i="3"/>
  <c r="E14" i="3"/>
  <c r="E13" i="3"/>
  <c r="E12" i="3"/>
  <c r="E11" i="3"/>
  <c r="D14" i="3"/>
  <c r="C12" i="3"/>
  <c r="S14" i="3"/>
  <c r="R6" i="3"/>
  <c r="R10" i="3"/>
  <c r="R12" i="3"/>
  <c r="Q14" i="3"/>
  <c r="Q13" i="3"/>
  <c r="Q12" i="3"/>
  <c r="Q10" i="3"/>
  <c r="Q9" i="3"/>
  <c r="Q8" i="3"/>
  <c r="Q6" i="3"/>
  <c r="Q5" i="3"/>
  <c r="Q4" i="3"/>
  <c r="N6" i="3"/>
  <c r="M4" i="3"/>
  <c r="L22" i="3"/>
  <c r="L21" i="3"/>
  <c r="L20" i="3"/>
  <c r="L19" i="3"/>
  <c r="L18" i="3"/>
  <c r="G23" i="3"/>
  <c r="C28" i="3"/>
  <c r="C27" i="3"/>
  <c r="C26" i="3"/>
  <c r="D28" i="3"/>
  <c r="B28" i="3"/>
  <c r="B25" i="3"/>
  <c r="L3" i="3" s="1"/>
  <c r="B27" i="3"/>
  <c r="L4" i="3" s="1"/>
  <c r="B26" i="3"/>
  <c r="L5" i="3" s="1"/>
  <c r="B18" i="3"/>
  <c r="C20" i="3"/>
  <c r="D21" i="3"/>
  <c r="C19" i="3" s="1"/>
  <c r="B21" i="3"/>
  <c r="B20" i="3"/>
  <c r="B19" i="3"/>
  <c r="C15" i="3"/>
  <c r="B12" i="3"/>
  <c r="L6" i="3" l="1"/>
  <c r="L7" i="3" s="1"/>
  <c r="C21" i="3"/>
  <c r="C18" i="3"/>
  <c r="B62" i="3"/>
  <c r="B61" i="3"/>
  <c r="B60" i="3"/>
  <c r="B59" i="3"/>
  <c r="B57" i="3"/>
  <c r="B56" i="3"/>
  <c r="B55" i="3"/>
  <c r="B54" i="3"/>
  <c r="B41" i="3"/>
  <c r="B47" i="3"/>
  <c r="B49" i="3"/>
  <c r="B44" i="3"/>
  <c r="B43" i="3"/>
  <c r="B48" i="3"/>
  <c r="B46" i="3"/>
  <c r="B42" i="3"/>
  <c r="B32" i="3"/>
  <c r="B33" i="3"/>
  <c r="B38" i="3"/>
  <c r="B39" i="3"/>
  <c r="B35" i="3"/>
  <c r="B36" i="3"/>
  <c r="B11" i="3"/>
  <c r="H11" i="3" s="1"/>
  <c r="B4" i="3"/>
  <c r="B15" i="3"/>
  <c r="B14" i="3"/>
  <c r="B13" i="3"/>
  <c r="B7" i="3"/>
  <c r="B6" i="3"/>
  <c r="B5" i="3"/>
  <c r="B2" i="3"/>
  <c r="M6" i="3" l="1"/>
  <c r="M5" i="3"/>
  <c r="M3" i="3"/>
  <c r="C5" i="3"/>
  <c r="G4" i="3"/>
  <c r="G6" i="3"/>
  <c r="G5" i="3"/>
  <c r="J35" i="3"/>
  <c r="K35" i="3" s="1"/>
  <c r="F42" i="3"/>
  <c r="C39" i="3"/>
  <c r="F41" i="3"/>
  <c r="C49" i="3"/>
  <c r="C48" i="3" s="1"/>
  <c r="C44" i="3"/>
  <c r="C41" i="3" s="1"/>
  <c r="C33" i="3"/>
  <c r="D33" i="3" s="1"/>
  <c r="C36" i="3"/>
  <c r="F12" i="3"/>
  <c r="C7" i="3"/>
  <c r="H12" i="3"/>
  <c r="D32" i="3" l="1"/>
  <c r="C14" i="3"/>
  <c r="I5" i="3"/>
  <c r="C46" i="3"/>
  <c r="C13" i="3"/>
  <c r="F11" i="3"/>
  <c r="C43" i="3"/>
  <c r="C42" i="3"/>
</calcChain>
</file>

<file path=xl/sharedStrings.xml><?xml version="1.0" encoding="utf-8"?>
<sst xmlns="http://schemas.openxmlformats.org/spreadsheetml/2006/main" count="1739" uniqueCount="491">
  <si>
    <t>basics</t>
  </si>
  <si>
    <t>subject</t>
  </si>
  <si>
    <t>scene</t>
  </si>
  <si>
    <t>description</t>
  </si>
  <si>
    <t>vis/ layout/ insight</t>
  </si>
  <si>
    <t>Analyst asksed for information for UIC crime statistics. DAE gave 7 views for just the UIC subset</t>
  </si>
  <si>
    <t>vis</t>
  </si>
  <si>
    <t>obnservations on these views, looking for the maximum</t>
  </si>
  <si>
    <t>insight</t>
  </si>
  <si>
    <t>Analyst asked for the same but for River North.  DAE gave the same 7 views, but this time just for River North</t>
  </si>
  <si>
    <t>Analyst both says to keep everything up.  But then says it would be ok to minimize the UIC ones (DAE did not chooses to keep them up)</t>
  </si>
  <si>
    <t>layout</t>
  </si>
  <si>
    <t>3a</t>
  </si>
  <si>
    <t>Analyst looks at the maps, and suggest they will eventually want to compare to the other neighborhoods</t>
  </si>
  <si>
    <t>Analyst wants a clearer map (better read the street names) DAE adds transparency</t>
  </si>
  <si>
    <t>v!s-modify</t>
  </si>
  <si>
    <t>Analyst wants to take notes.  Asks to make sure views aren't overlapping ("bring up").  Analyst takes notes on each view "highest accounts of…"</t>
  </si>
  <si>
    <t>4a</t>
  </si>
  <si>
    <t>DAE's more transparent maps come in (from 3a)</t>
  </si>
  <si>
    <t>asks for an overview of number of crimes for all 4 neighborhoods.  DAE gives a single bar chart with the 4 neighborhood frequencies</t>
  </si>
  <si>
    <t>asks for the next 2 neighborhoods. DAE gives the same 7 views, for each, now there are 4x7 views + 1</t>
  </si>
  <si>
    <t>suggests taking away these views, to make room for the next set.  DAE does not do so</t>
  </si>
  <si>
    <t>6a</t>
  </si>
  <si>
    <t>looking at UIC map (trasparent and not).  Noting high crime areas.  DAE makes bigger</t>
  </si>
  <si>
    <t>6b</t>
  </si>
  <si>
    <t>asks to maximize river north 'do the same thiung to River North'</t>
  </si>
  <si>
    <t>6c</t>
  </si>
  <si>
    <t>social interaction with DAE</t>
  </si>
  <si>
    <t>describes their process- looking at the highest counts.  Notes a difference between Loop and UIC</t>
  </si>
  <si>
    <t>so many views- they ask to find map for the loop</t>
  </si>
  <si>
    <t>looking for day of the week near west and loop views</t>
  </si>
  <si>
    <t>asks to bring the maps central together 'so I can compare'</t>
  </si>
  <si>
    <t>question about the scale on the maps- why they go up to different values that don't reflect the overview</t>
  </si>
  <si>
    <t>11*</t>
  </si>
  <si>
    <t>this is a problem that could be addressed by unifying encodings within comparative collection</t>
  </si>
  <si>
    <t>maximize the 'loop map'</t>
  </si>
  <si>
    <t>maximize 'the near west'</t>
  </si>
  <si>
    <t>put them side by side again</t>
  </si>
  <si>
    <t>wants to see all 4 'crime type' side by side</t>
  </si>
  <si>
    <t>examining serious crimes, to see which has more of these.  Notes it is about the same</t>
  </si>
  <si>
    <t xml:space="preserve">DAE responds to struggle to compare serious crimes between views, and gives an alternate view which aligns and encodes the data differently </t>
  </si>
  <si>
    <t>observations on the comparative collection view</t>
  </si>
  <si>
    <t>move a view</t>
  </si>
  <si>
    <t xml:space="preserve">discussing conclusions- complex observations from comparisons between neighborhoods </t>
  </si>
  <si>
    <t xml:space="preserve">retrieval of months </t>
  </si>
  <si>
    <t>DAE produces view to enable comparisons- pivot from subset-focused collection to comparative collection</t>
  </si>
  <si>
    <t>done</t>
  </si>
  <si>
    <t>want to know what areas to deploy the officers.  crimes for the city, overview of the whole city</t>
  </si>
  <si>
    <t>looking at the map, identifying hot spots</t>
  </si>
  <si>
    <t>zoom</t>
  </si>
  <si>
    <t>what kinds of activity there is in the loop</t>
  </si>
  <si>
    <t>figures out which vis is which.  Sees that theft is most common</t>
  </si>
  <si>
    <t>can I see crimes for the other three regions as well</t>
  </si>
  <si>
    <t>what happens in the loop is different than overall</t>
  </si>
  <si>
    <t>deciding what to do next</t>
  </si>
  <si>
    <t>any kind of graph showing theft by time of day</t>
  </si>
  <si>
    <t>throughout the day in the top 10 crimes</t>
  </si>
  <si>
    <t>v!s</t>
  </si>
  <si>
    <t>give me the same as this, pointing to the time of day theft, but for deceptive practice, battery and assualt please</t>
  </si>
  <si>
    <t>observes that there are differences- go up noon-6 except battery</t>
  </si>
  <si>
    <t>Stick with theft. Theft throughout the week</t>
  </si>
  <si>
    <t>this is interesting</t>
  </si>
  <si>
    <t>can we see a breakdown of the whole week for all crimes</t>
  </si>
  <si>
    <t>observations</t>
  </si>
  <si>
    <t>likes the line graph, expresses preference over the other. Doesn't need this one</t>
  </si>
  <si>
    <t>preference and layout</t>
  </si>
  <si>
    <t>can I have this, pointing to the days of the week line graph, for months of the year?</t>
  </si>
  <si>
    <t>identify May-Oct</t>
  </si>
  <si>
    <t>how about the break down of crime for each year</t>
  </si>
  <si>
    <t>makes observations about the trend</t>
  </si>
  <si>
    <t>looks back at map</t>
  </si>
  <si>
    <t>are there other kinds of maps?</t>
  </si>
  <si>
    <t>can we have the heatmap of thefts?</t>
  </si>
  <si>
    <t>same with deceptive practice</t>
  </si>
  <si>
    <t>finds a hotspot</t>
  </si>
  <si>
    <t>formultating conclusions</t>
  </si>
  <si>
    <t>can I see the number of crimes by neighborhood</t>
  </si>
  <si>
    <t>conclusions</t>
  </si>
  <si>
    <t>-</t>
  </si>
  <si>
    <t>Analyst asks for a visualization for chicago neighborhoods, overall crime. DAE gives a bar chart of crime split by neighborhood</t>
  </si>
  <si>
    <t>Analyst asks to widen the view . DAE tries</t>
  </si>
  <si>
    <t>Analyst actively reads the view, describing what she is seeing, what attributes are present and what subset of the data</t>
  </si>
  <si>
    <t>Analyst asks for distribution with respect to crime types. DAE gives a bar chart of crime split by crime type. Screen now has 2 views, centered</t>
  </si>
  <si>
    <t>Analyst identifies the neighborhood with the most crime (River North) and the least (UIC, Loop, Near East)</t>
  </si>
  <si>
    <r>
      <t>Refers to the overview by crime type, and ask to now see 'the distribution' with respect to river north.  Drill down to focus one view, based on a selection from another.  DAE gives a bar chart split by crime type, filtered on river north. Now there are 3 views in the center of the display- the overview and the focus juxtaposed next to each other and the view from which the selection was drawn next to the 2.</t>
    </r>
    <r>
      <rPr>
        <b/>
        <sz val="12"/>
        <color theme="4" tint="0.79998168889431442"/>
        <rFont val="Calibri"/>
        <family val="2"/>
      </rPr>
      <t>E78</t>
    </r>
  </si>
  <si>
    <t>Analysts identifies the most common crime types</t>
  </si>
  <si>
    <t>Analyst notes that River North follows the same pattern as the overview</t>
  </si>
  <si>
    <t>Analyst asks if there is only the bar chart, or another way to visualize "the same". DAE gives a split bar chart and treemap showing both crime types and neighborhoods</t>
  </si>
  <si>
    <t>reading the tree map view</t>
  </si>
  <si>
    <t>ask to remove treemap to focus on the split bar chart</t>
  </si>
  <si>
    <t>complex comparative observations between neighborhoods- focusing on differences in frequencies of crime tyes</t>
  </si>
  <si>
    <t>expresses an intention to focus on theft and battery</t>
  </si>
  <si>
    <t>checks with the DAE for advice and confirmation of their plan</t>
  </si>
  <si>
    <t>ask for each year the crime distributions in the neighborhoods. DAE gives a line chart- one with the neighborhoods in a single view, and one not</t>
  </si>
  <si>
    <t>Analyst describes the visualizatons.  Describes what they see.  Desribes the trend.  Asks about what the other view is about.</t>
  </si>
  <si>
    <t>Asks to bring back the first graph showing crimes by neighborhood. Screen now has 1 view of crime rate over time by neighborhood, and the distribution by neighborhood.</t>
  </si>
  <si>
    <t>Analyst reads the 2 views, and concludes that River North and UIC should be the targets.  River North because it has the most crime.  She exclused Near West bcause it has experienced a decrease in the number of crimes.  And decides instead to focus on UIC- the third most.</t>
  </si>
  <si>
    <t>In 2014, wants to see month-wise, the crimes reported in the neighborhoods.  DAE gives 2 bar charts, for 2014.  The primary and secondary x axis are different in them- one split by neighborhood then month.  The other by month than neighborhood</t>
  </si>
  <si>
    <t>looking at the views and pointing out the peaks</t>
  </si>
  <si>
    <t>looking at the views, summarizing</t>
  </si>
  <si>
    <t>"what about day of the week"</t>
  </si>
  <si>
    <t>finding peaks and patterns</t>
  </si>
  <si>
    <t>expresses a preference for one of the view alternatives, in each alternate view collection</t>
  </si>
  <si>
    <t>looking at the views</t>
  </si>
  <si>
    <t>"what about time of day"</t>
  </si>
  <si>
    <t xml:space="preserve">direct invocation of a set of views, joined by their common subset 2014, common focus on neighborhoods.  Ask for the same but split by the years. </t>
  </si>
  <si>
    <t>can we align the graphs?</t>
  </si>
  <si>
    <t>close all these graphs</t>
  </si>
  <si>
    <t>crime with respect to location type in UIC and River North over the period 2010-2014</t>
  </si>
  <si>
    <t>can I see yearwise in separate graphs?</t>
  </si>
  <si>
    <t>does crime change around schools during the school year</t>
  </si>
  <si>
    <t>june-sept theft and where it is happening</t>
  </si>
  <si>
    <t>break this out by year</t>
  </si>
  <si>
    <t>same but for battery</t>
  </si>
  <si>
    <t>what was happening to make the drop happen in batteries 2010-2011, is there more data about that</t>
  </si>
  <si>
    <t>so could we look at that purple line for theft on a month to month basis- do an overlay of 2010 jauary to decemeber to see if there is a change from year to year across the months in theft</t>
  </si>
  <si>
    <t>select just 2 lines from the line chart (homicide and battery)</t>
  </si>
  <si>
    <t>2011-2013 location type where homicide occurred (pointing to the view and selecting a narrow window within)</t>
  </si>
  <si>
    <t>what is happening at this spot</t>
  </si>
  <si>
    <t>let's see this (points to map), but with 2012 where we see that spike</t>
  </si>
  <si>
    <t>how many crimes occurred in each neighborhood/ percentage</t>
  </si>
  <si>
    <t>can I see population- can't answer that</t>
  </si>
  <si>
    <t>look at near west side what types of crime</t>
  </si>
  <si>
    <t>of the theft on the near west side, show it by month</t>
  </si>
  <si>
    <t>same thing for battery in the near west side</t>
  </si>
  <si>
    <t>location of thefts on the near-west side</t>
  </si>
  <si>
    <t>v!s-not-responded-to</t>
  </si>
  <si>
    <t>noting the highest</t>
  </si>
  <si>
    <t>location of theft and battery in the four neighborhoods</t>
  </si>
  <si>
    <t>time of day of theft and battery in all four neighborhoods</t>
  </si>
  <si>
    <t>where crimes occur noon-6 and 6-midnight</t>
  </si>
  <si>
    <t>location type for crimes noon-6 and 6-midnight</t>
  </si>
  <si>
    <t>can you split these between noon-6 and 6-midnight</t>
  </si>
  <si>
    <t>where on a map they occurred- what streets what sidewalks</t>
  </si>
  <si>
    <t>selecting from noon-6 all crimes the top 5 location types by month</t>
  </si>
  <si>
    <t>do we have for all neighborhoods the month</t>
  </si>
  <si>
    <t>for this graph on the left, can you make it just for street and sidewalk</t>
  </si>
  <si>
    <t>do the same thing for 6pm-midnight</t>
  </si>
  <si>
    <t>go back to the month noon-6 and 6-midnight and delineate by neighborhood</t>
  </si>
  <si>
    <t xml:space="preserve">can we go back to… </t>
  </si>
  <si>
    <t>for river north, separate it from noon-6 and 6-midnight</t>
  </si>
  <si>
    <t>same graph add other 2 time slots</t>
  </si>
  <si>
    <t>can you show me the number of crimes in river north by year</t>
  </si>
  <si>
    <t>show me types of crimes in 2010 compared to 2014</t>
  </si>
  <si>
    <t>can you make this graph where you show crime types, from 2010-204 for the 4 neighborhoods</t>
  </si>
  <si>
    <t>day of the week theft</t>
  </si>
  <si>
    <t>Friday and Saturday what times of the day the crimes occur</t>
  </si>
  <si>
    <t>in the loop,what days of the week are theft and deceptive practice</t>
  </si>
  <si>
    <t>loop, theft crimes by month</t>
  </si>
  <si>
    <t>which location has the highest crime rate recorded</t>
  </si>
  <si>
    <t>confusing, but basically asks which location type has the highest crime rate recorded in river noth</t>
  </si>
  <si>
    <t>unclear, system believes he asked about types of crime in river north</t>
  </si>
  <si>
    <t>what part of the day is crime higher</t>
  </si>
  <si>
    <t>Saturday location type in river north</t>
  </si>
  <si>
    <t>day by month and day by year analysis of this graph, of river north crimes.  (this references river north)</t>
  </si>
  <si>
    <t>I want a year by analysis of this</t>
  </si>
  <si>
    <t>graph of the highest crime that occurred each year</t>
  </si>
  <si>
    <t>total amount of crimes divided by the areas.  DAE gives a bar chart of crimes by neighborhood</t>
  </si>
  <si>
    <t>similar division between the neighborhoods but also track it over the years</t>
  </si>
  <si>
    <t>crime types in 2014</t>
  </si>
  <si>
    <t>theft by location type</t>
  </si>
  <si>
    <t>what time of day do thefts usually occur</t>
  </si>
  <si>
    <t>see gps locations</t>
  </si>
  <si>
    <t>map analysis</t>
  </si>
  <si>
    <t>trend in the maps</t>
  </si>
  <si>
    <t>narcotics violations by geography</t>
  </si>
  <si>
    <t>what crimes tend to be committed in vacant lots</t>
  </si>
  <si>
    <t>can wedo the same thing for cta bus and train</t>
  </si>
  <si>
    <t>can I see the homicide map</t>
  </si>
  <si>
    <t>can I see homicides by month</t>
  </si>
  <si>
    <t>get the narcotics map and put it next to this</t>
  </si>
  <si>
    <t>put the theft map up</t>
  </si>
  <si>
    <t>between the three, narcotics, homicide and thefts, do it by time of day and the 4 neighborhoods</t>
  </si>
  <si>
    <t>can we do trend in type of crime over the last 4 years</t>
  </si>
  <si>
    <t>prostitution map</t>
  </si>
  <si>
    <t>where are the most common reports of sexual assault</t>
  </si>
  <si>
    <t>map, narrow it down to sexual assault on street and sidewalk</t>
  </si>
  <si>
    <t>can I see number of crimes by location type</t>
  </si>
  <si>
    <t>type of crimes at UIC</t>
  </si>
  <si>
    <t>what kind of crime occurs in a restaurant in this area</t>
  </si>
  <si>
    <t>crime in general by day of the week</t>
  </si>
  <si>
    <t>number of crimes by day of the week divided by crime type</t>
  </si>
  <si>
    <t>Activity around UIC</t>
  </si>
  <si>
    <t>looking at maps</t>
  </si>
  <si>
    <t>Looking at activity around River North</t>
  </si>
  <si>
    <t>then I want to try the loop</t>
  </si>
  <si>
    <t>activity Near West</t>
  </si>
  <si>
    <t>type of crime that occurs in the Near West</t>
  </si>
  <si>
    <t>Could I take a look at when crimes happen</t>
  </si>
  <si>
    <t>When battery takes place</t>
  </si>
  <si>
    <t>retrieve a map, I'm done with time</t>
  </si>
  <si>
    <t>same time visualizations but for just UIC</t>
  </si>
  <si>
    <t>could I have a map like this one?</t>
  </si>
  <si>
    <t>Are there any areas that are dangerous if I were walking to the CTA- theft, battery- that sort of thing</t>
  </si>
  <si>
    <t>which neighborhoods would have the least amount of theft or breaking in, that sort of thing</t>
  </si>
  <si>
    <t>are currency exchanges and liquor stores as sketchy as they seem</t>
  </si>
  <si>
    <t>is it worse on the bus in the summer in terms of public intoxication, or fighting or harassment</t>
  </si>
  <si>
    <t>what are the most frequent areas of sexual assault, public places or private residences</t>
  </si>
  <si>
    <t>focus on children near schools or closer to homes</t>
  </si>
  <si>
    <t>can I see the map a little closer</t>
  </si>
  <si>
    <t>during the time period have there been changes in crime in the neighborhoods, focusing on theft, robbery, homicide</t>
  </si>
  <si>
    <t>is there gambling on the CTA</t>
  </si>
  <si>
    <t>near UIC, what is the most common area for crime</t>
  </si>
  <si>
    <t>on streets and sidewalks, what kinds of crimes are happening around UIC</t>
  </si>
  <si>
    <t xml:space="preserve">what is this figure? </t>
  </si>
  <si>
    <t>is there a day of the week where common crimes around UIC are less?</t>
  </si>
  <si>
    <t>what kinds of crimes are committed around businesses</t>
  </si>
  <si>
    <t>go back to number of crimes by day of the week, how does this vary by neighborhood</t>
  </si>
  <si>
    <t>what restaurant should I be avoiding past 10pm on a Friday night?</t>
  </si>
  <si>
    <t>can I just see the map with points more than 50 crimes</t>
  </si>
  <si>
    <t>move it to the left a little bit</t>
  </si>
  <si>
    <t>can I get a breakdown of the crimes in the last 4 weeks in just river north</t>
  </si>
  <si>
    <t>can I see the labels on the data please</t>
  </si>
  <si>
    <t>can I see where these prostitution crimes occur?</t>
  </si>
  <si>
    <t>can I see prostitution cases in a three block radius around Michigan and Ontario</t>
  </si>
  <si>
    <t>rest of the cases in River North for prostitution</t>
  </si>
  <si>
    <t>can I see all the cases in all 4 locations</t>
  </si>
  <si>
    <t>if I were to go to a restaurant on valentines day what parking lot should I avoid, based on the number of crimes in the lot</t>
  </si>
  <si>
    <t>is this any different than the rest of the days on average</t>
  </si>
  <si>
    <t>can I see battery theft robbery in the UIC area for the last year</t>
  </si>
  <si>
    <t>what is the number of robberies in the UIC area?</t>
  </si>
  <si>
    <t>how many of these thefts occurred on the sidewalk as opposed to an alleyway</t>
  </si>
  <si>
    <t>Where did these parking lot offenses occur?</t>
  </si>
  <si>
    <t>for these CTA bus and CTA train crimes, can we get a breakdown by time of the day</t>
  </si>
  <si>
    <t>can we remove deceptive pracrices from this graph</t>
  </si>
  <si>
    <t>v!smodify</t>
  </si>
  <si>
    <t>Can I get data lables on each of these breakdowns</t>
  </si>
  <si>
    <t>past noon can we map the rest of the data somehow</t>
  </si>
  <si>
    <t>can we see all the crimes for the same and past 6pm</t>
  </si>
  <si>
    <t>can we take out deceptive practices from this</t>
  </si>
  <si>
    <t>can we see just homicides for this one</t>
  </si>
  <si>
    <t>can we see the parameters for where the neighborhoods are</t>
  </si>
  <si>
    <t>which areas have the highest incidence of homicide, battery ,assault, kidnapping, where should I be most worried?</t>
  </si>
  <si>
    <t>can we limit this to just crimes that happen on the street</t>
  </si>
  <si>
    <t>give me near west and UIC with some sort of breakdown by time</t>
  </si>
  <si>
    <t>This, but I just want assault and battery, and put River North back</t>
  </si>
  <si>
    <t>Can we do day of the week, the same crimes- battery, assault</t>
  </si>
  <si>
    <t>Can I look at just weekends by time of day</t>
  </si>
  <si>
    <t>take the crimes in regions by day of the week, but do it for months, one line for each month</t>
  </si>
  <si>
    <t>change the color scale so each month has a color</t>
  </si>
  <si>
    <t>can the color scale be different on this?</t>
  </si>
  <si>
    <t>do you have data on hotspots</t>
  </si>
  <si>
    <t>can we go year by year for assault and battery in just UIC?</t>
  </si>
  <si>
    <t>can you show the trend for all crime?</t>
  </si>
  <si>
    <t>can you do this sort of hot-spot map by time</t>
  </si>
  <si>
    <t>tell me where the crime rate is maximum</t>
  </si>
  <si>
    <t>not responded to</t>
  </si>
  <si>
    <t>what time is the crime rate maximum- day or night</t>
  </si>
  <si>
    <t>what areas do I deploy the officers</t>
  </si>
  <si>
    <t>what kind of crime is maximum</t>
  </si>
  <si>
    <t>is this for all the areas?</t>
  </si>
  <si>
    <t>clarification</t>
  </si>
  <si>
    <t>which month has the most theft</t>
  </si>
  <si>
    <t>what point in the day is the crime rate maximum?  3pm? 4pm?</t>
  </si>
  <si>
    <t>how many crimes have occurred at a particular residence or residential area?</t>
  </si>
  <si>
    <t>are there any incidence happening on the CTA train?</t>
  </si>
  <si>
    <t>are there hotspots where crimes keep happening</t>
  </si>
  <si>
    <t>is the crime rate increasing or decreasing</t>
  </si>
  <si>
    <t>are there any instances of human trafficing</t>
  </si>
  <si>
    <t>how many crimes on the lake or riverbank</t>
  </si>
  <si>
    <t>tell me the day of the week where crime is maximum</t>
  </si>
  <si>
    <t>how many kidnapping cases in the last 4 years</t>
  </si>
  <si>
    <t>biggest crime happening in UIC</t>
  </si>
  <si>
    <t>any particular location on UIC where the crime rate is maximum</t>
  </si>
  <si>
    <t>any break-ins near uIC</t>
  </si>
  <si>
    <t>any cases of murder or attempted murder</t>
  </si>
  <si>
    <t>any incidence (of murder) happening in and around shcools and universities</t>
  </si>
  <si>
    <t>are there any crimes that are negligable, least seen?</t>
  </si>
  <si>
    <t>any particular crime that is on the rise?</t>
  </si>
  <si>
    <t>can I see intimidation by day of the week</t>
  </si>
  <si>
    <t>same day of the week but public peace violation</t>
  </si>
  <si>
    <t>by the side of this one</t>
  </si>
  <si>
    <t>vis of all major crime types</t>
  </si>
  <si>
    <t>theft around UIC for all the location types</t>
  </si>
  <si>
    <t>is this common to all 4 neighborhoods</t>
  </si>
  <si>
    <t>can you make this more legible</t>
  </si>
  <si>
    <t>can you bring up this one that has been hidden</t>
  </si>
  <si>
    <t>theft and battery for all the neighborhoods during different days of the week</t>
  </si>
  <si>
    <t>can I see the spread by months of the year</t>
  </si>
  <si>
    <t>can you get 6-1 and 7-1</t>
  </si>
  <si>
    <t xml:space="preserve">why is street theft much larger when compared between 6-1 and 7-1?  </t>
  </si>
  <si>
    <t>another visualization that would tell me the crime types in near west</t>
  </si>
  <si>
    <t>visualizton of crimes that happen in near west on streets</t>
  </si>
  <si>
    <t>can I see this data across the year</t>
  </si>
  <si>
    <t>theft alone, that data for a year, spread over the year</t>
  </si>
  <si>
    <t>what are these peaks I see in May</t>
  </si>
  <si>
    <t>can I see this but with theft and criminal damage broken out in separate lines</t>
  </si>
  <si>
    <t>can I see the same but for the UIC area</t>
  </si>
  <si>
    <t>can I see this but with a line for battery also</t>
  </si>
  <si>
    <t>can I see this chart, but also with time of day info in it somehoiw</t>
  </si>
  <si>
    <t>description of very specific chart, based on the current ones</t>
  </si>
  <si>
    <t xml:space="preserve">vis </t>
  </si>
  <si>
    <t>keeping the focus, but a specific chart type with different attributes, he describes</t>
  </si>
  <si>
    <t>can you stretch these out</t>
  </si>
  <si>
    <t>do I ask for a map, or how does this work</t>
  </si>
  <si>
    <t>some kind of temporal or something</t>
  </si>
  <si>
    <t>any way to get a sense of where these peaks are, what months</t>
  </si>
  <si>
    <t xml:space="preserve">can we filter the map on these months </t>
  </si>
  <si>
    <t>can I see time of day for this time period - point to map- june, july, august</t>
  </si>
  <si>
    <t>can I look at the crimes that occur at noon</t>
  </si>
  <si>
    <t>can I see noon-6pm in terms of crime</t>
  </si>
  <si>
    <t>can I look at these crimes in this area here on the map- what is going on there</t>
  </si>
  <si>
    <t>can I have this but noon-6pm</t>
  </si>
  <si>
    <t>can I see noon-6pm for this data in this zone by day of the week</t>
  </si>
  <si>
    <t>can I have this whole city map but just thefts</t>
  </si>
  <si>
    <t>can I get a line graph of thefts between 2010-2014</t>
  </si>
  <si>
    <t>can we go back to the map for all crimes</t>
  </si>
  <si>
    <t>have I seen the number of crimes like that chart</t>
  </si>
  <si>
    <t>can we do a temporal scale like we did with thefts but for battery</t>
  </si>
  <si>
    <t>can i get a labeled map of battery</t>
  </si>
  <si>
    <t>close all theft</t>
  </si>
  <si>
    <t>can I see days of the week and hours of the day like the month chart</t>
  </si>
  <si>
    <t>bring back the battery</t>
  </si>
  <si>
    <t>can I get these same charts but for battery</t>
  </si>
  <si>
    <t>can I get this , these views, but for drug use, alcohol use, narcotics</t>
  </si>
  <si>
    <t>for battery can I see Saturday and Sunday across aqll months and years</t>
  </si>
  <si>
    <t>can I get this labeled</t>
  </si>
  <si>
    <t>can I have this but split into 2 lines one for Sunday and one for Saturday</t>
  </si>
  <si>
    <t>can I see this period of june july august just Saturday and Sunday in separate charts</t>
  </si>
  <si>
    <t>can I do map of Saturday, Sunday batteries</t>
  </si>
  <si>
    <t xml:space="preserve">selecting some hot spots… </t>
  </si>
  <si>
    <t xml:space="preserve">from those hotspots, can I see a temporal view of Saturday and sundays </t>
  </si>
  <si>
    <t>this but hours of the day, Saturday and Sunday</t>
  </si>
  <si>
    <t>can I find the chart of all crimes</t>
  </si>
  <si>
    <t>can I get a heatmap of criminal damage and deceptive pracrice like before</t>
  </si>
  <si>
    <t>let me select this hotspot</t>
  </si>
  <si>
    <t>can we do the temporal graph for these two hotspots</t>
  </si>
  <si>
    <t>Compare</t>
  </si>
  <si>
    <t>Browse</t>
  </si>
  <si>
    <t>Drill-down</t>
  </si>
  <si>
    <t>Contextualize</t>
  </si>
  <si>
    <t>Complex</t>
  </si>
  <si>
    <t>Other</t>
  </si>
  <si>
    <t>Unclear</t>
  </si>
  <si>
    <t>x</t>
  </si>
  <si>
    <t>Direct, independent of existing active views</t>
  </si>
  <si>
    <t xml:space="preserve">Referential 'this but…' </t>
  </si>
  <si>
    <t>unclear</t>
  </si>
  <si>
    <t>Target</t>
  </si>
  <si>
    <t>If direct</t>
  </si>
  <si>
    <t>Many</t>
  </si>
  <si>
    <t>One</t>
  </si>
  <si>
    <t>IF referential</t>
  </si>
  <si>
    <t>Operation</t>
  </si>
  <si>
    <t>One copy-pivot</t>
  </si>
  <si>
    <t>Many-extend</t>
  </si>
  <si>
    <t>Many-copy+pivot</t>
  </si>
  <si>
    <t>One-Multi</t>
  </si>
  <si>
    <t>Many-multi</t>
  </si>
  <si>
    <t>One-extend</t>
  </si>
  <si>
    <t>One-copy+pivot</t>
  </si>
  <si>
    <t>One-multi</t>
  </si>
  <si>
    <t>One-Extend</t>
  </si>
  <si>
    <t>If selection</t>
  </si>
  <si>
    <t>If referential</t>
  </si>
  <si>
    <t>What is changed?</t>
  </si>
  <si>
    <t>new filter</t>
  </si>
  <si>
    <t>New filter</t>
  </si>
  <si>
    <t>?</t>
  </si>
  <si>
    <t>new x1</t>
  </si>
  <si>
    <t>New x1</t>
  </si>
  <si>
    <t>New x</t>
  </si>
  <si>
    <t>How many actions to perform on the selected region</t>
  </si>
  <si>
    <t>How many view outcomes</t>
  </si>
  <si>
    <t>Selection 'select this region, and show it by ….'</t>
  </si>
  <si>
    <t>time of day street theft , June-Seppt</t>
  </si>
  <si>
    <t>What transformation</t>
  </si>
  <si>
    <t>Select one region, keep x2, new x1</t>
  </si>
  <si>
    <t xml:space="preserve">Select and browse </t>
  </si>
  <si>
    <t>Select and new x1</t>
  </si>
  <si>
    <t>Many_or_Multi</t>
  </si>
  <si>
    <t>keep subset, keep x1, add x2</t>
  </si>
  <si>
    <t>Select and compare to rest of the data, in many aspects</t>
  </si>
  <si>
    <t>Many or Multi</t>
  </si>
  <si>
    <t>Select and split by year and new attr/template</t>
  </si>
  <si>
    <t>Select and view in respect to month</t>
  </si>
  <si>
    <t>Pivot to a new subset</t>
  </si>
  <si>
    <t>*** both</t>
  </si>
  <si>
    <t>gradually(multi-scene) select from map and year by year picture of what is happenning by crime type</t>
  </si>
  <si>
    <t xml:space="preserve">another hotspot, "lets see what is going on there" </t>
  </si>
  <si>
    <t>SELECT AND REF</t>
  </si>
  <si>
    <t>back to hotspot 1: location type of thefts in hotspot 1, either all years together or not</t>
  </si>
  <si>
    <t>because the selection was already made, now it is ref</t>
  </si>
  <si>
    <t>Select no pivot, just rescale</t>
  </si>
  <si>
    <t>Select and new template+x1</t>
  </si>
  <si>
    <t>1/4 done!!</t>
  </si>
  <si>
    <t>ALMOST THERE!!</t>
  </si>
  <si>
    <t>HALFWAY DONE!!</t>
  </si>
  <si>
    <t>Targeted (one attr+one subset)</t>
  </si>
  <si>
    <t>Compare (several subsets, one attr)</t>
  </si>
  <si>
    <t>Browse (one subset, several attr)</t>
  </si>
  <si>
    <t>Complex (many attr, many subsets)</t>
  </si>
  <si>
    <t>Unclear/other</t>
  </si>
  <si>
    <t>same thing you did for near west side, indicating the crime type vis, for all 4 neighborhoods</t>
  </si>
  <si>
    <t>New x2</t>
  </si>
  <si>
    <t>Many-or-multi</t>
  </si>
  <si>
    <t>One- copy+pivot</t>
  </si>
  <si>
    <t>One-Copy+pivot</t>
  </si>
  <si>
    <t>Many-facet</t>
  </si>
  <si>
    <t>direct</t>
  </si>
  <si>
    <t>referential</t>
  </si>
  <si>
    <t>selection</t>
  </si>
  <si>
    <t>Direct</t>
  </si>
  <si>
    <t>Targeted</t>
  </si>
  <si>
    <t>one</t>
  </si>
  <si>
    <t>many</t>
  </si>
  <si>
    <t>many-or-multi</t>
  </si>
  <si>
    <t>New template, new x1</t>
  </si>
  <si>
    <t>Split new filters</t>
  </si>
  <si>
    <t>One (one region)</t>
  </si>
  <si>
    <t>Add x2</t>
  </si>
  <si>
    <t>Many-facet and copy+pivot</t>
  </si>
  <si>
    <t>New filter and Add x2</t>
  </si>
  <si>
    <t>apply selection to referenced template and split</t>
  </si>
  <si>
    <t>Many-or-Multi</t>
  </si>
  <si>
    <t>can I get a day by day analysis this, of day and time?</t>
  </si>
  <si>
    <t>Two new x's</t>
  </si>
  <si>
    <t>Referential</t>
  </si>
  <si>
    <t>Split by x2</t>
  </si>
  <si>
    <t>add x2</t>
  </si>
  <si>
    <t>12-12:10</t>
  </si>
  <si>
    <t>12:20-12:30</t>
  </si>
  <si>
    <t>12:40-12:50</t>
  </si>
  <si>
    <t>1-1:10</t>
  </si>
  <si>
    <t>1:20-1:30</t>
  </si>
  <si>
    <t>1:40-1:50</t>
  </si>
  <si>
    <t>2:00-2:10</t>
  </si>
  <si>
    <t>IF it is 2:20 when done, get to go to the gym</t>
  </si>
  <si>
    <t>with no revisions of the selection category come back to it later</t>
  </si>
  <si>
    <t>new filters</t>
  </si>
  <si>
    <t>which areas have highest number of deceptive practices in retail</t>
  </si>
  <si>
    <t>Many?</t>
  </si>
  <si>
    <t>can I also get a breakdown of the types of crimes for 10am</t>
  </si>
  <si>
    <t>Add new x2</t>
  </si>
  <si>
    <t>Many or multi</t>
  </si>
  <si>
    <t>Many-filter and facet</t>
  </si>
  <si>
    <t>complex?</t>
  </si>
  <si>
    <r>
      <rPr>
        <b/>
        <sz val="12"/>
        <color theme="1" tint="0.499984740745262"/>
        <rFont val="Calibri (Body)"/>
      </rPr>
      <t>do you have time of day available for this data-</t>
    </r>
    <r>
      <rPr>
        <b/>
        <sz val="12"/>
        <color theme="1"/>
        <rFont val="Calibri"/>
        <family val="2"/>
        <scheme val="minor"/>
      </rPr>
      <t xml:space="preserve"> clarification: can I see theft and criminal damage in near west by time of day</t>
    </r>
  </si>
  <si>
    <t>New template+variable</t>
  </si>
  <si>
    <t>can we focus on loop and river north for this data</t>
  </si>
  <si>
    <t>Two</t>
  </si>
  <si>
    <t xml:space="preserve">new filter, new x's </t>
  </si>
  <si>
    <t>new filter, new x1</t>
  </si>
  <si>
    <t>new x2</t>
  </si>
  <si>
    <t>both ref+sel</t>
  </si>
  <si>
    <t>5?</t>
  </si>
  <si>
    <t>Input:Many</t>
  </si>
  <si>
    <t>Input:One</t>
  </si>
  <si>
    <t>Operation:Many</t>
  </si>
  <si>
    <t>Operation:One</t>
  </si>
  <si>
    <t>Outcome:Many</t>
  </si>
  <si>
    <t>Outcome:One</t>
  </si>
  <si>
    <t>Many,Many,Many</t>
  </si>
  <si>
    <t>Many,One,Many</t>
  </si>
  <si>
    <t>Many,One,One</t>
  </si>
  <si>
    <t>Cardinality targets</t>
  </si>
  <si>
    <t>Cardinality outcomes</t>
  </si>
  <si>
    <t>One,Many,Many</t>
  </si>
  <si>
    <t>One,One,Many</t>
  </si>
  <si>
    <t>One,One,One</t>
  </si>
  <si>
    <t>Many,Many,One</t>
  </si>
  <si>
    <t>One,Many,One</t>
  </si>
  <si>
    <t>Many in</t>
  </si>
  <si>
    <t>One in</t>
  </si>
  <si>
    <t>Many out</t>
  </si>
  <si>
    <t>One out</t>
  </si>
  <si>
    <t>percent</t>
  </si>
  <si>
    <t>independent</t>
  </si>
  <si>
    <t>dependent</t>
  </si>
  <si>
    <t>multi-view</t>
  </si>
  <si>
    <t>Selection</t>
  </si>
  <si>
    <t>Many copy-pivot</t>
  </si>
  <si>
    <t>if selection</t>
  </si>
  <si>
    <t>if referential</t>
  </si>
  <si>
    <t>Total target</t>
  </si>
  <si>
    <t>Total Browse</t>
  </si>
  <si>
    <t>Total Compare</t>
  </si>
  <si>
    <t>Total Complex</t>
  </si>
  <si>
    <t xml:space="preserve"> </t>
  </si>
  <si>
    <t>new line</t>
  </si>
  <si>
    <t>multi</t>
  </si>
  <si>
    <t xml:space="preserve">Browse </t>
  </si>
  <si>
    <t>Browse+direct</t>
  </si>
  <si>
    <t>browse+referential</t>
  </si>
  <si>
    <t>browse+selection</t>
  </si>
  <si>
    <t>compare+direct</t>
  </si>
  <si>
    <t>compare+referential</t>
  </si>
  <si>
    <t>compare+selection</t>
  </si>
  <si>
    <t>complex+direct</t>
  </si>
  <si>
    <t>complex+referential</t>
  </si>
  <si>
    <t>complex+selection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</si>
</sst>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b/>
      <sz val="12"/>
      <color theme="2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b/>
      <sz val="12"/>
      <color theme="4" tint="0.79998168889431442"/>
      <name val="Calibri"/>
      <family val="2"/>
    </font>
    <font>
      <b/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sz val="12"/>
      <color theme="2" tint="-0.499984740745262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2"/>
      <color theme="1" tint="0.499984740745262"/>
      <name val="Calibri (Body)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6" fillId="0" borderId="2" xfId="0" applyFont="1" applyBorder="1" applyAlignment="1">
      <alignment wrapText="1"/>
    </xf>
    <xf numFmtId="0" fontId="5" fillId="3" borderId="2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0" borderId="3" xfId="0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1" fillId="7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7" fillId="0" borderId="2" xfId="0" applyFont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3" fillId="7" borderId="2" xfId="0" applyFont="1" applyFill="1" applyBorder="1" applyAlignment="1">
      <alignment wrapText="1"/>
    </xf>
    <xf numFmtId="0" fontId="12" fillId="7" borderId="2" xfId="0" applyFont="1" applyFill="1" applyBorder="1" applyAlignment="1">
      <alignment wrapText="1"/>
    </xf>
    <xf numFmtId="0" fontId="13" fillId="7" borderId="2" xfId="0" applyFont="1" applyFill="1" applyBorder="1" applyAlignment="1">
      <alignment wrapText="1"/>
    </xf>
    <xf numFmtId="0" fontId="14" fillId="8" borderId="0" xfId="0" applyFont="1" applyFill="1"/>
    <xf numFmtId="0" fontId="0" fillId="8" borderId="0" xfId="0" applyFill="1"/>
    <xf numFmtId="0" fontId="0" fillId="9" borderId="0" xfId="0" applyFill="1"/>
    <xf numFmtId="0" fontId="0" fillId="0" borderId="2" xfId="0" applyBorder="1"/>
    <xf numFmtId="0" fontId="0" fillId="9" borderId="2" xfId="0" applyFill="1" applyBorder="1"/>
    <xf numFmtId="0" fontId="0" fillId="0" borderId="2" xfId="0" applyFill="1" applyBorder="1"/>
    <xf numFmtId="0" fontId="0" fillId="6" borderId="2" xfId="0" applyFill="1" applyBorder="1"/>
    <xf numFmtId="0" fontId="0" fillId="6" borderId="0" xfId="0" applyFill="1"/>
    <xf numFmtId="0" fontId="0" fillId="0" borderId="3" xfId="0" applyBorder="1"/>
    <xf numFmtId="0" fontId="0" fillId="0" borderId="1" xfId="0" applyBorder="1"/>
    <xf numFmtId="0" fontId="0" fillId="8" borderId="0" xfId="0" applyFill="1" applyBorder="1"/>
    <xf numFmtId="0" fontId="0" fillId="8" borderId="2" xfId="0" applyFill="1" applyBorder="1"/>
    <xf numFmtId="0" fontId="0" fillId="0" borderId="4" xfId="0" applyBorder="1"/>
    <xf numFmtId="0" fontId="0" fillId="0" borderId="6" xfId="0" applyBorder="1"/>
    <xf numFmtId="0" fontId="0" fillId="10" borderId="2" xfId="0" applyFill="1" applyBorder="1"/>
    <xf numFmtId="0" fontId="1" fillId="10" borderId="2" xfId="0" applyFont="1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/>
    <xf numFmtId="0" fontId="0" fillId="9" borderId="3" xfId="0" applyFill="1" applyBorder="1" applyAlignment="1">
      <alignment wrapText="1"/>
    </xf>
    <xf numFmtId="0" fontId="12" fillId="5" borderId="2" xfId="0" applyFont="1" applyFill="1" applyBorder="1" applyAlignment="1">
      <alignment wrapText="1"/>
    </xf>
    <xf numFmtId="0" fontId="13" fillId="5" borderId="2" xfId="0" applyFont="1" applyFill="1" applyBorder="1" applyAlignment="1">
      <alignment wrapText="1"/>
    </xf>
    <xf numFmtId="0" fontId="12" fillId="0" borderId="2" xfId="0" applyFont="1" applyBorder="1" applyAlignment="1">
      <alignment wrapText="1"/>
    </xf>
    <xf numFmtId="0" fontId="13" fillId="0" borderId="2" xfId="0" applyFont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1" xfId="0" applyFill="1" applyBorder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11" borderId="2" xfId="0" applyFill="1" applyBorder="1"/>
    <xf numFmtId="0" fontId="1" fillId="12" borderId="2" xfId="0" applyFont="1" applyFill="1" applyBorder="1" applyAlignment="1">
      <alignment wrapText="1"/>
    </xf>
    <xf numFmtId="0" fontId="0" fillId="12" borderId="2" xfId="0" applyFill="1" applyBorder="1" applyAlignment="1">
      <alignment wrapText="1"/>
    </xf>
    <xf numFmtId="0" fontId="0" fillId="12" borderId="2" xfId="0" applyFill="1" applyBorder="1"/>
    <xf numFmtId="0" fontId="0" fillId="12" borderId="6" xfId="0" applyFill="1" applyBorder="1"/>
    <xf numFmtId="0" fontId="0" fillId="10" borderId="1" xfId="0" applyFill="1" applyBorder="1"/>
    <xf numFmtId="0" fontId="0" fillId="10" borderId="3" xfId="0" applyFill="1" applyBorder="1"/>
    <xf numFmtId="0" fontId="0" fillId="11" borderId="1" xfId="0" applyFill="1" applyBorder="1"/>
    <xf numFmtId="0" fontId="1" fillId="7" borderId="3" xfId="0" applyFont="1" applyFill="1" applyBorder="1" applyAlignment="1">
      <alignment wrapText="1"/>
    </xf>
    <xf numFmtId="0" fontId="0" fillId="7" borderId="3" xfId="0" applyFill="1" applyBorder="1" applyAlignment="1">
      <alignment wrapText="1"/>
    </xf>
    <xf numFmtId="0" fontId="0" fillId="13" borderId="2" xfId="0" applyFill="1" applyBorder="1"/>
    <xf numFmtId="0" fontId="1" fillId="12" borderId="0" xfId="0" applyFont="1" applyFill="1" applyBorder="1" applyAlignment="1">
      <alignment wrapText="1"/>
    </xf>
    <xf numFmtId="0" fontId="0" fillId="12" borderId="0" xfId="0" applyFill="1" applyBorder="1" applyAlignment="1">
      <alignment wrapText="1"/>
    </xf>
    <xf numFmtId="0" fontId="14" fillId="12" borderId="0" xfId="0" applyFont="1" applyFill="1" applyBorder="1"/>
    <xf numFmtId="0" fontId="0" fillId="12" borderId="0" xfId="0" applyFill="1" applyBorder="1"/>
    <xf numFmtId="0" fontId="0" fillId="13" borderId="2" xfId="0" applyFill="1" applyBorder="1" applyAlignment="1">
      <alignment wrapText="1"/>
    </xf>
    <xf numFmtId="0" fontId="14" fillId="8" borderId="6" xfId="0" applyFont="1" applyFill="1" applyBorder="1"/>
    <xf numFmtId="0" fontId="14" fillId="8" borderId="0" xfId="0" applyFont="1" applyFill="1" applyBorder="1"/>
    <xf numFmtId="0" fontId="0" fillId="8" borderId="4" xfId="0" applyFill="1" applyBorder="1"/>
    <xf numFmtId="0" fontId="1" fillId="8" borderId="5" xfId="0" applyFont="1" applyFill="1" applyBorder="1" applyAlignment="1">
      <alignment wrapText="1"/>
    </xf>
    <xf numFmtId="0" fontId="0" fillId="8" borderId="5" xfId="0" applyFill="1" applyBorder="1"/>
    <xf numFmtId="0" fontId="0" fillId="12" borderId="0" xfId="0" applyFill="1"/>
    <xf numFmtId="0" fontId="10" fillId="12" borderId="0" xfId="0" applyFont="1" applyFill="1" applyBorder="1" applyAlignment="1">
      <alignment wrapText="1"/>
    </xf>
    <xf numFmtId="0" fontId="11" fillId="12" borderId="0" xfId="0" applyFont="1" applyFill="1" applyBorder="1" applyAlignment="1">
      <alignment wrapText="1"/>
    </xf>
    <xf numFmtId="0" fontId="1" fillId="12" borderId="4" xfId="0" applyFont="1" applyFill="1" applyBorder="1" applyAlignment="1">
      <alignment wrapText="1"/>
    </xf>
    <xf numFmtId="0" fontId="0" fillId="11" borderId="4" xfId="0" applyFill="1" applyBorder="1"/>
    <xf numFmtId="0" fontId="0" fillId="0" borderId="7" xfId="0" applyBorder="1"/>
    <xf numFmtId="0" fontId="0" fillId="11" borderId="8" xfId="0" applyFill="1" applyBorder="1"/>
    <xf numFmtId="0" fontId="0" fillId="0" borderId="8" xfId="0" applyBorder="1"/>
    <xf numFmtId="0" fontId="0" fillId="0" borderId="4" xfId="0" applyFill="1" applyBorder="1"/>
    <xf numFmtId="0" fontId="0" fillId="0" borderId="8" xfId="0" applyFill="1" applyBorder="1"/>
    <xf numFmtId="0" fontId="7" fillId="7" borderId="2" xfId="0" applyFont="1" applyFill="1" applyBorder="1" applyAlignment="1">
      <alignment wrapText="1"/>
    </xf>
    <xf numFmtId="0" fontId="8" fillId="7" borderId="2" xfId="0" applyFont="1" applyFill="1" applyBorder="1" applyAlignment="1">
      <alignment wrapText="1"/>
    </xf>
    <xf numFmtId="0" fontId="0" fillId="11" borderId="0" xfId="0" applyFill="1"/>
    <xf numFmtId="0" fontId="0" fillId="7" borderId="0" xfId="0" applyFill="1"/>
    <xf numFmtId="0" fontId="0" fillId="13" borderId="0" xfId="0" applyFill="1"/>
    <xf numFmtId="0" fontId="15" fillId="7" borderId="2" xfId="0" applyFont="1" applyFill="1" applyBorder="1" applyAlignment="1">
      <alignment wrapText="1"/>
    </xf>
    <xf numFmtId="0" fontId="14" fillId="7" borderId="2" xfId="0" applyFont="1" applyFill="1" applyBorder="1" applyAlignment="1">
      <alignment wrapText="1"/>
    </xf>
    <xf numFmtId="0" fontId="14" fillId="9" borderId="2" xfId="0" applyFont="1" applyFill="1" applyBorder="1" applyAlignment="1">
      <alignment wrapText="1"/>
    </xf>
    <xf numFmtId="0" fontId="0" fillId="11" borderId="3" xfId="0" applyFill="1" applyBorder="1"/>
    <xf numFmtId="0" fontId="12" fillId="7" borderId="3" xfId="0" applyFont="1" applyFill="1" applyBorder="1" applyAlignment="1">
      <alignment wrapText="1"/>
    </xf>
    <xf numFmtId="0" fontId="13" fillId="7" borderId="3" xfId="0" applyFont="1" applyFill="1" applyBorder="1" applyAlignment="1">
      <alignment wrapText="1"/>
    </xf>
    <xf numFmtId="0" fontId="0" fillId="7" borderId="2" xfId="0" applyFont="1" applyFill="1" applyBorder="1" applyAlignment="1">
      <alignment wrapText="1"/>
    </xf>
    <xf numFmtId="0" fontId="0" fillId="14" borderId="0" xfId="0" applyFill="1"/>
    <xf numFmtId="0" fontId="0" fillId="0" borderId="0" xfId="0" applyFill="1"/>
    <xf numFmtId="0" fontId="0" fillId="15" borderId="0" xfId="0" applyFill="1"/>
    <xf numFmtId="0" fontId="0" fillId="16" borderId="0" xfId="0" applyFill="1"/>
    <xf numFmtId="0" fontId="0" fillId="0" borderId="2" xfId="0" applyBorder="1" applyAlignment="1">
      <alignment wrapText="1"/>
    </xf>
    <xf numFmtId="0" fontId="0" fillId="17" borderId="2" xfId="0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0" fillId="17" borderId="3" xfId="0" applyFill="1" applyBorder="1" applyAlignment="1">
      <alignment wrapText="1"/>
    </xf>
    <xf numFmtId="0" fontId="0" fillId="17" borderId="0" xfId="0" applyFill="1" applyBorder="1" applyAlignment="1">
      <alignment wrapText="1"/>
    </xf>
    <xf numFmtId="0" fontId="0" fillId="17" borderId="1" xfId="0" applyFill="1" applyBorder="1" applyAlignment="1">
      <alignment wrapText="1"/>
    </xf>
    <xf numFmtId="0" fontId="0" fillId="8" borderId="0" xfId="0" applyFill="1" applyBorder="1" applyAlignment="1">
      <alignment wrapText="1"/>
    </xf>
    <xf numFmtId="0" fontId="0" fillId="8" borderId="4" xfId="0" applyFill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0" fillId="0" borderId="2" xfId="0" applyBorder="1" applyAlignment="1">
      <alignment wrapText="1"/>
    </xf>
    <xf numFmtId="0" fontId="0" fillId="10" borderId="4" xfId="0" applyFill="1" applyBorder="1" applyAlignment="1"/>
    <xf numFmtId="0" fontId="0" fillId="10" borderId="5" xfId="0" applyFill="1" applyBorder="1" applyAlignment="1"/>
    <xf numFmtId="0" fontId="0" fillId="10" borderId="6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271F7"/>
      <color rgb="FF54C8D6"/>
      <color rgb="FFC199F4"/>
      <color rgb="FF019EA1"/>
      <color rgb="FF7375F6"/>
      <color rgb="FF4EABF4"/>
      <color rgb="FF3DD4FF"/>
      <color rgb="FF8C79DE"/>
      <color rgb="FF7564B6"/>
      <color rgb="FFF394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BCEA-9047-1D48-A373-69C6E4370719}">
  <dimension ref="A1:AV541"/>
  <sheetViews>
    <sheetView tabSelected="1" workbookViewId="0">
      <pane ySplit="2" topLeftCell="A3" activePane="bottomLeft" state="frozen"/>
      <selection pane="bottomLeft" activeCell="AG64" sqref="AG64"/>
    </sheetView>
  </sheetViews>
  <sheetFormatPr baseColWidth="10" defaultRowHeight="16"/>
  <cols>
    <col min="1" max="1" width="7.5" style="3" customWidth="1"/>
    <col min="2" max="2" width="6.33203125" style="3" customWidth="1"/>
    <col min="3" max="3" width="27.6640625" style="3" customWidth="1"/>
    <col min="4" max="4" width="7.1640625" style="4" customWidth="1"/>
    <col min="5" max="5" width="1.6640625" style="34" customWidth="1"/>
    <col min="6" max="6" width="6.6640625" style="48" hidden="1" customWidth="1"/>
    <col min="7" max="7" width="8.6640625" style="48" hidden="1" customWidth="1"/>
    <col min="8" max="8" width="7.1640625" style="48" hidden="1" customWidth="1"/>
    <col min="9" max="9" width="9.1640625" style="48" hidden="1" customWidth="1"/>
    <col min="10" max="10" width="12" style="48" hidden="1" customWidth="1"/>
    <col min="11" max="11" width="8" style="48" hidden="1" customWidth="1"/>
    <col min="12" max="12" width="5.6640625" style="48" hidden="1" customWidth="1"/>
    <col min="13" max="13" width="7.1640625" style="48" hidden="1" customWidth="1"/>
    <col min="14" max="14" width="2" style="35" customWidth="1"/>
    <col min="15" max="15" width="12.1640625" style="37" customWidth="1"/>
    <col min="16" max="18" width="10.83203125" style="37"/>
    <col min="19" max="19" width="2" style="35" customWidth="1"/>
    <col min="20" max="20" width="8.33203125" style="46" customWidth="1"/>
    <col min="21" max="21" width="8.6640625" style="37" customWidth="1"/>
    <col min="22" max="22" width="7.33203125" style="37" customWidth="1"/>
    <col min="23" max="23" width="8.5" style="37" customWidth="1"/>
    <col min="24" max="24" width="8" style="37" customWidth="1"/>
    <col min="25" max="25" width="1.83203125" style="35" customWidth="1"/>
    <col min="26" max="26" width="7.1640625" style="4" customWidth="1"/>
    <col min="27" max="27" width="10" style="4" customWidth="1"/>
    <col min="28" max="28" width="8.83203125" style="4" customWidth="1"/>
    <col min="29" max="29" width="2.1640625" style="35" customWidth="1"/>
    <col min="30" max="30" width="10.33203125" style="4" customWidth="1"/>
    <col min="31" max="31" width="2" style="115" customWidth="1"/>
    <col min="32" max="32" width="10.33203125" style="109" customWidth="1"/>
    <col min="33" max="34" width="10.83203125" style="109" customWidth="1"/>
    <col min="35" max="35" width="8.83203125" style="109" customWidth="1"/>
    <col min="36" max="36" width="3" style="35" customWidth="1"/>
    <col min="37" max="40" width="11" style="109" customWidth="1"/>
    <col min="41" max="41" width="2.1640625" style="110" customWidth="1"/>
    <col min="42" max="43" width="11" style="109" customWidth="1"/>
    <col min="44" max="44" width="11" style="4" customWidth="1"/>
    <col min="45" max="46" width="10.83203125" style="4"/>
    <col min="47" max="47" width="13.5" style="4" customWidth="1"/>
  </cols>
  <sheetData>
    <row r="1" spans="1:48" ht="34">
      <c r="A1" s="117" t="s">
        <v>0</v>
      </c>
      <c r="B1" s="117"/>
      <c r="C1" s="117"/>
      <c r="D1" s="117"/>
      <c r="F1" s="119"/>
      <c r="G1" s="120"/>
      <c r="H1" s="120"/>
      <c r="I1" s="120"/>
      <c r="J1" s="120"/>
      <c r="K1" s="120"/>
      <c r="L1" s="120"/>
      <c r="M1" s="121"/>
      <c r="O1" s="59"/>
      <c r="P1" s="60"/>
      <c r="Q1" s="60"/>
      <c r="R1" s="61"/>
      <c r="T1" s="46" t="s">
        <v>339</v>
      </c>
      <c r="Z1" s="118" t="s">
        <v>342</v>
      </c>
      <c r="AA1" s="118"/>
      <c r="AB1" s="118"/>
      <c r="AD1" s="4" t="s">
        <v>354</v>
      </c>
      <c r="AF1" s="109" t="s">
        <v>473</v>
      </c>
      <c r="AK1" s="109" t="s">
        <v>472</v>
      </c>
      <c r="AR1" s="4" t="s">
        <v>353</v>
      </c>
    </row>
    <row r="2" spans="1:48" s="65" customFormat="1" ht="102">
      <c r="A2" s="63" t="s">
        <v>1</v>
      </c>
      <c r="B2" s="63" t="s">
        <v>2</v>
      </c>
      <c r="C2" s="63" t="s">
        <v>3</v>
      </c>
      <c r="D2" s="64" t="s">
        <v>4</v>
      </c>
      <c r="E2" s="78"/>
      <c r="F2" s="49" t="s">
        <v>338</v>
      </c>
      <c r="G2" s="49" t="s">
        <v>327</v>
      </c>
      <c r="H2" s="49" t="s">
        <v>328</v>
      </c>
      <c r="I2" s="49" t="s">
        <v>329</v>
      </c>
      <c r="J2" s="49" t="s">
        <v>330</v>
      </c>
      <c r="K2" s="49" t="s">
        <v>331</v>
      </c>
      <c r="L2" s="49" t="s">
        <v>332</v>
      </c>
      <c r="M2" s="49" t="s">
        <v>333</v>
      </c>
      <c r="N2" s="45"/>
      <c r="O2" s="63" t="s">
        <v>335</v>
      </c>
      <c r="P2" s="63" t="s">
        <v>336</v>
      </c>
      <c r="Q2" s="63" t="s">
        <v>364</v>
      </c>
      <c r="R2" s="63" t="s">
        <v>337</v>
      </c>
      <c r="S2" s="80"/>
      <c r="T2" s="86" t="s">
        <v>388</v>
      </c>
      <c r="U2" s="63" t="s">
        <v>389</v>
      </c>
      <c r="V2" s="63" t="s">
        <v>390</v>
      </c>
      <c r="W2" s="63" t="s">
        <v>391</v>
      </c>
      <c r="X2" s="63" t="s">
        <v>392</v>
      </c>
      <c r="Y2" s="81"/>
      <c r="Z2" s="63" t="s">
        <v>455</v>
      </c>
      <c r="AA2" s="63" t="s">
        <v>343</v>
      </c>
      <c r="AB2" s="63" t="s">
        <v>456</v>
      </c>
      <c r="AC2" s="82"/>
      <c r="AD2" s="64" t="s">
        <v>355</v>
      </c>
      <c r="AE2" s="116"/>
      <c r="AF2" s="63" t="s">
        <v>388</v>
      </c>
      <c r="AG2" s="63" t="s">
        <v>389</v>
      </c>
      <c r="AH2" s="63" t="s">
        <v>390</v>
      </c>
      <c r="AI2" s="63" t="s">
        <v>391</v>
      </c>
      <c r="AJ2" s="82"/>
      <c r="AK2" s="86" t="s">
        <v>388</v>
      </c>
      <c r="AL2" s="63" t="s">
        <v>389</v>
      </c>
      <c r="AM2" s="63" t="s">
        <v>390</v>
      </c>
      <c r="AN2" s="63" t="s">
        <v>391</v>
      </c>
      <c r="AO2" s="111"/>
      <c r="AP2" s="63"/>
      <c r="AQ2" s="63"/>
      <c r="AR2" s="63" t="s">
        <v>392</v>
      </c>
      <c r="AS2" s="64" t="s">
        <v>362</v>
      </c>
      <c r="AT2" s="64" t="s">
        <v>363</v>
      </c>
      <c r="AU2" s="64" t="s">
        <v>366</v>
      </c>
      <c r="AV2" s="66"/>
    </row>
    <row r="3" spans="1:48" s="37" customFormat="1" ht="68">
      <c r="A3" s="22">
        <v>15</v>
      </c>
      <c r="B3" s="22">
        <v>1</v>
      </c>
      <c r="C3" s="22" t="s">
        <v>5</v>
      </c>
      <c r="D3" s="23" t="s">
        <v>6</v>
      </c>
      <c r="E3" s="78"/>
      <c r="F3" s="48"/>
      <c r="G3" s="48"/>
      <c r="H3" s="48" t="s">
        <v>334</v>
      </c>
      <c r="I3" s="48"/>
      <c r="J3" s="48"/>
      <c r="K3" s="48"/>
      <c r="L3" s="48"/>
      <c r="M3" s="48"/>
      <c r="N3" s="45"/>
      <c r="O3" s="62" t="s">
        <v>334</v>
      </c>
      <c r="S3" s="80"/>
      <c r="T3" s="91"/>
      <c r="U3" s="39"/>
      <c r="V3" s="62" t="s">
        <v>334</v>
      </c>
      <c r="W3" s="39"/>
      <c r="X3" s="39"/>
      <c r="Y3" s="82"/>
      <c r="Z3" s="4"/>
      <c r="AA3" s="4"/>
      <c r="AB3" s="4"/>
      <c r="AC3" s="82"/>
      <c r="AD3" s="4"/>
      <c r="AE3" s="116"/>
      <c r="AF3" s="109"/>
      <c r="AG3" s="109"/>
      <c r="AH3" s="109"/>
      <c r="AI3" s="109"/>
      <c r="AJ3" s="82"/>
      <c r="AK3" s="109"/>
      <c r="AL3" s="109"/>
      <c r="AM3" s="109"/>
      <c r="AN3" s="109"/>
      <c r="AO3" s="110"/>
      <c r="AP3" s="109"/>
      <c r="AQ3" s="109"/>
      <c r="AR3" s="4"/>
      <c r="AS3" s="4"/>
      <c r="AT3" s="4"/>
      <c r="AU3" s="4"/>
      <c r="AV3" s="47"/>
    </row>
    <row r="4" spans="1:48" s="37" customFormat="1" ht="34" hidden="1">
      <c r="A4" s="3">
        <v>15</v>
      </c>
      <c r="B4" s="3">
        <v>2</v>
      </c>
      <c r="C4" s="3" t="s">
        <v>7</v>
      </c>
      <c r="D4" s="4" t="s">
        <v>8</v>
      </c>
      <c r="E4" s="78"/>
      <c r="F4" s="48"/>
      <c r="G4" s="48"/>
      <c r="H4" s="48"/>
      <c r="I4" s="48"/>
      <c r="J4" s="48"/>
      <c r="K4" s="48"/>
      <c r="L4" s="48"/>
      <c r="M4" s="48"/>
      <c r="N4" s="45"/>
      <c r="S4" s="80"/>
      <c r="T4" s="46"/>
      <c r="Y4" s="82"/>
      <c r="Z4" s="4"/>
      <c r="AA4" s="4"/>
      <c r="AB4" s="4"/>
      <c r="AC4" s="82"/>
      <c r="AD4" s="4"/>
      <c r="AE4" s="116"/>
      <c r="AF4" s="109"/>
      <c r="AG4" s="109"/>
      <c r="AH4" s="109"/>
      <c r="AI4" s="109"/>
      <c r="AJ4" s="82"/>
      <c r="AK4" s="109"/>
      <c r="AL4" s="109"/>
      <c r="AM4" s="109"/>
      <c r="AN4" s="109"/>
      <c r="AO4" s="110"/>
      <c r="AP4" s="109"/>
      <c r="AQ4" s="109"/>
      <c r="AR4" s="4"/>
      <c r="AS4" s="4"/>
      <c r="AT4" s="4"/>
      <c r="AU4" s="4"/>
      <c r="AV4" s="47"/>
    </row>
    <row r="5" spans="1:48" s="37" customFormat="1" ht="68">
      <c r="A5" s="22">
        <v>15</v>
      </c>
      <c r="B5" s="22">
        <v>3</v>
      </c>
      <c r="C5" s="22" t="s">
        <v>9</v>
      </c>
      <c r="D5" s="23" t="s">
        <v>6</v>
      </c>
      <c r="E5" s="78"/>
      <c r="F5" s="48"/>
      <c r="G5" s="48" t="s">
        <v>334</v>
      </c>
      <c r="H5" s="48" t="s">
        <v>334</v>
      </c>
      <c r="I5" s="48"/>
      <c r="J5" s="48"/>
      <c r="K5" s="48"/>
      <c r="L5" s="48"/>
      <c r="M5" s="48"/>
      <c r="N5" s="45"/>
      <c r="P5" s="38" t="s">
        <v>334</v>
      </c>
      <c r="S5" s="80"/>
      <c r="T5" s="46"/>
      <c r="Y5" s="82"/>
      <c r="Z5" s="50" t="s">
        <v>340</v>
      </c>
      <c r="AA5" s="50" t="s">
        <v>344</v>
      </c>
      <c r="AB5" s="50" t="s">
        <v>340</v>
      </c>
      <c r="AC5" s="82"/>
      <c r="AD5" s="50" t="s">
        <v>356</v>
      </c>
      <c r="AE5" s="116"/>
      <c r="AF5" s="50"/>
      <c r="AG5" s="50"/>
      <c r="AH5" s="50"/>
      <c r="AI5" s="50" t="s">
        <v>334</v>
      </c>
      <c r="AJ5" s="82"/>
      <c r="AK5" s="109"/>
      <c r="AL5" s="109"/>
      <c r="AM5" s="109"/>
      <c r="AN5" s="109"/>
      <c r="AO5" s="110"/>
      <c r="AP5" s="109"/>
      <c r="AQ5" s="109"/>
      <c r="AR5" s="4"/>
      <c r="AS5" s="4"/>
      <c r="AT5" s="4"/>
      <c r="AU5" s="4"/>
      <c r="AV5" s="47"/>
    </row>
    <row r="6" spans="1:48" s="37" customFormat="1" ht="85" hidden="1">
      <c r="A6" s="3">
        <v>15</v>
      </c>
      <c r="B6" s="3">
        <v>3</v>
      </c>
      <c r="C6" s="3" t="s">
        <v>10</v>
      </c>
      <c r="D6" s="4" t="s">
        <v>11</v>
      </c>
      <c r="E6" s="78"/>
      <c r="F6" s="48"/>
      <c r="G6" s="48"/>
      <c r="H6" s="48"/>
      <c r="I6" s="48"/>
      <c r="J6" s="48"/>
      <c r="K6" s="48"/>
      <c r="L6" s="48"/>
      <c r="M6" s="48"/>
      <c r="N6" s="45"/>
      <c r="S6" s="80"/>
      <c r="T6" s="46"/>
      <c r="Y6" s="82"/>
      <c r="Z6" s="4"/>
      <c r="AA6" s="4"/>
      <c r="AB6" s="4"/>
      <c r="AC6" s="82"/>
      <c r="AD6" s="4"/>
      <c r="AE6" s="116"/>
      <c r="AF6" s="109"/>
      <c r="AG6" s="109"/>
      <c r="AH6" s="109"/>
      <c r="AI6" s="109"/>
      <c r="AJ6" s="82"/>
      <c r="AK6" s="109"/>
      <c r="AL6" s="109"/>
      <c r="AM6" s="109"/>
      <c r="AN6" s="109"/>
      <c r="AO6" s="110"/>
      <c r="AP6" s="109"/>
      <c r="AQ6" s="109"/>
      <c r="AR6" s="4"/>
      <c r="AS6" s="4"/>
      <c r="AT6" s="4"/>
      <c r="AU6" s="4"/>
      <c r="AV6" s="47"/>
    </row>
    <row r="7" spans="1:48" s="37" customFormat="1" ht="68" hidden="1">
      <c r="A7" s="3">
        <v>15</v>
      </c>
      <c r="B7" s="3" t="s">
        <v>12</v>
      </c>
      <c r="C7" s="3" t="s">
        <v>13</v>
      </c>
      <c r="D7" s="4" t="s">
        <v>8</v>
      </c>
      <c r="E7" s="78"/>
      <c r="F7" s="48"/>
      <c r="G7" s="48"/>
      <c r="H7" s="48"/>
      <c r="I7" s="48"/>
      <c r="J7" s="48"/>
      <c r="K7" s="48"/>
      <c r="L7" s="48"/>
      <c r="M7" s="48"/>
      <c r="N7" s="45"/>
      <c r="S7" s="80"/>
      <c r="T7" s="46"/>
      <c r="Y7" s="82"/>
      <c r="Z7" s="4"/>
      <c r="AA7" s="4"/>
      <c r="AB7" s="4"/>
      <c r="AC7" s="82"/>
      <c r="AD7" s="4"/>
      <c r="AE7" s="116"/>
      <c r="AF7" s="109"/>
      <c r="AG7" s="109"/>
      <c r="AH7" s="109"/>
      <c r="AI7" s="109"/>
      <c r="AJ7" s="82"/>
      <c r="AK7" s="109"/>
      <c r="AL7" s="109"/>
      <c r="AM7" s="109"/>
      <c r="AN7" s="109"/>
      <c r="AO7" s="110"/>
      <c r="AP7" s="109"/>
      <c r="AQ7" s="109"/>
      <c r="AR7" s="4"/>
      <c r="AS7" s="4"/>
      <c r="AT7" s="4"/>
      <c r="AU7" s="4"/>
      <c r="AV7" s="47"/>
    </row>
    <row r="8" spans="1:48" s="37" customFormat="1" ht="51" hidden="1">
      <c r="A8" s="3">
        <v>15</v>
      </c>
      <c r="B8" s="5" t="s">
        <v>12</v>
      </c>
      <c r="C8" s="5" t="s">
        <v>14</v>
      </c>
      <c r="D8" s="6" t="s">
        <v>15</v>
      </c>
      <c r="E8" s="78"/>
      <c r="F8" s="48"/>
      <c r="G8" s="48"/>
      <c r="H8" s="48"/>
      <c r="I8" s="48"/>
      <c r="J8" s="48"/>
      <c r="K8" s="48"/>
      <c r="L8" s="48"/>
      <c r="M8" s="48"/>
      <c r="N8" s="45"/>
      <c r="S8" s="80"/>
      <c r="T8" s="46"/>
      <c r="Y8" s="82"/>
      <c r="Z8" s="4"/>
      <c r="AA8" s="4"/>
      <c r="AB8" s="4"/>
      <c r="AC8" s="82"/>
      <c r="AD8" s="4"/>
      <c r="AE8" s="116"/>
      <c r="AF8" s="109"/>
      <c r="AG8" s="109"/>
      <c r="AH8" s="109"/>
      <c r="AI8" s="109"/>
      <c r="AJ8" s="82"/>
      <c r="AK8" s="109"/>
      <c r="AL8" s="109"/>
      <c r="AM8" s="109"/>
      <c r="AN8" s="109"/>
      <c r="AO8" s="110"/>
      <c r="AP8" s="109"/>
      <c r="AQ8" s="109"/>
      <c r="AR8" s="4"/>
      <c r="AS8" s="4"/>
      <c r="AT8" s="4"/>
      <c r="AU8" s="4"/>
      <c r="AV8" s="47"/>
    </row>
    <row r="9" spans="1:48" s="37" customFormat="1" ht="85" hidden="1">
      <c r="A9" s="3">
        <v>15</v>
      </c>
      <c r="B9" s="3">
        <v>4</v>
      </c>
      <c r="C9" s="3" t="s">
        <v>16</v>
      </c>
      <c r="D9" s="4" t="s">
        <v>8</v>
      </c>
      <c r="E9" s="78"/>
      <c r="F9" s="48"/>
      <c r="G9" s="48"/>
      <c r="H9" s="48"/>
      <c r="I9" s="48"/>
      <c r="J9" s="48"/>
      <c r="K9" s="48"/>
      <c r="L9" s="48"/>
      <c r="M9" s="48"/>
      <c r="N9" s="45"/>
      <c r="S9" s="80"/>
      <c r="T9" s="46"/>
      <c r="Y9" s="82"/>
      <c r="Z9" s="4"/>
      <c r="AA9" s="4"/>
      <c r="AB9" s="4"/>
      <c r="AC9" s="82"/>
      <c r="AD9" s="4"/>
      <c r="AE9" s="116"/>
      <c r="AF9" s="109"/>
      <c r="AG9" s="109"/>
      <c r="AH9" s="109"/>
      <c r="AI9" s="109"/>
      <c r="AJ9" s="82"/>
      <c r="AK9" s="109"/>
      <c r="AL9" s="109"/>
      <c r="AM9" s="109"/>
      <c r="AN9" s="109"/>
      <c r="AO9" s="110"/>
      <c r="AP9" s="109"/>
      <c r="AQ9" s="109"/>
      <c r="AR9" s="4"/>
      <c r="AS9" s="4"/>
      <c r="AT9" s="4"/>
      <c r="AU9" s="4"/>
      <c r="AV9" s="47"/>
    </row>
    <row r="10" spans="1:48" s="37" customFormat="1" ht="34" hidden="1">
      <c r="A10" s="3">
        <v>15</v>
      </c>
      <c r="B10" s="7" t="s">
        <v>17</v>
      </c>
      <c r="C10" s="7" t="s">
        <v>18</v>
      </c>
      <c r="D10" s="4"/>
      <c r="E10" s="78"/>
      <c r="F10" s="48"/>
      <c r="G10" s="48"/>
      <c r="H10" s="48"/>
      <c r="I10" s="48"/>
      <c r="J10" s="48"/>
      <c r="K10" s="48"/>
      <c r="L10" s="48"/>
      <c r="M10" s="48"/>
      <c r="N10" s="45"/>
      <c r="S10" s="80"/>
      <c r="T10" s="46"/>
      <c r="Y10" s="82"/>
      <c r="Z10" s="4"/>
      <c r="AA10" s="4"/>
      <c r="AB10" s="4"/>
      <c r="AC10" s="82"/>
      <c r="AD10" s="4"/>
      <c r="AE10" s="116"/>
      <c r="AF10" s="109"/>
      <c r="AG10" s="109"/>
      <c r="AH10" s="109"/>
      <c r="AI10" s="109"/>
      <c r="AJ10" s="82"/>
      <c r="AK10" s="109"/>
      <c r="AL10" s="109"/>
      <c r="AM10" s="109"/>
      <c r="AN10" s="109"/>
      <c r="AO10" s="110"/>
      <c r="AP10" s="109"/>
      <c r="AQ10" s="109"/>
      <c r="AR10" s="4"/>
      <c r="AS10" s="4"/>
      <c r="AT10" s="4"/>
      <c r="AU10" s="4"/>
      <c r="AV10" s="47"/>
    </row>
    <row r="11" spans="1:48" s="37" customFormat="1" ht="85">
      <c r="A11" s="22">
        <v>15</v>
      </c>
      <c r="B11" s="22">
        <v>5</v>
      </c>
      <c r="C11" s="22" t="s">
        <v>19</v>
      </c>
      <c r="D11" s="23" t="s">
        <v>6</v>
      </c>
      <c r="E11" s="78"/>
      <c r="F11" s="48"/>
      <c r="G11" s="48"/>
      <c r="H11" s="48"/>
      <c r="I11" s="48"/>
      <c r="J11" s="48" t="s">
        <v>334</v>
      </c>
      <c r="K11" s="48"/>
      <c r="L11" s="48"/>
      <c r="M11" s="48"/>
      <c r="N11" s="45"/>
      <c r="O11" s="62" t="s">
        <v>334</v>
      </c>
      <c r="S11" s="80"/>
      <c r="T11" s="87" t="s">
        <v>334</v>
      </c>
      <c r="U11" s="39"/>
      <c r="V11" s="39"/>
      <c r="W11" s="39"/>
      <c r="X11" s="39"/>
      <c r="Y11" s="82"/>
      <c r="Z11" s="4"/>
      <c r="AA11" s="4"/>
      <c r="AB11" s="4"/>
      <c r="AC11" s="82"/>
      <c r="AD11" s="4"/>
      <c r="AE11" s="116"/>
      <c r="AF11" s="109"/>
      <c r="AG11" s="109"/>
      <c r="AH11" s="109"/>
      <c r="AI11" s="109"/>
      <c r="AJ11" s="82"/>
      <c r="AK11" s="109"/>
      <c r="AL11" s="109"/>
      <c r="AM11" s="109"/>
      <c r="AN11" s="109"/>
      <c r="AO11" s="110"/>
      <c r="AP11" s="109"/>
      <c r="AQ11" s="109"/>
      <c r="AR11" s="4"/>
      <c r="AS11" s="4"/>
      <c r="AT11" s="4"/>
      <c r="AU11" s="4"/>
      <c r="AV11" s="47"/>
    </row>
    <row r="12" spans="1:48" s="37" customFormat="1" ht="68">
      <c r="A12" s="22">
        <v>15</v>
      </c>
      <c r="B12" s="22">
        <v>6</v>
      </c>
      <c r="C12" s="22" t="s">
        <v>20</v>
      </c>
      <c r="D12" s="23" t="s">
        <v>6</v>
      </c>
      <c r="E12" s="78"/>
      <c r="F12" s="48"/>
      <c r="G12" s="48" t="s">
        <v>334</v>
      </c>
      <c r="H12" s="48" t="s">
        <v>334</v>
      </c>
      <c r="I12" s="48" t="s">
        <v>334</v>
      </c>
      <c r="J12" s="48"/>
      <c r="K12" s="48"/>
      <c r="L12" s="48"/>
      <c r="M12" s="48"/>
      <c r="N12" s="45"/>
      <c r="P12" s="38" t="s">
        <v>334</v>
      </c>
      <c r="S12" s="80"/>
      <c r="T12" s="46"/>
      <c r="Y12" s="82"/>
      <c r="Z12" s="50" t="s">
        <v>340</v>
      </c>
      <c r="AA12" s="50" t="s">
        <v>471</v>
      </c>
      <c r="AB12" s="50" t="s">
        <v>340</v>
      </c>
      <c r="AC12" s="82"/>
      <c r="AD12" s="50" t="s">
        <v>356</v>
      </c>
      <c r="AE12" s="116"/>
      <c r="AF12" s="50"/>
      <c r="AG12" s="50"/>
      <c r="AH12" s="50"/>
      <c r="AI12" s="50" t="s">
        <v>334</v>
      </c>
      <c r="AJ12" s="82"/>
      <c r="AK12" s="109"/>
      <c r="AL12" s="109"/>
      <c r="AM12" s="109"/>
      <c r="AN12" s="109"/>
      <c r="AO12" s="110"/>
      <c r="AP12" s="109"/>
      <c r="AQ12" s="109"/>
      <c r="AR12" s="4"/>
      <c r="AS12" s="4"/>
      <c r="AT12" s="4"/>
      <c r="AU12" s="4"/>
      <c r="AV12" s="47"/>
    </row>
    <row r="13" spans="1:48" ht="51" hidden="1">
      <c r="A13" s="3">
        <v>15</v>
      </c>
      <c r="B13" s="3">
        <v>6</v>
      </c>
      <c r="C13" s="8" t="s">
        <v>21</v>
      </c>
      <c r="D13" s="9" t="s">
        <v>11</v>
      </c>
      <c r="F13" s="67"/>
      <c r="G13" s="67"/>
      <c r="H13" s="67"/>
      <c r="I13" s="67"/>
      <c r="J13" s="67"/>
      <c r="K13" s="67"/>
      <c r="L13" s="67"/>
      <c r="M13" s="67"/>
      <c r="O13" s="43"/>
      <c r="P13" s="43"/>
      <c r="Q13" s="43"/>
      <c r="R13" s="43"/>
    </row>
    <row r="14" spans="1:48" ht="51" hidden="1">
      <c r="A14" s="3">
        <v>15</v>
      </c>
      <c r="B14" s="3" t="s">
        <v>22</v>
      </c>
      <c r="C14" s="3" t="s">
        <v>23</v>
      </c>
      <c r="D14" s="4" t="s">
        <v>8</v>
      </c>
    </row>
    <row r="15" spans="1:48" ht="51" hidden="1">
      <c r="A15" s="3">
        <v>15</v>
      </c>
      <c r="B15" s="3" t="s">
        <v>24</v>
      </c>
      <c r="C15" s="10" t="s">
        <v>25</v>
      </c>
      <c r="D15" s="11" t="s">
        <v>11</v>
      </c>
    </row>
    <row r="16" spans="1:48" ht="17" hidden="1">
      <c r="A16" s="3">
        <v>15</v>
      </c>
      <c r="B16" s="3" t="s">
        <v>26</v>
      </c>
      <c r="C16" s="3" t="s">
        <v>27</v>
      </c>
      <c r="D16" s="4" t="s">
        <v>8</v>
      </c>
    </row>
    <row r="17" spans="1:4" ht="68" hidden="1">
      <c r="A17" s="3">
        <v>15</v>
      </c>
      <c r="B17" s="3">
        <v>7</v>
      </c>
      <c r="C17" s="3" t="s">
        <v>28</v>
      </c>
      <c r="D17" s="4" t="s">
        <v>8</v>
      </c>
    </row>
    <row r="18" spans="1:4" ht="34" hidden="1">
      <c r="A18" s="3">
        <v>15</v>
      </c>
      <c r="B18" s="3">
        <v>8</v>
      </c>
      <c r="C18" s="10" t="s">
        <v>29</v>
      </c>
      <c r="D18" s="11" t="s">
        <v>11</v>
      </c>
    </row>
    <row r="19" spans="1:4" ht="34" hidden="1">
      <c r="A19" s="3">
        <v>15</v>
      </c>
      <c r="B19" s="3">
        <v>9</v>
      </c>
      <c r="C19" s="10" t="s">
        <v>30</v>
      </c>
      <c r="D19" s="11" t="s">
        <v>11</v>
      </c>
    </row>
    <row r="20" spans="1:4" ht="34" hidden="1">
      <c r="A20" s="3">
        <v>15</v>
      </c>
      <c r="B20" s="3">
        <v>10</v>
      </c>
      <c r="C20" s="8" t="s">
        <v>31</v>
      </c>
      <c r="D20" s="9" t="s">
        <v>11</v>
      </c>
    </row>
    <row r="21" spans="1:4" ht="68" hidden="1">
      <c r="A21" s="3">
        <v>15</v>
      </c>
      <c r="B21" s="3">
        <v>11</v>
      </c>
      <c r="C21" s="3" t="s">
        <v>32</v>
      </c>
      <c r="D21" s="4" t="s">
        <v>8</v>
      </c>
    </row>
    <row r="22" spans="1:4" ht="68" hidden="1">
      <c r="A22" s="3">
        <v>15</v>
      </c>
      <c r="B22" s="3" t="s">
        <v>33</v>
      </c>
      <c r="C22" s="3" t="s">
        <v>34</v>
      </c>
      <c r="D22" s="4" t="s">
        <v>8</v>
      </c>
    </row>
    <row r="23" spans="1:4" ht="17" hidden="1">
      <c r="A23" s="3">
        <v>15</v>
      </c>
      <c r="B23" s="3">
        <v>12</v>
      </c>
      <c r="C23" s="10" t="s">
        <v>35</v>
      </c>
      <c r="D23" s="11" t="s">
        <v>11</v>
      </c>
    </row>
    <row r="24" spans="1:4" ht="17" hidden="1">
      <c r="A24" s="3">
        <v>15</v>
      </c>
      <c r="B24" s="3">
        <v>13</v>
      </c>
      <c r="C24" s="10" t="s">
        <v>36</v>
      </c>
      <c r="D24" s="11" t="s">
        <v>11</v>
      </c>
    </row>
    <row r="25" spans="1:4" ht="17" hidden="1">
      <c r="A25" s="3">
        <v>15</v>
      </c>
      <c r="B25" s="3">
        <v>14</v>
      </c>
      <c r="C25" s="8" t="s">
        <v>37</v>
      </c>
      <c r="D25" s="9" t="s">
        <v>11</v>
      </c>
    </row>
    <row r="26" spans="1:4" ht="34" hidden="1">
      <c r="A26" s="3">
        <v>15</v>
      </c>
      <c r="B26" s="3">
        <v>15</v>
      </c>
      <c r="C26" s="8" t="s">
        <v>38</v>
      </c>
      <c r="D26" s="9" t="s">
        <v>11</v>
      </c>
    </row>
    <row r="27" spans="1:4" ht="51" hidden="1">
      <c r="A27" s="3">
        <v>15</v>
      </c>
      <c r="B27" s="3">
        <v>16</v>
      </c>
      <c r="C27" s="3" t="s">
        <v>39</v>
      </c>
      <c r="D27" s="4" t="s">
        <v>8</v>
      </c>
    </row>
    <row r="28" spans="1:4" ht="102" hidden="1">
      <c r="A28" s="12">
        <v>15</v>
      </c>
      <c r="B28" s="12">
        <v>17</v>
      </c>
      <c r="C28" s="13" t="s">
        <v>40</v>
      </c>
      <c r="D28" s="14" t="s">
        <v>6</v>
      </c>
    </row>
    <row r="29" spans="1:4" ht="34" hidden="1">
      <c r="A29" s="12">
        <v>15</v>
      </c>
      <c r="B29" s="12">
        <v>18</v>
      </c>
      <c r="C29" s="12" t="s">
        <v>41</v>
      </c>
      <c r="D29" s="15" t="s">
        <v>8</v>
      </c>
    </row>
    <row r="30" spans="1:4" ht="17" hidden="1">
      <c r="A30" s="12">
        <v>15</v>
      </c>
      <c r="B30" s="12">
        <v>19</v>
      </c>
      <c r="C30" s="16" t="s">
        <v>42</v>
      </c>
      <c r="D30" s="17" t="s">
        <v>11</v>
      </c>
    </row>
    <row r="31" spans="1:4" ht="68" hidden="1">
      <c r="A31" s="12">
        <v>15</v>
      </c>
      <c r="B31" s="12">
        <v>20</v>
      </c>
      <c r="C31" s="12" t="s">
        <v>43</v>
      </c>
      <c r="D31" s="15" t="s">
        <v>8</v>
      </c>
    </row>
    <row r="32" spans="1:4" ht="68" hidden="1">
      <c r="A32" s="12">
        <v>15</v>
      </c>
      <c r="B32" s="12">
        <v>21</v>
      </c>
      <c r="C32" s="12" t="s">
        <v>43</v>
      </c>
      <c r="D32" s="15" t="s">
        <v>8</v>
      </c>
    </row>
    <row r="33" spans="1:47" ht="68" hidden="1">
      <c r="A33" s="12">
        <v>15</v>
      </c>
      <c r="B33" s="12">
        <v>22</v>
      </c>
      <c r="C33" s="12" t="s">
        <v>43</v>
      </c>
      <c r="D33" s="15" t="s">
        <v>8</v>
      </c>
    </row>
    <row r="34" spans="1:47" ht="17" hidden="1">
      <c r="A34" s="12">
        <v>15</v>
      </c>
      <c r="B34" s="12">
        <v>23</v>
      </c>
      <c r="C34" s="16" t="s">
        <v>44</v>
      </c>
      <c r="D34" s="17" t="s">
        <v>11</v>
      </c>
    </row>
    <row r="35" spans="1:47" ht="68" hidden="1">
      <c r="A35" s="12">
        <v>15</v>
      </c>
      <c r="B35" s="12">
        <v>24</v>
      </c>
      <c r="C35" s="12" t="s">
        <v>43</v>
      </c>
      <c r="D35" s="15" t="s">
        <v>8</v>
      </c>
    </row>
    <row r="36" spans="1:47" ht="68" hidden="1">
      <c r="A36" s="12">
        <v>15</v>
      </c>
      <c r="B36" s="12">
        <v>25</v>
      </c>
      <c r="C36" s="13" t="s">
        <v>45</v>
      </c>
      <c r="D36" s="14" t="s">
        <v>6</v>
      </c>
    </row>
    <row r="37" spans="1:47" ht="68" hidden="1">
      <c r="A37" s="3">
        <v>15</v>
      </c>
      <c r="B37" s="3">
        <v>26</v>
      </c>
      <c r="C37" s="3" t="s">
        <v>43</v>
      </c>
      <c r="D37" s="4" t="s">
        <v>8</v>
      </c>
    </row>
    <row r="38" spans="1:47" ht="68" hidden="1">
      <c r="A38" s="3">
        <v>15</v>
      </c>
      <c r="B38" s="3">
        <v>27</v>
      </c>
      <c r="C38" s="3" t="s">
        <v>43</v>
      </c>
      <c r="D38" s="4" t="s">
        <v>8</v>
      </c>
    </row>
    <row r="39" spans="1:47" ht="68" hidden="1">
      <c r="A39" s="3">
        <v>15</v>
      </c>
      <c r="B39" s="3">
        <v>28</v>
      </c>
      <c r="C39" s="3" t="s">
        <v>43</v>
      </c>
      <c r="D39" s="4" t="s">
        <v>8</v>
      </c>
    </row>
    <row r="40" spans="1:47" ht="68" hidden="1">
      <c r="A40" s="3">
        <v>15</v>
      </c>
      <c r="B40" s="3">
        <v>29</v>
      </c>
      <c r="C40" s="3" t="s">
        <v>43</v>
      </c>
      <c r="D40" s="4" t="s">
        <v>8</v>
      </c>
    </row>
    <row r="41" spans="1:47" ht="17" hidden="1">
      <c r="A41" s="18">
        <v>15</v>
      </c>
      <c r="B41" s="18">
        <v>30</v>
      </c>
      <c r="C41" s="18" t="s">
        <v>46</v>
      </c>
      <c r="D41" s="19"/>
      <c r="F41" s="68"/>
      <c r="G41" s="68"/>
      <c r="H41" s="68"/>
      <c r="I41" s="68"/>
      <c r="J41" s="68"/>
      <c r="K41" s="68"/>
      <c r="L41" s="68"/>
      <c r="M41" s="68"/>
      <c r="O41" s="42"/>
      <c r="P41" s="42"/>
      <c r="Q41" s="42"/>
      <c r="R41" s="42"/>
      <c r="T41" s="88"/>
      <c r="U41" s="42"/>
      <c r="V41" s="42"/>
      <c r="W41" s="42"/>
      <c r="X41" s="42"/>
      <c r="Z41" s="19"/>
      <c r="AA41" s="19"/>
      <c r="AB41" s="19"/>
      <c r="AD41" s="19"/>
      <c r="AF41" s="19"/>
      <c r="AG41" s="19"/>
      <c r="AH41" s="19"/>
      <c r="AI41" s="19"/>
      <c r="AK41" s="19"/>
      <c r="AL41" s="19"/>
      <c r="AM41" s="19"/>
      <c r="AN41" s="19"/>
      <c r="AO41" s="112"/>
      <c r="AP41" s="19"/>
      <c r="AQ41" s="19"/>
      <c r="AR41" s="19"/>
      <c r="AS41" s="19"/>
      <c r="AT41" s="19"/>
      <c r="AU41" s="19"/>
    </row>
    <row r="42" spans="1:47" s="76" customFormat="1">
      <c r="A42" s="73"/>
      <c r="B42" s="73"/>
      <c r="C42" s="73"/>
      <c r="D42" s="74"/>
      <c r="E42" s="79"/>
      <c r="N42" s="44"/>
      <c r="S42" s="44"/>
      <c r="Y42" s="44"/>
      <c r="Z42" s="74"/>
      <c r="AA42" s="74"/>
      <c r="AB42" s="74"/>
      <c r="AC42" s="44"/>
      <c r="AD42" s="74"/>
      <c r="AE42" s="115"/>
      <c r="AF42" s="74"/>
      <c r="AG42" s="74"/>
      <c r="AH42" s="74"/>
      <c r="AI42" s="74"/>
      <c r="AJ42" s="44"/>
      <c r="AK42" s="74"/>
      <c r="AL42" s="74"/>
      <c r="AM42" s="74"/>
      <c r="AN42" s="74"/>
      <c r="AO42" s="113"/>
      <c r="AP42" s="74"/>
      <c r="AQ42" s="74"/>
      <c r="AR42" s="74"/>
      <c r="AS42" s="74"/>
      <c r="AT42" s="74"/>
      <c r="AU42" s="74"/>
    </row>
    <row r="43" spans="1:47" s="76" customFormat="1">
      <c r="A43" s="73"/>
      <c r="B43" s="73"/>
      <c r="C43" s="73"/>
      <c r="D43" s="74"/>
      <c r="E43" s="79"/>
      <c r="N43" s="44"/>
      <c r="S43" s="44"/>
      <c r="Y43" s="44"/>
      <c r="Z43" s="74"/>
      <c r="AA43" s="74"/>
      <c r="AB43" s="74"/>
      <c r="AC43" s="44"/>
      <c r="AD43" s="74"/>
      <c r="AE43" s="115"/>
      <c r="AF43" s="74"/>
      <c r="AG43" s="74"/>
      <c r="AH43" s="74"/>
      <c r="AI43" s="74"/>
      <c r="AJ43" s="44"/>
      <c r="AK43" s="74"/>
      <c r="AL43" s="74"/>
      <c r="AM43" s="74"/>
      <c r="AN43" s="74"/>
      <c r="AO43" s="113"/>
      <c r="AP43" s="74"/>
      <c r="AQ43" s="74"/>
      <c r="AR43" s="74"/>
      <c r="AS43" s="74"/>
      <c r="AT43" s="74"/>
      <c r="AU43" s="74"/>
    </row>
    <row r="44" spans="1:47" s="76" customFormat="1">
      <c r="A44" s="73"/>
      <c r="B44" s="73"/>
      <c r="C44" s="73"/>
      <c r="D44" s="74"/>
      <c r="E44" s="79"/>
      <c r="N44" s="44"/>
      <c r="S44" s="44"/>
      <c r="Y44" s="44"/>
      <c r="Z44" s="74"/>
      <c r="AA44" s="74"/>
      <c r="AB44" s="74"/>
      <c r="AC44" s="44"/>
      <c r="AD44" s="74"/>
      <c r="AE44" s="115"/>
      <c r="AF44" s="74"/>
      <c r="AG44" s="74"/>
      <c r="AH44" s="74"/>
      <c r="AI44" s="74"/>
      <c r="AJ44" s="44"/>
      <c r="AK44" s="74"/>
      <c r="AL44" s="74"/>
      <c r="AM44" s="74"/>
      <c r="AN44" s="74"/>
      <c r="AO44" s="113"/>
      <c r="AP44" s="74"/>
      <c r="AQ44" s="74"/>
      <c r="AR44" s="74"/>
      <c r="AS44" s="74"/>
      <c r="AT44" s="74"/>
      <c r="AU44" s="74"/>
    </row>
    <row r="45" spans="1:47" ht="68">
      <c r="A45" s="20">
        <v>8</v>
      </c>
      <c r="B45" s="20">
        <v>0</v>
      </c>
      <c r="C45" s="20" t="s">
        <v>47</v>
      </c>
      <c r="D45" s="21" t="s">
        <v>6</v>
      </c>
      <c r="F45" s="67" t="s">
        <v>334</v>
      </c>
      <c r="G45" s="67"/>
      <c r="H45" s="67"/>
      <c r="I45" s="67"/>
      <c r="J45" s="67"/>
      <c r="K45" s="67"/>
      <c r="L45" s="67"/>
      <c r="M45" s="67"/>
      <c r="O45" s="69" t="s">
        <v>334</v>
      </c>
      <c r="P45" s="43"/>
      <c r="Q45" s="43"/>
      <c r="R45" s="43"/>
      <c r="T45" s="92"/>
      <c r="U45" s="58"/>
      <c r="V45" s="69" t="s">
        <v>334</v>
      </c>
      <c r="W45" s="58"/>
      <c r="X45" s="58"/>
      <c r="Z45" s="2"/>
      <c r="AA45" s="2"/>
      <c r="AB45" s="2"/>
      <c r="AD45" s="2"/>
      <c r="AF45" s="2"/>
      <c r="AG45" s="2"/>
      <c r="AH45" s="2"/>
      <c r="AI45" s="2"/>
      <c r="AK45" s="2"/>
      <c r="AL45" s="2"/>
      <c r="AM45" s="2"/>
      <c r="AN45" s="2"/>
      <c r="AO45" s="114"/>
      <c r="AP45" s="2"/>
      <c r="AQ45" s="2"/>
      <c r="AR45" s="2"/>
      <c r="AS45" s="2"/>
      <c r="AT45" s="2"/>
      <c r="AU45" s="2"/>
    </row>
    <row r="46" spans="1:47" ht="34" hidden="1">
      <c r="A46" s="3">
        <v>8</v>
      </c>
      <c r="B46" s="3">
        <v>1</v>
      </c>
      <c r="C46" s="3" t="s">
        <v>48</v>
      </c>
      <c r="D46" s="4" t="s">
        <v>8</v>
      </c>
      <c r="T46" s="87"/>
      <c r="U46" s="62"/>
      <c r="V46" s="62"/>
      <c r="W46" s="62"/>
      <c r="X46" s="62"/>
    </row>
    <row r="47" spans="1:47" ht="34" hidden="1">
      <c r="A47" s="3">
        <v>8</v>
      </c>
      <c r="B47" s="5">
        <v>2</v>
      </c>
      <c r="C47" s="5" t="s">
        <v>49</v>
      </c>
      <c r="D47" s="6" t="s">
        <v>15</v>
      </c>
      <c r="T47" s="87"/>
      <c r="U47" s="62"/>
      <c r="V47" s="62"/>
      <c r="W47" s="62"/>
      <c r="X47" s="62"/>
    </row>
    <row r="48" spans="1:47" ht="34">
      <c r="A48" s="22">
        <v>8</v>
      </c>
      <c r="B48" s="22">
        <v>3</v>
      </c>
      <c r="C48" s="22" t="s">
        <v>50</v>
      </c>
      <c r="D48" s="23" t="s">
        <v>6</v>
      </c>
      <c r="I48" s="48" t="s">
        <v>334</v>
      </c>
      <c r="O48" s="62" t="s">
        <v>334</v>
      </c>
      <c r="R48" s="39"/>
      <c r="T48" s="91"/>
      <c r="U48" s="39"/>
      <c r="V48" s="62" t="s">
        <v>334</v>
      </c>
      <c r="W48" s="39"/>
      <c r="X48" s="39"/>
    </row>
    <row r="49" spans="1:35" ht="51" hidden="1">
      <c r="A49" s="3">
        <v>8</v>
      </c>
      <c r="B49" s="3">
        <v>4</v>
      </c>
      <c r="C49" s="3" t="s">
        <v>51</v>
      </c>
      <c r="D49" s="4" t="s">
        <v>8</v>
      </c>
    </row>
    <row r="50" spans="1:35" ht="34">
      <c r="A50" s="22">
        <v>8</v>
      </c>
      <c r="B50" s="22">
        <v>5</v>
      </c>
      <c r="C50" s="22" t="s">
        <v>52</v>
      </c>
      <c r="D50" s="23" t="s">
        <v>6</v>
      </c>
      <c r="G50" s="48" t="s">
        <v>334</v>
      </c>
      <c r="P50" s="38" t="s">
        <v>334</v>
      </c>
      <c r="Z50" s="50" t="s">
        <v>341</v>
      </c>
      <c r="AA50" s="50" t="s">
        <v>346</v>
      </c>
      <c r="AB50" s="50" t="s">
        <v>395</v>
      </c>
      <c r="AD50" s="50" t="s">
        <v>356</v>
      </c>
      <c r="AF50" s="50"/>
      <c r="AG50" s="50" t="s">
        <v>334</v>
      </c>
      <c r="AH50" s="50"/>
      <c r="AI50" s="50"/>
    </row>
    <row r="51" spans="1:35" ht="34" hidden="1">
      <c r="A51" s="3">
        <v>8</v>
      </c>
      <c r="B51" s="3">
        <v>5</v>
      </c>
      <c r="C51" s="3" t="s">
        <v>53</v>
      </c>
      <c r="D51" s="4" t="s">
        <v>8</v>
      </c>
    </row>
    <row r="52" spans="1:35" ht="17" hidden="1">
      <c r="A52" s="3">
        <v>8</v>
      </c>
      <c r="B52" s="3">
        <v>6</v>
      </c>
      <c r="C52" s="3" t="s">
        <v>54</v>
      </c>
    </row>
    <row r="53" spans="1:35" ht="34">
      <c r="A53" s="22">
        <v>8</v>
      </c>
      <c r="B53" s="22">
        <v>7</v>
      </c>
      <c r="C53" s="22" t="s">
        <v>55</v>
      </c>
      <c r="D53" s="23" t="s">
        <v>6</v>
      </c>
      <c r="I53" s="48" t="s">
        <v>334</v>
      </c>
      <c r="O53" s="62" t="s">
        <v>334</v>
      </c>
      <c r="Q53" s="65" t="s">
        <v>358</v>
      </c>
      <c r="T53" s="87" t="s">
        <v>334</v>
      </c>
      <c r="U53" s="39"/>
      <c r="V53" s="39"/>
      <c r="W53" s="39"/>
      <c r="X53" s="39"/>
    </row>
    <row r="54" spans="1:35" ht="34" hidden="1">
      <c r="A54" s="5">
        <v>8</v>
      </c>
      <c r="B54" s="5">
        <v>8</v>
      </c>
      <c r="C54" s="5" t="s">
        <v>56</v>
      </c>
      <c r="D54" s="6" t="s">
        <v>57</v>
      </c>
    </row>
    <row r="55" spans="1:35" ht="85">
      <c r="A55" s="22">
        <v>8</v>
      </c>
      <c r="B55" s="22">
        <v>9</v>
      </c>
      <c r="C55" s="22" t="s">
        <v>58</v>
      </c>
      <c r="D55" s="23" t="s">
        <v>6</v>
      </c>
      <c r="G55" s="48" t="s">
        <v>334</v>
      </c>
      <c r="P55" s="38" t="s">
        <v>334</v>
      </c>
      <c r="Q55" s="65" t="s">
        <v>358</v>
      </c>
      <c r="Z55" s="50" t="s">
        <v>341</v>
      </c>
      <c r="AA55" s="50" t="s">
        <v>346</v>
      </c>
      <c r="AB55" s="50" t="s">
        <v>395</v>
      </c>
      <c r="AD55" s="50" t="s">
        <v>356</v>
      </c>
      <c r="AF55" s="50"/>
      <c r="AG55" s="50" t="s">
        <v>334</v>
      </c>
      <c r="AH55" s="50"/>
      <c r="AI55" s="50"/>
    </row>
    <row r="56" spans="1:35" ht="51" hidden="1">
      <c r="A56" s="3">
        <v>8</v>
      </c>
      <c r="B56" s="3">
        <v>10</v>
      </c>
      <c r="C56" s="3" t="s">
        <v>59</v>
      </c>
      <c r="D56" s="4" t="s">
        <v>8</v>
      </c>
    </row>
    <row r="57" spans="1:35" ht="34">
      <c r="A57" s="22">
        <v>8</v>
      </c>
      <c r="B57" s="22">
        <v>11</v>
      </c>
      <c r="C57" s="22" t="s">
        <v>60</v>
      </c>
      <c r="D57" s="23" t="s">
        <v>6</v>
      </c>
      <c r="H57" s="48" t="s">
        <v>334</v>
      </c>
      <c r="O57" s="62" t="s">
        <v>334</v>
      </c>
      <c r="P57" s="39"/>
      <c r="R57" s="39"/>
      <c r="T57" s="87" t="s">
        <v>334</v>
      </c>
      <c r="U57" s="39"/>
      <c r="V57" s="39"/>
      <c r="W57" s="39"/>
      <c r="X57" s="39"/>
      <c r="Z57" s="57"/>
      <c r="AA57" s="57"/>
      <c r="AB57" s="57"/>
      <c r="AD57" s="57"/>
      <c r="AF57" s="57"/>
      <c r="AG57" s="57"/>
      <c r="AH57" s="57"/>
      <c r="AI57" s="57"/>
    </row>
    <row r="58" spans="1:35" ht="17" hidden="1">
      <c r="A58" s="3">
        <v>8</v>
      </c>
      <c r="B58" s="3">
        <v>12</v>
      </c>
      <c r="C58" s="3" t="s">
        <v>61</v>
      </c>
      <c r="D58" s="4" t="s">
        <v>8</v>
      </c>
    </row>
    <row r="59" spans="1:35" ht="34">
      <c r="A59" s="22">
        <v>8</v>
      </c>
      <c r="B59" s="22">
        <v>12</v>
      </c>
      <c r="C59" s="22" t="s">
        <v>62</v>
      </c>
      <c r="D59" s="23" t="s">
        <v>6</v>
      </c>
      <c r="M59" s="48" t="s">
        <v>334</v>
      </c>
      <c r="P59" s="38" t="s">
        <v>334</v>
      </c>
      <c r="Z59" s="50" t="s">
        <v>341</v>
      </c>
      <c r="AA59" s="50" t="s">
        <v>341</v>
      </c>
      <c r="AB59" s="50" t="s">
        <v>341</v>
      </c>
      <c r="AD59" s="50" t="s">
        <v>356</v>
      </c>
      <c r="AF59" s="50"/>
      <c r="AG59" s="50" t="s">
        <v>334</v>
      </c>
      <c r="AH59" s="50"/>
      <c r="AI59" s="50"/>
    </row>
    <row r="60" spans="1:35" ht="17" hidden="1">
      <c r="B60" s="3">
        <v>13</v>
      </c>
      <c r="C60" s="3" t="s">
        <v>63</v>
      </c>
      <c r="D60" s="4" t="s">
        <v>8</v>
      </c>
    </row>
    <row r="61" spans="1:35" ht="68" hidden="1">
      <c r="A61" s="3">
        <v>8</v>
      </c>
      <c r="B61" s="3">
        <v>14</v>
      </c>
      <c r="C61" s="10" t="s">
        <v>64</v>
      </c>
      <c r="D61" s="11" t="s">
        <v>65</v>
      </c>
    </row>
    <row r="62" spans="1:35" ht="51">
      <c r="A62" s="22">
        <v>8</v>
      </c>
      <c r="B62" s="22">
        <v>15</v>
      </c>
      <c r="C62" s="22" t="s">
        <v>66</v>
      </c>
      <c r="D62" s="23" t="s">
        <v>6</v>
      </c>
      <c r="G62" s="48" t="s">
        <v>334</v>
      </c>
      <c r="H62" s="48" t="s">
        <v>334</v>
      </c>
      <c r="P62" s="38" t="s">
        <v>334</v>
      </c>
      <c r="Z62" s="50" t="s">
        <v>347</v>
      </c>
      <c r="AA62" s="50" t="s">
        <v>350</v>
      </c>
      <c r="AB62" s="50" t="s">
        <v>347</v>
      </c>
      <c r="AD62" s="50" t="s">
        <v>360</v>
      </c>
      <c r="AF62" s="50"/>
      <c r="AG62" s="50"/>
      <c r="AH62" s="50"/>
      <c r="AI62" s="50" t="s">
        <v>334</v>
      </c>
    </row>
    <row r="63" spans="1:35" ht="17" hidden="1">
      <c r="A63" s="3">
        <v>8</v>
      </c>
      <c r="B63" s="3">
        <v>16</v>
      </c>
      <c r="C63" s="3" t="s">
        <v>67</v>
      </c>
      <c r="D63" s="4" t="s">
        <v>8</v>
      </c>
    </row>
    <row r="64" spans="1:35" ht="34">
      <c r="A64" s="22">
        <v>8</v>
      </c>
      <c r="B64" s="22">
        <v>17</v>
      </c>
      <c r="C64" s="22" t="s">
        <v>68</v>
      </c>
      <c r="D64" s="23" t="s">
        <v>6</v>
      </c>
      <c r="G64" s="48" t="s">
        <v>334</v>
      </c>
      <c r="H64" s="48" t="s">
        <v>334</v>
      </c>
      <c r="P64" s="38" t="s">
        <v>334</v>
      </c>
      <c r="Z64" s="50" t="s">
        <v>348</v>
      </c>
      <c r="AA64" s="50" t="s">
        <v>349</v>
      </c>
      <c r="AB64" s="50" t="s">
        <v>347</v>
      </c>
      <c r="AD64" s="50" t="s">
        <v>360</v>
      </c>
      <c r="AF64" s="50"/>
      <c r="AG64" s="50"/>
      <c r="AH64" s="50"/>
      <c r="AI64" s="50" t="s">
        <v>334</v>
      </c>
    </row>
    <row r="65" spans="1:47" ht="34" hidden="1">
      <c r="A65" s="3">
        <v>8</v>
      </c>
      <c r="B65" s="3">
        <v>18</v>
      </c>
      <c r="C65" s="3" t="s">
        <v>69</v>
      </c>
    </row>
    <row r="66" spans="1:47" ht="17" hidden="1">
      <c r="A66" s="3">
        <v>8</v>
      </c>
      <c r="B66" s="3">
        <v>18</v>
      </c>
      <c r="C66" s="3" t="s">
        <v>70</v>
      </c>
    </row>
    <row r="67" spans="1:47" ht="17" hidden="1">
      <c r="A67" s="26">
        <v>8</v>
      </c>
      <c r="B67" s="26">
        <v>19</v>
      </c>
      <c r="C67" s="27" t="s">
        <v>71</v>
      </c>
      <c r="D67" s="28" t="s">
        <v>11</v>
      </c>
    </row>
    <row r="68" spans="1:47" ht="34">
      <c r="A68" s="22">
        <v>8</v>
      </c>
      <c r="B68" s="22">
        <v>20</v>
      </c>
      <c r="C68" s="22" t="s">
        <v>72</v>
      </c>
      <c r="D68" s="23" t="s">
        <v>6</v>
      </c>
      <c r="H68" s="48" t="s">
        <v>334</v>
      </c>
      <c r="O68" s="62" t="s">
        <v>334</v>
      </c>
      <c r="Q68" s="65" t="s">
        <v>358</v>
      </c>
      <c r="R68" s="39"/>
      <c r="T68" s="87" t="s">
        <v>334</v>
      </c>
      <c r="U68" s="39"/>
      <c r="V68" s="39"/>
      <c r="W68" s="39"/>
      <c r="X68" s="39"/>
    </row>
    <row r="69" spans="1:47" ht="34">
      <c r="A69" s="22">
        <v>8</v>
      </c>
      <c r="B69" s="22">
        <v>21</v>
      </c>
      <c r="C69" s="22" t="s">
        <v>73</v>
      </c>
      <c r="D69" s="23" t="s">
        <v>6</v>
      </c>
      <c r="G69" s="48" t="s">
        <v>334</v>
      </c>
      <c r="H69" s="48" t="s">
        <v>334</v>
      </c>
      <c r="P69" s="38" t="s">
        <v>334</v>
      </c>
      <c r="Q69" s="65" t="s">
        <v>358</v>
      </c>
      <c r="Z69" s="50" t="s">
        <v>341</v>
      </c>
      <c r="AA69" s="50" t="s">
        <v>396</v>
      </c>
      <c r="AB69" s="50" t="s">
        <v>341</v>
      </c>
      <c r="AD69" s="50" t="s">
        <v>357</v>
      </c>
      <c r="AF69" s="50"/>
      <c r="AG69" s="50" t="s">
        <v>334</v>
      </c>
      <c r="AH69" s="50"/>
      <c r="AI69" s="50"/>
    </row>
    <row r="70" spans="1:47" ht="17" hidden="1">
      <c r="B70" s="3">
        <v>22</v>
      </c>
      <c r="C70" s="3" t="s">
        <v>74</v>
      </c>
      <c r="D70" s="4" t="s">
        <v>8</v>
      </c>
    </row>
    <row r="71" spans="1:47" ht="17" hidden="1">
      <c r="A71" s="3">
        <v>8</v>
      </c>
      <c r="B71" s="3">
        <v>23</v>
      </c>
      <c r="C71" s="3" t="s">
        <v>75</v>
      </c>
    </row>
    <row r="72" spans="1:47" ht="34">
      <c r="A72" s="22">
        <v>8</v>
      </c>
      <c r="B72" s="22">
        <v>24</v>
      </c>
      <c r="C72" s="22" t="s">
        <v>76</v>
      </c>
      <c r="D72" s="23" t="s">
        <v>6</v>
      </c>
      <c r="J72" s="48" t="s">
        <v>334</v>
      </c>
      <c r="O72" s="62" t="s">
        <v>334</v>
      </c>
      <c r="T72" s="87" t="s">
        <v>334</v>
      </c>
      <c r="U72" s="39"/>
      <c r="V72" s="39"/>
      <c r="W72" s="39"/>
      <c r="X72" s="39"/>
    </row>
    <row r="73" spans="1:47" ht="17" hidden="1">
      <c r="A73" s="3">
        <v>8</v>
      </c>
      <c r="B73" s="3">
        <v>25</v>
      </c>
      <c r="C73" s="3" t="s">
        <v>77</v>
      </c>
    </row>
    <row r="74" spans="1:47" ht="17" hidden="1">
      <c r="A74" s="3">
        <v>8</v>
      </c>
      <c r="B74" s="3">
        <v>26</v>
      </c>
      <c r="C74" s="3" t="s">
        <v>77</v>
      </c>
    </row>
    <row r="75" spans="1:47" ht="17" hidden="1">
      <c r="A75" s="18">
        <v>8</v>
      </c>
      <c r="B75" s="18">
        <v>27</v>
      </c>
      <c r="C75" s="18" t="s">
        <v>78</v>
      </c>
      <c r="D75" s="19"/>
      <c r="F75" s="68"/>
      <c r="G75" s="68"/>
      <c r="H75" s="68"/>
      <c r="I75" s="68"/>
      <c r="J75" s="68"/>
      <c r="K75" s="68"/>
      <c r="L75" s="68"/>
      <c r="M75" s="68"/>
      <c r="O75" s="42"/>
      <c r="P75" s="42"/>
      <c r="Q75" s="42"/>
      <c r="R75" s="42"/>
      <c r="T75" s="88"/>
      <c r="U75" s="42"/>
      <c r="V75" s="42"/>
      <c r="W75" s="42"/>
      <c r="X75" s="42"/>
      <c r="Z75" s="19"/>
      <c r="AA75" s="19"/>
      <c r="AB75" s="19"/>
      <c r="AD75" s="19"/>
      <c r="AF75" s="19"/>
      <c r="AG75" s="19"/>
      <c r="AH75" s="19"/>
      <c r="AI75" s="19"/>
      <c r="AK75" s="19"/>
      <c r="AL75" s="19"/>
      <c r="AM75" s="19"/>
      <c r="AN75" s="19"/>
      <c r="AO75" s="112"/>
      <c r="AP75" s="19"/>
      <c r="AQ75" s="19"/>
      <c r="AR75" s="19"/>
      <c r="AS75" s="19"/>
      <c r="AT75" s="19"/>
      <c r="AU75" s="19"/>
    </row>
    <row r="76" spans="1:47" s="76" customFormat="1">
      <c r="A76" s="73"/>
      <c r="B76" s="73"/>
      <c r="C76" s="73"/>
      <c r="D76" s="74"/>
      <c r="E76" s="79"/>
      <c r="N76" s="44"/>
      <c r="S76" s="44"/>
      <c r="Y76" s="44"/>
      <c r="Z76" s="74"/>
      <c r="AA76" s="74"/>
      <c r="AB76" s="74"/>
      <c r="AC76" s="44"/>
      <c r="AD76" s="74"/>
      <c r="AE76" s="115"/>
      <c r="AF76" s="74"/>
      <c r="AG76" s="74"/>
      <c r="AH76" s="74"/>
      <c r="AI76" s="74"/>
      <c r="AJ76" s="44"/>
      <c r="AK76" s="74"/>
      <c r="AL76" s="74"/>
      <c r="AM76" s="74"/>
      <c r="AN76" s="74"/>
      <c r="AO76" s="113"/>
      <c r="AP76" s="74"/>
      <c r="AQ76" s="74"/>
      <c r="AR76" s="74"/>
      <c r="AS76" s="74"/>
      <c r="AT76" s="74"/>
      <c r="AU76" s="74"/>
    </row>
    <row r="77" spans="1:47" s="76" customFormat="1">
      <c r="A77" s="73"/>
      <c r="B77" s="73"/>
      <c r="C77" s="73"/>
      <c r="D77" s="74"/>
      <c r="E77" s="79"/>
      <c r="N77" s="44"/>
      <c r="S77" s="44"/>
      <c r="Y77" s="44"/>
      <c r="Z77" s="74"/>
      <c r="AA77" s="74"/>
      <c r="AB77" s="74"/>
      <c r="AC77" s="44"/>
      <c r="AD77" s="74"/>
      <c r="AE77" s="115"/>
      <c r="AF77" s="74"/>
      <c r="AG77" s="74"/>
      <c r="AH77" s="74"/>
      <c r="AI77" s="74"/>
      <c r="AJ77" s="44"/>
      <c r="AK77" s="74"/>
      <c r="AL77" s="74"/>
      <c r="AM77" s="74"/>
      <c r="AN77" s="74"/>
      <c r="AO77" s="113"/>
      <c r="AP77" s="74"/>
      <c r="AQ77" s="74"/>
      <c r="AR77" s="74"/>
      <c r="AS77" s="74"/>
      <c r="AT77" s="74"/>
      <c r="AU77" s="74"/>
    </row>
    <row r="78" spans="1:47" s="76" customFormat="1">
      <c r="A78" s="73"/>
      <c r="B78" s="73"/>
      <c r="C78" s="73"/>
      <c r="D78" s="74"/>
      <c r="E78" s="79"/>
      <c r="N78" s="44"/>
      <c r="S78" s="44"/>
      <c r="Y78" s="44"/>
      <c r="Z78" s="74"/>
      <c r="AA78" s="74"/>
      <c r="AB78" s="74"/>
      <c r="AC78" s="44"/>
      <c r="AD78" s="74"/>
      <c r="AE78" s="115"/>
      <c r="AF78" s="74"/>
      <c r="AG78" s="74"/>
      <c r="AH78" s="74"/>
      <c r="AI78" s="74"/>
      <c r="AJ78" s="44"/>
      <c r="AK78" s="74"/>
      <c r="AL78" s="74"/>
      <c r="AM78" s="74"/>
      <c r="AN78" s="74"/>
      <c r="AO78" s="113"/>
      <c r="AP78" s="74"/>
      <c r="AQ78" s="74"/>
      <c r="AR78" s="74"/>
      <c r="AS78" s="74"/>
      <c r="AT78" s="74"/>
      <c r="AU78" s="74"/>
    </row>
    <row r="79" spans="1:47" ht="85">
      <c r="A79" s="20">
        <v>6</v>
      </c>
      <c r="B79" s="20">
        <v>1</v>
      </c>
      <c r="C79" s="20" t="s">
        <v>79</v>
      </c>
      <c r="D79" s="21" t="s">
        <v>6</v>
      </c>
      <c r="F79" s="67" t="s">
        <v>334</v>
      </c>
      <c r="G79" s="67"/>
      <c r="H79" s="67"/>
      <c r="I79" s="67"/>
      <c r="J79" s="67"/>
      <c r="K79" s="67"/>
      <c r="L79" s="67"/>
      <c r="M79" s="67"/>
      <c r="O79" s="69" t="s">
        <v>334</v>
      </c>
      <c r="P79" s="43"/>
      <c r="Q79" s="43"/>
      <c r="R79" s="43"/>
      <c r="T79" s="89" t="s">
        <v>334</v>
      </c>
      <c r="U79" s="58"/>
      <c r="V79" s="58"/>
      <c r="W79" s="58"/>
      <c r="X79" s="58"/>
      <c r="Z79" s="2"/>
      <c r="AA79" s="2"/>
      <c r="AB79" s="2"/>
      <c r="AD79" s="2"/>
      <c r="AF79" s="2"/>
      <c r="AG79" s="2"/>
      <c r="AH79" s="2"/>
      <c r="AI79" s="2"/>
      <c r="AK79" s="2"/>
      <c r="AL79" s="2"/>
      <c r="AM79" s="2"/>
      <c r="AN79" s="2"/>
      <c r="AO79" s="114"/>
      <c r="AP79" s="2"/>
      <c r="AQ79" s="2"/>
      <c r="AR79" s="2"/>
      <c r="AS79" s="2"/>
      <c r="AT79" s="2"/>
      <c r="AU79" s="2"/>
    </row>
    <row r="80" spans="1:47" ht="34" hidden="1">
      <c r="A80" s="3">
        <v>6</v>
      </c>
      <c r="B80" s="3">
        <v>2</v>
      </c>
      <c r="C80" s="10" t="s">
        <v>80</v>
      </c>
      <c r="D80" s="11" t="s">
        <v>11</v>
      </c>
      <c r="T80" s="87"/>
      <c r="U80" s="62"/>
      <c r="V80" s="62"/>
      <c r="W80" s="62"/>
      <c r="X80" s="62"/>
    </row>
    <row r="81" spans="1:35" ht="85" hidden="1">
      <c r="A81" s="3">
        <v>6</v>
      </c>
      <c r="B81" s="3">
        <v>3</v>
      </c>
      <c r="C81" s="3" t="s">
        <v>81</v>
      </c>
      <c r="T81" s="87"/>
      <c r="U81" s="62"/>
      <c r="V81" s="62"/>
      <c r="W81" s="62"/>
      <c r="X81" s="62"/>
    </row>
    <row r="82" spans="1:35" ht="85">
      <c r="A82" s="22">
        <v>6</v>
      </c>
      <c r="B82" s="22">
        <v>4</v>
      </c>
      <c r="C82" s="22" t="s">
        <v>82</v>
      </c>
      <c r="D82" s="23" t="s">
        <v>6</v>
      </c>
      <c r="F82" s="48" t="s">
        <v>334</v>
      </c>
      <c r="O82" s="62" t="s">
        <v>334</v>
      </c>
      <c r="T82" s="87" t="s">
        <v>334</v>
      </c>
      <c r="U82" s="39"/>
      <c r="V82" s="39"/>
      <c r="W82" s="39"/>
      <c r="X82" s="39"/>
    </row>
    <row r="83" spans="1:35" ht="68" hidden="1">
      <c r="A83" s="3">
        <v>6</v>
      </c>
      <c r="B83" s="3">
        <v>5</v>
      </c>
      <c r="C83" s="3" t="s">
        <v>83</v>
      </c>
    </row>
    <row r="84" spans="1:35" ht="255">
      <c r="A84" s="22">
        <v>6</v>
      </c>
      <c r="B84" s="22">
        <v>6</v>
      </c>
      <c r="C84" s="22" t="s">
        <v>84</v>
      </c>
      <c r="D84" s="23" t="s">
        <v>6</v>
      </c>
      <c r="I84" s="48" t="s">
        <v>334</v>
      </c>
      <c r="P84" s="38" t="s">
        <v>334</v>
      </c>
      <c r="Q84" s="39"/>
      <c r="Z84" s="50" t="s">
        <v>341</v>
      </c>
      <c r="AA84" s="50" t="s">
        <v>350</v>
      </c>
      <c r="AB84" s="50" t="s">
        <v>341</v>
      </c>
      <c r="AD84" s="50" t="s">
        <v>357</v>
      </c>
      <c r="AF84" s="50"/>
      <c r="AG84" s="50" t="s">
        <v>334</v>
      </c>
      <c r="AH84" s="50"/>
      <c r="AI84" s="50"/>
    </row>
    <row r="85" spans="1:35" ht="34" hidden="1">
      <c r="A85" s="3">
        <v>6</v>
      </c>
      <c r="B85" s="3">
        <v>7</v>
      </c>
      <c r="C85" s="3" t="s">
        <v>85</v>
      </c>
    </row>
    <row r="86" spans="1:35" ht="51" hidden="1">
      <c r="A86" s="3">
        <v>6</v>
      </c>
      <c r="B86" s="3">
        <v>8</v>
      </c>
      <c r="C86" s="3" t="s">
        <v>86</v>
      </c>
    </row>
    <row r="87" spans="1:35" ht="102">
      <c r="A87" s="22">
        <v>6</v>
      </c>
      <c r="B87" s="22">
        <v>9</v>
      </c>
      <c r="C87" s="22" t="s">
        <v>87</v>
      </c>
      <c r="D87" s="23" t="s">
        <v>6</v>
      </c>
      <c r="M87" s="48" t="s">
        <v>334</v>
      </c>
      <c r="R87" s="40" t="s">
        <v>334</v>
      </c>
    </row>
    <row r="88" spans="1:35" ht="17" hidden="1">
      <c r="A88" s="3">
        <v>6</v>
      </c>
      <c r="B88" s="3">
        <v>10</v>
      </c>
      <c r="C88" s="3" t="s">
        <v>88</v>
      </c>
    </row>
    <row r="89" spans="1:35" ht="34" hidden="1">
      <c r="A89" s="3">
        <v>6</v>
      </c>
      <c r="B89" s="3">
        <v>11</v>
      </c>
      <c r="C89" s="10" t="s">
        <v>89</v>
      </c>
      <c r="D89" s="11" t="s">
        <v>11</v>
      </c>
    </row>
    <row r="90" spans="1:35" ht="85" hidden="1">
      <c r="A90" s="3">
        <v>6</v>
      </c>
      <c r="B90" s="3">
        <v>12</v>
      </c>
      <c r="C90" s="3" t="s">
        <v>90</v>
      </c>
    </row>
    <row r="91" spans="1:35" ht="34" hidden="1">
      <c r="A91" s="3">
        <v>6</v>
      </c>
      <c r="B91" s="3">
        <v>12</v>
      </c>
      <c r="C91" s="3" t="s">
        <v>91</v>
      </c>
    </row>
    <row r="92" spans="1:35" ht="34" hidden="1">
      <c r="A92" s="3">
        <v>6</v>
      </c>
      <c r="B92" s="3">
        <v>13</v>
      </c>
      <c r="C92" s="29" t="s">
        <v>92</v>
      </c>
    </row>
    <row r="93" spans="1:35" ht="102">
      <c r="A93" s="22">
        <v>6</v>
      </c>
      <c r="B93" s="22">
        <v>14</v>
      </c>
      <c r="C93" s="22" t="s">
        <v>93</v>
      </c>
      <c r="D93" s="23" t="s">
        <v>6</v>
      </c>
      <c r="K93" s="48" t="s">
        <v>334</v>
      </c>
      <c r="O93" s="62" t="s">
        <v>334</v>
      </c>
      <c r="T93" s="91"/>
      <c r="U93" s="39"/>
      <c r="V93" s="39"/>
      <c r="W93" s="62" t="s">
        <v>334</v>
      </c>
      <c r="X93" s="39"/>
    </row>
    <row r="94" spans="1:35" ht="85" hidden="1">
      <c r="A94" s="3">
        <v>6</v>
      </c>
      <c r="B94" s="3">
        <v>15</v>
      </c>
      <c r="C94" s="3" t="s">
        <v>94</v>
      </c>
    </row>
    <row r="95" spans="1:35" ht="102" hidden="1">
      <c r="A95" s="3">
        <v>6</v>
      </c>
      <c r="B95" s="3">
        <v>16</v>
      </c>
      <c r="C95" s="10" t="s">
        <v>95</v>
      </c>
      <c r="D95" s="11" t="s">
        <v>11</v>
      </c>
    </row>
    <row r="96" spans="1:35" ht="153" hidden="1">
      <c r="A96" s="3">
        <v>6</v>
      </c>
      <c r="B96" s="3">
        <v>17</v>
      </c>
      <c r="C96" s="3" t="s">
        <v>96</v>
      </c>
    </row>
    <row r="97" spans="1:47" ht="153">
      <c r="A97" s="22">
        <v>6</v>
      </c>
      <c r="B97" s="22">
        <v>18</v>
      </c>
      <c r="C97" s="22" t="s">
        <v>97</v>
      </c>
      <c r="D97" s="23" t="s">
        <v>6</v>
      </c>
      <c r="G97" s="48" t="s">
        <v>334</v>
      </c>
      <c r="I97" s="48" t="s">
        <v>334</v>
      </c>
      <c r="Q97" s="72" t="s">
        <v>334</v>
      </c>
      <c r="AK97" s="77"/>
      <c r="AL97" s="77"/>
      <c r="AM97" s="77"/>
      <c r="AN97" s="77" t="s">
        <v>334</v>
      </c>
      <c r="AP97" s="77"/>
      <c r="AQ97" s="77"/>
      <c r="AR97" s="77" t="s">
        <v>341</v>
      </c>
      <c r="AS97" s="77" t="s">
        <v>341</v>
      </c>
      <c r="AT97" s="77" t="s">
        <v>341</v>
      </c>
      <c r="AU97" s="77" t="s">
        <v>367</v>
      </c>
    </row>
    <row r="98" spans="1:47" ht="34" hidden="1">
      <c r="A98" s="3">
        <v>6</v>
      </c>
      <c r="B98" s="3">
        <v>19</v>
      </c>
      <c r="C98" s="3" t="s">
        <v>98</v>
      </c>
    </row>
    <row r="99" spans="1:47" ht="34" hidden="1">
      <c r="A99" s="3">
        <v>6</v>
      </c>
      <c r="B99" s="3">
        <v>20</v>
      </c>
      <c r="C99" s="3" t="s">
        <v>99</v>
      </c>
    </row>
    <row r="100" spans="1:47" ht="34">
      <c r="A100" s="22">
        <v>6</v>
      </c>
      <c r="B100" s="22">
        <v>21</v>
      </c>
      <c r="C100" s="22" t="s">
        <v>100</v>
      </c>
      <c r="D100" s="23" t="s">
        <v>6</v>
      </c>
      <c r="P100" s="38" t="s">
        <v>334</v>
      </c>
      <c r="Z100" s="50" t="s">
        <v>348</v>
      </c>
      <c r="AA100" s="50" t="s">
        <v>397</v>
      </c>
      <c r="AB100" s="50" t="s">
        <v>348</v>
      </c>
      <c r="AD100" s="50" t="s">
        <v>360</v>
      </c>
      <c r="AF100" s="50"/>
      <c r="AG100" s="50"/>
      <c r="AH100" s="50"/>
      <c r="AI100" s="50" t="s">
        <v>334</v>
      </c>
    </row>
    <row r="101" spans="1:47" ht="17" hidden="1">
      <c r="A101" s="3">
        <v>6</v>
      </c>
      <c r="B101" s="3">
        <v>22</v>
      </c>
      <c r="C101" s="3" t="s">
        <v>101</v>
      </c>
      <c r="Z101" s="50"/>
      <c r="AA101" s="50"/>
      <c r="AB101" s="50"/>
    </row>
    <row r="102" spans="1:47" ht="51" hidden="1">
      <c r="A102" s="3">
        <v>6</v>
      </c>
      <c r="B102" s="3">
        <v>23</v>
      </c>
      <c r="C102" s="8" t="s">
        <v>102</v>
      </c>
      <c r="D102" s="9" t="s">
        <v>11</v>
      </c>
      <c r="Z102" s="50"/>
      <c r="AA102" s="50"/>
      <c r="AB102" s="50"/>
    </row>
    <row r="103" spans="1:47" ht="17" hidden="1">
      <c r="A103" s="3">
        <v>6</v>
      </c>
      <c r="B103" s="3">
        <v>24</v>
      </c>
      <c r="C103" s="3" t="s">
        <v>103</v>
      </c>
      <c r="Z103" s="50"/>
      <c r="AA103" s="50"/>
      <c r="AB103" s="50"/>
    </row>
    <row r="104" spans="1:47" ht="34">
      <c r="A104" s="22">
        <v>6</v>
      </c>
      <c r="B104" s="22">
        <v>25</v>
      </c>
      <c r="C104" s="22" t="s">
        <v>104</v>
      </c>
      <c r="D104" s="23" t="s">
        <v>6</v>
      </c>
      <c r="P104" s="38" t="s">
        <v>334</v>
      </c>
      <c r="Z104" s="50" t="s">
        <v>348</v>
      </c>
      <c r="AA104" s="50" t="s">
        <v>352</v>
      </c>
      <c r="AB104" s="50" t="s">
        <v>347</v>
      </c>
      <c r="AD104" s="50" t="s">
        <v>360</v>
      </c>
      <c r="AF104" s="50"/>
      <c r="AG104" s="50"/>
      <c r="AH104" s="50"/>
      <c r="AI104" s="50" t="s">
        <v>334</v>
      </c>
    </row>
    <row r="105" spans="1:47" hidden="1">
      <c r="A105" s="3">
        <v>6</v>
      </c>
      <c r="B105" s="3">
        <v>26</v>
      </c>
    </row>
    <row r="106" spans="1:47" hidden="1">
      <c r="A106" s="3">
        <v>6</v>
      </c>
      <c r="B106" s="3">
        <v>27</v>
      </c>
    </row>
    <row r="107" spans="1:47" ht="85">
      <c r="A107" s="22">
        <v>6</v>
      </c>
      <c r="B107" s="22">
        <v>28</v>
      </c>
      <c r="C107" s="22" t="s">
        <v>105</v>
      </c>
      <c r="D107" s="23" t="s">
        <v>6</v>
      </c>
      <c r="P107" s="38" t="s">
        <v>334</v>
      </c>
      <c r="Z107" s="50" t="s">
        <v>348</v>
      </c>
      <c r="AA107" s="50" t="s">
        <v>346</v>
      </c>
      <c r="AB107" s="50" t="s">
        <v>348</v>
      </c>
      <c r="AD107" s="50" t="s">
        <v>357</v>
      </c>
      <c r="AF107" s="50"/>
      <c r="AG107" s="50"/>
      <c r="AH107" s="50"/>
      <c r="AI107" s="50" t="s">
        <v>334</v>
      </c>
    </row>
    <row r="108" spans="1:47" hidden="1">
      <c r="A108" s="3">
        <v>6</v>
      </c>
      <c r="B108" s="3">
        <v>29</v>
      </c>
    </row>
    <row r="109" spans="1:47" hidden="1">
      <c r="A109" s="3">
        <v>6</v>
      </c>
      <c r="B109" s="3">
        <v>30</v>
      </c>
    </row>
    <row r="110" spans="1:47" hidden="1">
      <c r="A110" s="3">
        <v>6</v>
      </c>
      <c r="B110" s="3">
        <v>31</v>
      </c>
    </row>
    <row r="111" spans="1:47" hidden="1">
      <c r="A111" s="3">
        <v>6</v>
      </c>
      <c r="B111" s="3">
        <v>32</v>
      </c>
    </row>
    <row r="112" spans="1:47" hidden="1">
      <c r="A112" s="3">
        <v>6</v>
      </c>
      <c r="B112" s="3">
        <v>33</v>
      </c>
    </row>
    <row r="113" spans="1:47" hidden="1">
      <c r="A113" s="3">
        <v>6</v>
      </c>
      <c r="B113" s="3">
        <v>34</v>
      </c>
    </row>
    <row r="114" spans="1:47" ht="17" hidden="1">
      <c r="A114" s="3">
        <v>6</v>
      </c>
      <c r="B114" s="3">
        <v>35</v>
      </c>
      <c r="C114" s="8" t="s">
        <v>106</v>
      </c>
      <c r="D114" s="9" t="s">
        <v>11</v>
      </c>
    </row>
    <row r="115" spans="1:47" hidden="1">
      <c r="A115" s="3">
        <v>6</v>
      </c>
      <c r="B115" s="3">
        <v>36</v>
      </c>
    </row>
    <row r="116" spans="1:47" hidden="1">
      <c r="A116" s="3">
        <v>6</v>
      </c>
      <c r="B116" s="3">
        <v>37</v>
      </c>
    </row>
    <row r="117" spans="1:47" hidden="1">
      <c r="A117" s="3">
        <v>6</v>
      </c>
      <c r="B117" s="3">
        <v>38</v>
      </c>
    </row>
    <row r="118" spans="1:47" hidden="1">
      <c r="A118" s="3">
        <v>6</v>
      </c>
      <c r="B118" s="3">
        <v>39</v>
      </c>
    </row>
    <row r="119" spans="1:47" hidden="1">
      <c r="A119" s="3">
        <v>6</v>
      </c>
      <c r="B119" s="3">
        <v>40</v>
      </c>
    </row>
    <row r="120" spans="1:47" ht="17" hidden="1">
      <c r="A120" s="3">
        <v>6</v>
      </c>
      <c r="B120" s="3">
        <v>41</v>
      </c>
      <c r="C120" s="8" t="s">
        <v>107</v>
      </c>
      <c r="D120" s="9" t="s">
        <v>11</v>
      </c>
    </row>
    <row r="121" spans="1:47" ht="51">
      <c r="A121" s="22">
        <v>6</v>
      </c>
      <c r="B121" s="22">
        <v>41</v>
      </c>
      <c r="C121" s="22" t="s">
        <v>108</v>
      </c>
      <c r="D121" s="23" t="s">
        <v>6</v>
      </c>
      <c r="O121" s="62" t="s">
        <v>334</v>
      </c>
      <c r="T121" s="91"/>
      <c r="U121" s="62" t="s">
        <v>334</v>
      </c>
      <c r="V121" s="39"/>
      <c r="W121" s="39"/>
      <c r="X121" s="39"/>
    </row>
    <row r="122" spans="1:47" ht="34">
      <c r="A122" s="70">
        <v>6</v>
      </c>
      <c r="B122" s="70">
        <v>42</v>
      </c>
      <c r="C122" s="70" t="s">
        <v>109</v>
      </c>
      <c r="D122" s="71" t="s">
        <v>6</v>
      </c>
      <c r="F122" s="68"/>
      <c r="G122" s="68"/>
      <c r="H122" s="68"/>
      <c r="I122" s="68"/>
      <c r="J122" s="68"/>
      <c r="K122" s="68"/>
      <c r="L122" s="68"/>
      <c r="M122" s="68"/>
      <c r="O122" s="42"/>
      <c r="P122" s="51" t="s">
        <v>334</v>
      </c>
      <c r="Q122" s="42"/>
      <c r="R122" s="42"/>
      <c r="T122" s="88"/>
      <c r="U122" s="42"/>
      <c r="V122" s="42"/>
      <c r="W122" s="42"/>
      <c r="X122" s="42"/>
      <c r="Z122" s="52" t="s">
        <v>340</v>
      </c>
      <c r="AA122" s="52" t="s">
        <v>346</v>
      </c>
      <c r="AB122" s="52" t="s">
        <v>340</v>
      </c>
      <c r="AD122" s="52" t="s">
        <v>357</v>
      </c>
      <c r="AF122" s="52"/>
      <c r="AG122" s="52"/>
      <c r="AH122" s="52"/>
      <c r="AI122" s="52" t="s">
        <v>334</v>
      </c>
      <c r="AK122" s="19"/>
      <c r="AL122" s="19"/>
      <c r="AM122" s="19"/>
      <c r="AN122" s="19"/>
      <c r="AO122" s="112"/>
      <c r="AP122" s="19"/>
      <c r="AQ122" s="19"/>
      <c r="AR122" s="19"/>
      <c r="AS122" s="19"/>
      <c r="AT122" s="19"/>
      <c r="AU122" s="19"/>
    </row>
    <row r="123" spans="1:47" s="76" customFormat="1">
      <c r="A123" s="73"/>
      <c r="B123" s="73"/>
      <c r="C123" s="73"/>
      <c r="D123" s="74"/>
      <c r="E123" s="75"/>
      <c r="Z123" s="74"/>
      <c r="AA123" s="74"/>
      <c r="AB123" s="74"/>
      <c r="AD123" s="74"/>
      <c r="AE123" s="115"/>
      <c r="AF123" s="74"/>
      <c r="AG123" s="74"/>
      <c r="AH123" s="74"/>
      <c r="AI123" s="74"/>
      <c r="AK123" s="74"/>
      <c r="AL123" s="74"/>
      <c r="AM123" s="74"/>
      <c r="AN123" s="74"/>
      <c r="AO123" s="113"/>
      <c r="AP123" s="74"/>
      <c r="AQ123" s="74"/>
      <c r="AR123" s="74"/>
      <c r="AS123" s="74"/>
      <c r="AT123" s="74"/>
      <c r="AU123" s="74"/>
    </row>
    <row r="124" spans="1:47" s="76" customFormat="1">
      <c r="A124" s="73"/>
      <c r="B124" s="73"/>
      <c r="C124" s="73"/>
      <c r="D124" s="74"/>
      <c r="E124" s="75"/>
      <c r="Z124" s="74"/>
      <c r="AA124" s="74"/>
      <c r="AB124" s="74"/>
      <c r="AD124" s="74"/>
      <c r="AE124" s="115"/>
      <c r="AF124" s="74"/>
      <c r="AG124" s="74"/>
      <c r="AH124" s="74"/>
      <c r="AI124" s="74"/>
      <c r="AK124" s="74"/>
      <c r="AL124" s="74"/>
      <c r="AM124" s="74"/>
      <c r="AN124" s="74"/>
      <c r="AO124" s="113"/>
      <c r="AP124" s="74"/>
      <c r="AQ124" s="74"/>
      <c r="AR124" s="74"/>
      <c r="AS124" s="74"/>
      <c r="AT124" s="74"/>
      <c r="AU124" s="74"/>
    </row>
    <row r="125" spans="1:47" s="76" customFormat="1">
      <c r="A125" s="73"/>
      <c r="B125" s="73"/>
      <c r="C125" s="73"/>
      <c r="D125" s="74"/>
      <c r="E125" s="75"/>
      <c r="Z125" s="74"/>
      <c r="AA125" s="74"/>
      <c r="AB125" s="74"/>
      <c r="AD125" s="74"/>
      <c r="AE125" s="115"/>
      <c r="AF125" s="74"/>
      <c r="AG125" s="74"/>
      <c r="AH125" s="74"/>
      <c r="AI125" s="74"/>
      <c r="AK125" s="74"/>
      <c r="AL125" s="74"/>
      <c r="AM125" s="74"/>
      <c r="AN125" s="74"/>
      <c r="AO125" s="113"/>
      <c r="AP125" s="74"/>
      <c r="AQ125" s="74"/>
      <c r="AR125" s="74"/>
      <c r="AS125" s="74"/>
      <c r="AT125" s="74"/>
      <c r="AU125" s="74"/>
    </row>
    <row r="126" spans="1:47" ht="34">
      <c r="A126" s="20">
        <v>14</v>
      </c>
      <c r="B126" s="20">
        <v>3</v>
      </c>
      <c r="C126" s="20" t="s">
        <v>110</v>
      </c>
      <c r="D126" s="21" t="s">
        <v>6</v>
      </c>
      <c r="F126" s="67"/>
      <c r="G126" s="67"/>
      <c r="H126" s="67"/>
      <c r="I126" s="67"/>
      <c r="J126" s="67"/>
      <c r="K126" s="67"/>
      <c r="L126" s="67"/>
      <c r="M126" s="67"/>
      <c r="O126" s="69" t="s">
        <v>334</v>
      </c>
      <c r="P126" s="43"/>
      <c r="Q126" s="43"/>
      <c r="R126" s="43"/>
      <c r="T126" s="92"/>
      <c r="U126" s="58"/>
      <c r="V126" s="69" t="s">
        <v>334</v>
      </c>
      <c r="W126" s="58"/>
      <c r="X126" s="58"/>
      <c r="Z126" s="2"/>
      <c r="AA126" s="2"/>
      <c r="AB126" s="2"/>
      <c r="AD126" s="2"/>
      <c r="AF126" s="2"/>
      <c r="AG126" s="2"/>
      <c r="AH126" s="2"/>
      <c r="AI126" s="2"/>
      <c r="AK126" s="2"/>
      <c r="AL126" s="2"/>
      <c r="AM126" s="2"/>
      <c r="AN126" s="2"/>
      <c r="AO126" s="114"/>
      <c r="AP126" s="2"/>
      <c r="AQ126" s="2"/>
      <c r="AR126" s="2"/>
      <c r="AS126" s="2"/>
      <c r="AT126" s="2"/>
      <c r="AU126" s="2"/>
    </row>
    <row r="127" spans="1:47" ht="34">
      <c r="A127" s="22">
        <v>14</v>
      </c>
      <c r="B127" s="22">
        <v>6</v>
      </c>
      <c r="C127" s="22" t="s">
        <v>111</v>
      </c>
      <c r="D127" s="23" t="s">
        <v>6</v>
      </c>
      <c r="Q127" s="72" t="s">
        <v>334</v>
      </c>
      <c r="AK127" s="77"/>
      <c r="AL127" s="77"/>
      <c r="AM127" s="77" t="s">
        <v>334</v>
      </c>
      <c r="AN127" s="77"/>
      <c r="AP127" s="77"/>
      <c r="AQ127" s="77"/>
      <c r="AR127" s="77" t="s">
        <v>341</v>
      </c>
      <c r="AS127" s="77" t="s">
        <v>340</v>
      </c>
      <c r="AT127" s="77" t="s">
        <v>340</v>
      </c>
      <c r="AU127" s="77" t="s">
        <v>368</v>
      </c>
    </row>
    <row r="128" spans="1:47" ht="34">
      <c r="A128" s="22">
        <v>14</v>
      </c>
      <c r="B128" s="22">
        <v>8</v>
      </c>
      <c r="C128" s="22" t="s">
        <v>365</v>
      </c>
      <c r="D128" s="23" t="s">
        <v>6</v>
      </c>
      <c r="Q128" s="72" t="s">
        <v>334</v>
      </c>
      <c r="AK128" s="77" t="s">
        <v>334</v>
      </c>
      <c r="AL128" s="77"/>
      <c r="AM128" s="77"/>
      <c r="AN128" s="77"/>
      <c r="AP128" s="77"/>
      <c r="AQ128" s="77"/>
      <c r="AR128" s="77" t="s">
        <v>341</v>
      </c>
      <c r="AS128" s="77" t="s">
        <v>341</v>
      </c>
      <c r="AT128" s="77" t="s">
        <v>341</v>
      </c>
      <c r="AU128" s="77" t="s">
        <v>369</v>
      </c>
    </row>
    <row r="129" spans="1:48" ht="68">
      <c r="A129" s="22">
        <v>14</v>
      </c>
      <c r="B129" s="22">
        <v>10</v>
      </c>
      <c r="C129" s="22" t="s">
        <v>112</v>
      </c>
      <c r="D129" s="23" t="s">
        <v>6</v>
      </c>
      <c r="P129" s="38" t="s">
        <v>334</v>
      </c>
      <c r="Z129" s="50" t="s">
        <v>341</v>
      </c>
      <c r="AA129" s="50" t="s">
        <v>398</v>
      </c>
      <c r="AB129" s="50" t="s">
        <v>370</v>
      </c>
      <c r="AD129" s="50" t="s">
        <v>371</v>
      </c>
      <c r="AF129" s="50"/>
      <c r="AG129" s="50"/>
      <c r="AH129" s="50"/>
      <c r="AI129" s="50" t="s">
        <v>334</v>
      </c>
    </row>
    <row r="130" spans="1:48" ht="17">
      <c r="A130" s="22">
        <v>14</v>
      </c>
      <c r="B130" s="22">
        <v>12</v>
      </c>
      <c r="C130" s="22" t="s">
        <v>113</v>
      </c>
      <c r="D130" s="23" t="s">
        <v>6</v>
      </c>
      <c r="P130" s="38" t="s">
        <v>334</v>
      </c>
      <c r="Z130" s="50" t="s">
        <v>341</v>
      </c>
      <c r="AA130" s="50" t="s">
        <v>341</v>
      </c>
      <c r="AB130" s="50" t="s">
        <v>341</v>
      </c>
      <c r="AD130" s="50" t="s">
        <v>357</v>
      </c>
      <c r="AF130" s="50"/>
      <c r="AG130" s="50" t="s">
        <v>334</v>
      </c>
      <c r="AH130" s="50"/>
      <c r="AI130" s="50"/>
    </row>
    <row r="131" spans="1:48" ht="85">
      <c r="A131" s="22">
        <v>14</v>
      </c>
      <c r="B131" s="22">
        <v>13</v>
      </c>
      <c r="C131" s="22" t="s">
        <v>114</v>
      </c>
      <c r="D131" s="23" t="s">
        <v>6</v>
      </c>
      <c r="Q131" s="72" t="s">
        <v>334</v>
      </c>
      <c r="AK131" s="77"/>
      <c r="AL131" s="77"/>
      <c r="AM131" s="77" t="s">
        <v>334</v>
      </c>
      <c r="AN131" s="77"/>
      <c r="AP131" s="77"/>
      <c r="AQ131" s="77"/>
      <c r="AR131" s="77" t="s">
        <v>341</v>
      </c>
      <c r="AS131" s="77" t="s">
        <v>340</v>
      </c>
      <c r="AT131" s="77" t="s">
        <v>340</v>
      </c>
      <c r="AU131" s="77" t="s">
        <v>372</v>
      </c>
    </row>
    <row r="132" spans="1:48" ht="68">
      <c r="A132" s="22">
        <v>14</v>
      </c>
      <c r="B132" s="22">
        <v>17</v>
      </c>
      <c r="C132" s="22" t="s">
        <v>378</v>
      </c>
      <c r="D132" s="23" t="s">
        <v>6</v>
      </c>
      <c r="Q132" s="72" t="s">
        <v>334</v>
      </c>
      <c r="AK132" s="77"/>
      <c r="AL132" s="77"/>
      <c r="AM132" s="77"/>
      <c r="AN132" s="77" t="s">
        <v>334</v>
      </c>
      <c r="AP132" s="77"/>
      <c r="AQ132" s="77"/>
      <c r="AR132" s="77" t="s">
        <v>341</v>
      </c>
      <c r="AS132" s="77" t="s">
        <v>340</v>
      </c>
      <c r="AT132" s="77" t="s">
        <v>373</v>
      </c>
      <c r="AU132" s="77" t="s">
        <v>374</v>
      </c>
    </row>
    <row r="133" spans="1:48" ht="119">
      <c r="A133" s="22">
        <v>14</v>
      </c>
      <c r="B133" s="22">
        <v>19</v>
      </c>
      <c r="C133" s="22" t="s">
        <v>115</v>
      </c>
      <c r="D133" s="23" t="s">
        <v>6</v>
      </c>
      <c r="Q133" s="72" t="s">
        <v>334</v>
      </c>
      <c r="AK133" s="77"/>
      <c r="AL133" s="77"/>
      <c r="AM133" s="77"/>
      <c r="AN133" s="77" t="s">
        <v>334</v>
      </c>
      <c r="AP133" s="77"/>
      <c r="AQ133" s="77"/>
      <c r="AR133" s="77" t="s">
        <v>341</v>
      </c>
      <c r="AS133" s="77" t="s">
        <v>333</v>
      </c>
      <c r="AT133" s="77" t="s">
        <v>333</v>
      </c>
      <c r="AU133" s="77" t="s">
        <v>375</v>
      </c>
    </row>
    <row r="134" spans="1:48" ht="51">
      <c r="A134" s="22">
        <v>14</v>
      </c>
      <c r="B134" s="22">
        <v>22</v>
      </c>
      <c r="C134" s="22" t="s">
        <v>379</v>
      </c>
      <c r="D134" s="23" t="s">
        <v>6</v>
      </c>
      <c r="P134" s="38" t="s">
        <v>334</v>
      </c>
      <c r="Q134" s="72" t="s">
        <v>334</v>
      </c>
      <c r="Z134" s="50" t="s">
        <v>340</v>
      </c>
      <c r="AA134" s="50" t="s">
        <v>341</v>
      </c>
      <c r="AB134" s="50" t="s">
        <v>340</v>
      </c>
      <c r="AD134" s="50" t="s">
        <v>376</v>
      </c>
      <c r="AF134" s="50"/>
      <c r="AG134" s="50"/>
      <c r="AH134" s="50"/>
      <c r="AI134" s="50" t="s">
        <v>334</v>
      </c>
      <c r="AK134" s="77"/>
      <c r="AL134" s="77"/>
      <c r="AM134" s="77" t="s">
        <v>334</v>
      </c>
      <c r="AN134" s="77"/>
      <c r="AP134" s="77"/>
      <c r="AQ134" s="77"/>
      <c r="AR134" s="77" t="s">
        <v>341</v>
      </c>
      <c r="AS134" s="77" t="s">
        <v>340</v>
      </c>
      <c r="AT134" s="77" t="s">
        <v>340</v>
      </c>
      <c r="AU134" s="77" t="s">
        <v>380</v>
      </c>
    </row>
    <row r="135" spans="1:48" ht="51">
      <c r="A135" s="22">
        <v>14</v>
      </c>
      <c r="B135" s="22">
        <v>28</v>
      </c>
      <c r="C135" s="22" t="s">
        <v>381</v>
      </c>
      <c r="D135" s="23" t="s">
        <v>6</v>
      </c>
      <c r="P135" s="38" t="s">
        <v>334</v>
      </c>
      <c r="Z135" s="50" t="s">
        <v>340</v>
      </c>
      <c r="AA135" s="50" t="s">
        <v>341</v>
      </c>
      <c r="AB135" s="50" t="s">
        <v>341</v>
      </c>
      <c r="AD135" s="50" t="s">
        <v>360</v>
      </c>
      <c r="AF135" s="50"/>
      <c r="AG135" s="50"/>
      <c r="AH135" s="50"/>
      <c r="AI135" s="50" t="s">
        <v>334</v>
      </c>
      <c r="AV135" t="s">
        <v>382</v>
      </c>
    </row>
    <row r="136" spans="1:48" ht="51">
      <c r="A136" s="22">
        <v>14</v>
      </c>
      <c r="B136" s="22">
        <v>33</v>
      </c>
      <c r="C136" s="22" t="s">
        <v>116</v>
      </c>
      <c r="D136" s="23" t="s">
        <v>225</v>
      </c>
      <c r="Q136" s="39"/>
      <c r="AK136" s="77"/>
      <c r="AL136" s="77"/>
      <c r="AM136" s="77"/>
      <c r="AN136" s="77"/>
      <c r="AP136" s="77"/>
      <c r="AQ136" s="77"/>
      <c r="AR136" s="77" t="s">
        <v>341</v>
      </c>
      <c r="AS136" s="77" t="s">
        <v>341</v>
      </c>
      <c r="AT136" s="77" t="s">
        <v>341</v>
      </c>
      <c r="AU136" s="77" t="s">
        <v>383</v>
      </c>
    </row>
    <row r="137" spans="1:48" ht="68">
      <c r="A137" s="22">
        <v>14</v>
      </c>
      <c r="B137" s="22">
        <v>36</v>
      </c>
      <c r="C137" s="22" t="s">
        <v>117</v>
      </c>
      <c r="D137" s="23" t="s">
        <v>6</v>
      </c>
      <c r="Q137" s="72" t="s">
        <v>334</v>
      </c>
      <c r="AK137" s="77" t="s">
        <v>334</v>
      </c>
      <c r="AL137" s="77"/>
      <c r="AM137" s="77"/>
      <c r="AN137" s="77"/>
      <c r="AP137" s="77"/>
      <c r="AQ137" s="77"/>
      <c r="AR137" s="77" t="s">
        <v>341</v>
      </c>
      <c r="AS137" s="77" t="s">
        <v>341</v>
      </c>
      <c r="AT137" s="77" t="s">
        <v>341</v>
      </c>
      <c r="AU137" s="77" t="s">
        <v>384</v>
      </c>
    </row>
    <row r="138" spans="1:48" ht="17">
      <c r="A138" s="22">
        <v>14</v>
      </c>
      <c r="B138" s="22">
        <v>39</v>
      </c>
      <c r="C138" s="22" t="s">
        <v>118</v>
      </c>
      <c r="D138" s="23" t="s">
        <v>6</v>
      </c>
      <c r="Q138" s="72" t="s">
        <v>334</v>
      </c>
      <c r="AK138" s="77"/>
      <c r="AL138" s="77"/>
      <c r="AM138" s="77" t="s">
        <v>334</v>
      </c>
      <c r="AN138" s="77"/>
    </row>
    <row r="139" spans="1:48" hidden="1">
      <c r="A139" s="3">
        <v>14</v>
      </c>
      <c r="B139" s="3">
        <v>40</v>
      </c>
    </row>
    <row r="140" spans="1:48" hidden="1">
      <c r="A140" s="3">
        <v>14</v>
      </c>
      <c r="B140" s="3">
        <v>41</v>
      </c>
    </row>
    <row r="141" spans="1:48" ht="51">
      <c r="A141" s="22">
        <v>14</v>
      </c>
      <c r="B141" s="22">
        <v>42</v>
      </c>
      <c r="C141" s="22" t="s">
        <v>119</v>
      </c>
      <c r="D141" s="23" t="s">
        <v>6</v>
      </c>
      <c r="P141" s="38" t="s">
        <v>334</v>
      </c>
      <c r="Q141" s="72" t="s">
        <v>334</v>
      </c>
      <c r="Z141" s="50" t="s">
        <v>341</v>
      </c>
      <c r="AA141" s="50" t="s">
        <v>341</v>
      </c>
      <c r="AB141" s="50" t="s">
        <v>341</v>
      </c>
      <c r="AD141" s="50" t="s">
        <v>357</v>
      </c>
      <c r="AF141" s="50"/>
      <c r="AG141" s="50" t="s">
        <v>334</v>
      </c>
      <c r="AH141" s="50"/>
      <c r="AI141" s="50"/>
      <c r="AK141" s="77" t="s">
        <v>334</v>
      </c>
      <c r="AL141" s="77"/>
      <c r="AM141" s="77"/>
      <c r="AN141" s="77"/>
      <c r="AV141" t="s">
        <v>377</v>
      </c>
    </row>
    <row r="142" spans="1:48" hidden="1">
      <c r="A142" s="3">
        <v>14</v>
      </c>
      <c r="B142" s="3">
        <v>43</v>
      </c>
    </row>
    <row r="143" spans="1:48" hidden="1">
      <c r="A143" s="3">
        <v>14</v>
      </c>
      <c r="B143" s="3">
        <v>44</v>
      </c>
    </row>
    <row r="144" spans="1:48" hidden="1">
      <c r="A144" s="18">
        <v>14</v>
      </c>
      <c r="B144" s="18">
        <v>45</v>
      </c>
      <c r="C144" s="18"/>
      <c r="D144" s="19"/>
      <c r="F144" s="68"/>
      <c r="G144" s="68"/>
      <c r="H144" s="68"/>
      <c r="I144" s="68"/>
      <c r="J144" s="68"/>
      <c r="K144" s="68"/>
      <c r="L144" s="68"/>
      <c r="M144" s="68"/>
      <c r="O144" s="42"/>
      <c r="P144" s="42"/>
      <c r="Q144" s="42"/>
      <c r="R144" s="42"/>
      <c r="T144" s="88"/>
      <c r="U144" s="42"/>
      <c r="V144" s="42"/>
      <c r="W144" s="42"/>
      <c r="X144" s="42"/>
      <c r="Z144" s="19"/>
      <c r="AA144" s="19"/>
      <c r="AB144" s="19"/>
      <c r="AD144" s="19"/>
      <c r="AF144" s="19"/>
      <c r="AG144" s="19"/>
      <c r="AH144" s="19"/>
      <c r="AI144" s="19"/>
      <c r="AK144" s="19"/>
      <c r="AL144" s="19"/>
      <c r="AM144" s="19"/>
      <c r="AN144" s="19"/>
      <c r="AO144" s="112"/>
      <c r="AP144" s="19"/>
      <c r="AQ144" s="19"/>
      <c r="AR144" s="19"/>
      <c r="AS144" s="19"/>
      <c r="AT144" s="19"/>
      <c r="AU144" s="19"/>
    </row>
    <row r="145" spans="1:47" s="76" customFormat="1">
      <c r="A145" s="84"/>
      <c r="B145" s="84"/>
      <c r="C145" s="84"/>
      <c r="D145" s="85"/>
      <c r="E145" s="75"/>
      <c r="Z145" s="74"/>
      <c r="AA145" s="74"/>
      <c r="AB145" s="74"/>
      <c r="AD145" s="74"/>
      <c r="AE145" s="115"/>
      <c r="AF145" s="74"/>
      <c r="AG145" s="74"/>
      <c r="AH145" s="74"/>
      <c r="AI145" s="74"/>
      <c r="AK145" s="74"/>
      <c r="AL145" s="74"/>
      <c r="AM145" s="74"/>
      <c r="AN145" s="74"/>
      <c r="AO145" s="113"/>
      <c r="AP145" s="74"/>
      <c r="AQ145" s="74"/>
      <c r="AR145" s="74"/>
      <c r="AS145" s="74"/>
      <c r="AT145" s="74"/>
      <c r="AU145" s="74"/>
    </row>
    <row r="146" spans="1:47" s="76" customFormat="1">
      <c r="A146" s="84"/>
      <c r="B146" s="84"/>
      <c r="C146" s="84"/>
      <c r="D146" s="85"/>
      <c r="E146" s="75"/>
      <c r="Z146" s="74"/>
      <c r="AA146" s="74"/>
      <c r="AB146" s="74"/>
      <c r="AD146" s="74"/>
      <c r="AE146" s="115"/>
      <c r="AF146" s="74"/>
      <c r="AG146" s="74"/>
      <c r="AH146" s="74"/>
      <c r="AI146" s="74"/>
      <c r="AK146" s="74"/>
      <c r="AL146" s="74"/>
      <c r="AM146" s="74"/>
      <c r="AN146" s="74"/>
      <c r="AO146" s="113"/>
      <c r="AP146" s="74"/>
      <c r="AQ146" s="74"/>
      <c r="AR146" s="74"/>
      <c r="AS146" s="74"/>
      <c r="AT146" s="74"/>
      <c r="AU146" s="74"/>
    </row>
    <row r="147" spans="1:47" s="76" customFormat="1">
      <c r="A147" s="84"/>
      <c r="B147" s="84"/>
      <c r="C147" s="84"/>
      <c r="D147" s="85"/>
      <c r="E147" s="75"/>
      <c r="Z147" s="74"/>
      <c r="AA147" s="74"/>
      <c r="AB147" s="74"/>
      <c r="AD147" s="74"/>
      <c r="AE147" s="115"/>
      <c r="AF147" s="74"/>
      <c r="AG147" s="74"/>
      <c r="AH147" s="74"/>
      <c r="AI147" s="74"/>
      <c r="AK147" s="74"/>
      <c r="AL147" s="74"/>
      <c r="AM147" s="74"/>
      <c r="AN147" s="74"/>
      <c r="AO147" s="113"/>
      <c r="AP147" s="74"/>
      <c r="AQ147" s="74"/>
      <c r="AR147" s="74"/>
      <c r="AS147" s="74"/>
      <c r="AT147" s="74"/>
      <c r="AU147" s="74"/>
    </row>
    <row r="148" spans="1:47" ht="34">
      <c r="A148" s="20">
        <v>19</v>
      </c>
      <c r="B148" s="20">
        <v>1</v>
      </c>
      <c r="C148" s="20" t="s">
        <v>120</v>
      </c>
      <c r="D148" s="21" t="s">
        <v>6</v>
      </c>
      <c r="F148" s="67"/>
      <c r="G148" s="67"/>
      <c r="H148" s="67"/>
      <c r="I148" s="67"/>
      <c r="J148" s="67"/>
      <c r="K148" s="67"/>
      <c r="L148" s="67"/>
      <c r="M148" s="67"/>
      <c r="O148" s="69" t="s">
        <v>334</v>
      </c>
      <c r="P148" s="43"/>
      <c r="Q148" s="43"/>
      <c r="R148" s="43"/>
      <c r="T148" s="89" t="s">
        <v>334</v>
      </c>
      <c r="U148" s="58"/>
      <c r="V148" s="58"/>
      <c r="W148" s="58"/>
      <c r="X148" s="58"/>
      <c r="Z148" s="2"/>
      <c r="AA148" s="2"/>
      <c r="AB148" s="2"/>
      <c r="AD148" s="2"/>
      <c r="AF148" s="2"/>
      <c r="AG148" s="2"/>
      <c r="AH148" s="2"/>
      <c r="AI148" s="2"/>
      <c r="AK148" s="2"/>
      <c r="AL148" s="2"/>
      <c r="AM148" s="2"/>
      <c r="AN148" s="2"/>
      <c r="AO148" s="114"/>
      <c r="AP148" s="2"/>
      <c r="AQ148" s="2"/>
      <c r="AR148" s="2"/>
      <c r="AS148" s="2"/>
      <c r="AT148" s="2"/>
      <c r="AU148" s="2"/>
    </row>
    <row r="149" spans="1:47" ht="34" hidden="1">
      <c r="A149" s="22">
        <v>19</v>
      </c>
      <c r="B149" s="22">
        <v>2</v>
      </c>
      <c r="C149" s="22" t="s">
        <v>121</v>
      </c>
      <c r="D149" s="23"/>
    </row>
    <row r="150" spans="1:47" ht="34">
      <c r="A150" s="22">
        <v>19</v>
      </c>
      <c r="B150" s="22">
        <v>3</v>
      </c>
      <c r="C150" s="22" t="s">
        <v>122</v>
      </c>
      <c r="D150" s="23" t="s">
        <v>6</v>
      </c>
      <c r="Q150" s="72" t="s">
        <v>334</v>
      </c>
      <c r="AK150" s="77" t="s">
        <v>334</v>
      </c>
      <c r="AL150" s="77"/>
      <c r="AM150" s="77"/>
      <c r="AN150" s="77"/>
      <c r="AP150" s="77"/>
      <c r="AQ150" s="77"/>
      <c r="AR150" s="77" t="s">
        <v>341</v>
      </c>
      <c r="AS150" s="77" t="s">
        <v>341</v>
      </c>
      <c r="AT150" s="77" t="s">
        <v>341</v>
      </c>
    </row>
    <row r="151" spans="1:47" hidden="1">
      <c r="A151" s="22">
        <v>19</v>
      </c>
      <c r="B151" s="22">
        <v>4</v>
      </c>
      <c r="C151" s="22"/>
      <c r="D151" s="23"/>
      <c r="AK151" s="77"/>
      <c r="AL151" s="77"/>
      <c r="AM151" s="77"/>
      <c r="AN151" s="77"/>
      <c r="AP151" s="77"/>
      <c r="AQ151" s="77"/>
      <c r="AR151" s="77"/>
      <c r="AS151" s="77"/>
      <c r="AT151" s="77"/>
    </row>
    <row r="152" spans="1:47" ht="34">
      <c r="A152" s="22">
        <v>19</v>
      </c>
      <c r="B152" s="22">
        <v>5</v>
      </c>
      <c r="C152" s="22" t="s">
        <v>123</v>
      </c>
      <c r="D152" s="23" t="s">
        <v>6</v>
      </c>
      <c r="Q152" s="72" t="s">
        <v>334</v>
      </c>
      <c r="AK152" s="77" t="s">
        <v>334</v>
      </c>
      <c r="AL152" s="77"/>
      <c r="AM152" s="77"/>
      <c r="AN152" s="77"/>
      <c r="AP152" s="77"/>
      <c r="AQ152" s="77"/>
      <c r="AR152" s="77" t="s">
        <v>341</v>
      </c>
      <c r="AS152" s="77" t="s">
        <v>341</v>
      </c>
      <c r="AT152" s="77" t="s">
        <v>341</v>
      </c>
    </row>
    <row r="153" spans="1:47" hidden="1">
      <c r="A153" s="22">
        <v>19</v>
      </c>
      <c r="B153" s="22">
        <v>6</v>
      </c>
      <c r="C153" s="22"/>
      <c r="D153" s="23"/>
    </row>
    <row r="154" spans="1:47" ht="34">
      <c r="A154" s="22">
        <v>19</v>
      </c>
      <c r="B154" s="22">
        <v>7</v>
      </c>
      <c r="C154" s="22" t="s">
        <v>124</v>
      </c>
      <c r="D154" s="23" t="s">
        <v>6</v>
      </c>
      <c r="P154" s="38" t="s">
        <v>334</v>
      </c>
      <c r="Q154" s="37" t="s">
        <v>358</v>
      </c>
      <c r="Z154" s="50" t="s">
        <v>340</v>
      </c>
      <c r="AA154" s="50" t="s">
        <v>350</v>
      </c>
      <c r="AB154" s="50" t="s">
        <v>340</v>
      </c>
      <c r="AD154" s="50" t="s">
        <v>357</v>
      </c>
      <c r="AF154" s="50"/>
      <c r="AG154" s="50" t="s">
        <v>334</v>
      </c>
      <c r="AH154" s="50"/>
      <c r="AI154" s="50"/>
    </row>
    <row r="155" spans="1:47" hidden="1">
      <c r="A155" s="22">
        <v>19</v>
      </c>
      <c r="B155" s="22">
        <v>8</v>
      </c>
      <c r="C155" s="22"/>
      <c r="D155" s="23"/>
    </row>
    <row r="156" spans="1:47" hidden="1">
      <c r="A156" s="22">
        <v>19</v>
      </c>
      <c r="B156" s="22">
        <v>9</v>
      </c>
      <c r="C156" s="22"/>
      <c r="D156" s="23"/>
    </row>
    <row r="157" spans="1:47" ht="68">
      <c r="A157" s="22">
        <v>19</v>
      </c>
      <c r="B157" s="22">
        <v>10</v>
      </c>
      <c r="C157" s="22" t="s">
        <v>393</v>
      </c>
      <c r="D157" s="23" t="s">
        <v>6</v>
      </c>
      <c r="P157" s="38" t="s">
        <v>334</v>
      </c>
      <c r="Z157" s="50" t="s">
        <v>341</v>
      </c>
      <c r="AA157" s="50" t="s">
        <v>398</v>
      </c>
      <c r="AB157" s="50" t="s">
        <v>395</v>
      </c>
      <c r="AD157" s="50" t="s">
        <v>394</v>
      </c>
      <c r="AF157" s="50"/>
      <c r="AG157" s="50" t="s">
        <v>334</v>
      </c>
      <c r="AH157" s="50"/>
      <c r="AI157" s="50"/>
    </row>
    <row r="158" spans="1:47" ht="51" hidden="1">
      <c r="A158" s="22">
        <v>19</v>
      </c>
      <c r="B158" s="30">
        <v>11</v>
      </c>
      <c r="C158" s="30" t="s">
        <v>125</v>
      </c>
      <c r="D158" s="31" t="s">
        <v>126</v>
      </c>
    </row>
    <row r="159" spans="1:47" ht="17" hidden="1">
      <c r="A159" s="22">
        <v>19</v>
      </c>
      <c r="B159" s="22">
        <v>12</v>
      </c>
      <c r="C159" s="22" t="s">
        <v>127</v>
      </c>
      <c r="D159" s="23"/>
    </row>
    <row r="160" spans="1:47" ht="34">
      <c r="A160" s="22">
        <v>19</v>
      </c>
      <c r="B160" s="22">
        <v>13</v>
      </c>
      <c r="C160" s="22" t="s">
        <v>128</v>
      </c>
      <c r="D160" s="23" t="s">
        <v>6</v>
      </c>
      <c r="Q160" s="72" t="s">
        <v>334</v>
      </c>
      <c r="AK160" s="77"/>
      <c r="AL160" s="77"/>
      <c r="AM160" s="77"/>
      <c r="AN160" s="77" t="s">
        <v>334</v>
      </c>
      <c r="AP160" s="77"/>
      <c r="AQ160" s="77"/>
      <c r="AR160" s="77" t="s">
        <v>340</v>
      </c>
      <c r="AS160" s="77" t="s">
        <v>341</v>
      </c>
      <c r="AT160" s="77" t="s">
        <v>340</v>
      </c>
    </row>
    <row r="161" spans="1:46" ht="17" hidden="1">
      <c r="A161" s="22">
        <v>19</v>
      </c>
      <c r="B161" s="22">
        <v>14</v>
      </c>
      <c r="C161" s="22" t="s">
        <v>127</v>
      </c>
      <c r="D161" s="23"/>
    </row>
    <row r="162" spans="1:46" ht="51">
      <c r="A162" s="22">
        <v>19</v>
      </c>
      <c r="B162" s="22">
        <v>15</v>
      </c>
      <c r="C162" s="22" t="s">
        <v>129</v>
      </c>
      <c r="D162" s="23" t="s">
        <v>6</v>
      </c>
      <c r="P162" s="38" t="s">
        <v>334</v>
      </c>
      <c r="Z162" s="50" t="s">
        <v>351</v>
      </c>
      <c r="AA162" s="50" t="s">
        <v>350</v>
      </c>
      <c r="AB162" s="50" t="s">
        <v>351</v>
      </c>
      <c r="AD162" s="50" t="s">
        <v>360</v>
      </c>
      <c r="AF162" s="50"/>
      <c r="AG162" s="50"/>
      <c r="AH162" s="50"/>
      <c r="AI162" s="50" t="s">
        <v>334</v>
      </c>
    </row>
    <row r="163" spans="1:46" ht="34">
      <c r="A163" s="22">
        <v>19</v>
      </c>
      <c r="B163" s="22">
        <v>16</v>
      </c>
      <c r="C163" s="22" t="s">
        <v>130</v>
      </c>
      <c r="D163" s="23" t="s">
        <v>6</v>
      </c>
      <c r="Q163" s="72" t="s">
        <v>334</v>
      </c>
      <c r="AK163" s="77"/>
      <c r="AL163" s="77"/>
      <c r="AM163" s="77"/>
      <c r="AN163" s="77" t="s">
        <v>334</v>
      </c>
      <c r="AP163" s="77"/>
      <c r="AQ163" s="77"/>
      <c r="AR163" s="77" t="s">
        <v>340</v>
      </c>
      <c r="AS163" s="77" t="s">
        <v>404</v>
      </c>
      <c r="AT163" s="77" t="s">
        <v>406</v>
      </c>
    </row>
    <row r="164" spans="1:46" ht="51">
      <c r="A164" s="22">
        <v>19</v>
      </c>
      <c r="B164" s="22">
        <v>17</v>
      </c>
      <c r="C164" s="22" t="s">
        <v>131</v>
      </c>
      <c r="D164" s="23" t="s">
        <v>6</v>
      </c>
      <c r="P164" s="38" t="s">
        <v>334</v>
      </c>
      <c r="Z164" s="50" t="s">
        <v>340</v>
      </c>
      <c r="AA164" s="50" t="s">
        <v>350</v>
      </c>
      <c r="AB164" s="50" t="s">
        <v>395</v>
      </c>
      <c r="AD164" s="50" t="s">
        <v>407</v>
      </c>
      <c r="AF164" s="50"/>
      <c r="AG164" s="50"/>
      <c r="AH164" s="50"/>
      <c r="AI164" s="50" t="s">
        <v>334</v>
      </c>
    </row>
    <row r="165" spans="1:46" hidden="1">
      <c r="A165" s="22">
        <v>19</v>
      </c>
      <c r="B165" s="22">
        <v>18</v>
      </c>
      <c r="C165" s="22"/>
      <c r="D165" s="23"/>
    </row>
    <row r="166" spans="1:46" ht="34">
      <c r="A166" s="22">
        <v>19</v>
      </c>
      <c r="B166" s="22">
        <v>19</v>
      </c>
      <c r="C166" s="22" t="s">
        <v>132</v>
      </c>
      <c r="D166" s="23" t="s">
        <v>6</v>
      </c>
      <c r="P166" s="38" t="s">
        <v>334</v>
      </c>
      <c r="Z166" s="50" t="s">
        <v>340</v>
      </c>
      <c r="AA166" s="50" t="s">
        <v>398</v>
      </c>
      <c r="AB166" s="50" t="s">
        <v>340</v>
      </c>
      <c r="AD166" s="50" t="s">
        <v>408</v>
      </c>
      <c r="AF166" s="50"/>
      <c r="AG166" s="50" t="s">
        <v>334</v>
      </c>
      <c r="AH166" s="50"/>
      <c r="AI166" s="50"/>
    </row>
    <row r="167" spans="1:46" hidden="1">
      <c r="A167" s="22">
        <v>19</v>
      </c>
      <c r="B167" s="22">
        <v>20</v>
      </c>
      <c r="C167" s="22"/>
      <c r="D167" s="23"/>
    </row>
    <row r="168" spans="1:46" ht="51" hidden="1">
      <c r="A168" s="93">
        <v>19</v>
      </c>
      <c r="B168" s="93">
        <v>21</v>
      </c>
      <c r="C168" s="93" t="s">
        <v>133</v>
      </c>
      <c r="D168" s="94" t="s">
        <v>126</v>
      </c>
    </row>
    <row r="169" spans="1:46" ht="51">
      <c r="A169" s="22">
        <v>19</v>
      </c>
      <c r="B169" s="22">
        <v>22</v>
      </c>
      <c r="C169" s="22" t="s">
        <v>134</v>
      </c>
      <c r="D169" s="23" t="s">
        <v>6</v>
      </c>
      <c r="Q169" s="72" t="s">
        <v>334</v>
      </c>
      <c r="AK169" s="77"/>
      <c r="AL169" s="77" t="s">
        <v>334</v>
      </c>
      <c r="AM169" s="77"/>
      <c r="AN169" s="77"/>
      <c r="AP169" s="77"/>
      <c r="AQ169" s="77"/>
      <c r="AR169" s="77" t="s">
        <v>409</v>
      </c>
      <c r="AS169" s="77" t="s">
        <v>341</v>
      </c>
    </row>
    <row r="170" spans="1:46" hidden="1">
      <c r="A170" s="22">
        <v>19</v>
      </c>
      <c r="B170" s="22">
        <v>23</v>
      </c>
      <c r="C170" s="22"/>
      <c r="D170" s="23"/>
    </row>
    <row r="171" spans="1:46" ht="34">
      <c r="A171" s="22">
        <v>19</v>
      </c>
      <c r="B171" s="22">
        <v>24</v>
      </c>
      <c r="C171" s="22" t="s">
        <v>135</v>
      </c>
      <c r="D171" s="23" t="s">
        <v>6</v>
      </c>
      <c r="P171" s="38" t="s">
        <v>334</v>
      </c>
      <c r="Z171" s="50" t="s">
        <v>340</v>
      </c>
      <c r="AA171" s="50" t="s">
        <v>350</v>
      </c>
      <c r="AB171" s="50" t="s">
        <v>341</v>
      </c>
      <c r="AD171" s="50" t="s">
        <v>357</v>
      </c>
      <c r="AF171" s="50"/>
      <c r="AG171" s="50" t="s">
        <v>334</v>
      </c>
      <c r="AH171" s="50"/>
      <c r="AI171" s="50"/>
    </row>
    <row r="172" spans="1:46" hidden="1">
      <c r="A172" s="22">
        <v>19</v>
      </c>
      <c r="B172" s="22">
        <v>25</v>
      </c>
      <c r="C172" s="22"/>
      <c r="D172" s="23"/>
    </row>
    <row r="173" spans="1:46" ht="52" customHeight="1">
      <c r="A173" s="22">
        <v>19</v>
      </c>
      <c r="B173" s="22">
        <v>26</v>
      </c>
      <c r="C173" s="22" t="s">
        <v>136</v>
      </c>
      <c r="D173" s="23" t="s">
        <v>6</v>
      </c>
      <c r="P173" s="38" t="s">
        <v>334</v>
      </c>
      <c r="Z173" s="50" t="s">
        <v>341</v>
      </c>
      <c r="AA173" s="50" t="s">
        <v>350</v>
      </c>
      <c r="AB173" s="50" t="s">
        <v>341</v>
      </c>
      <c r="AD173" s="50" t="s">
        <v>357</v>
      </c>
      <c r="AF173" s="50"/>
      <c r="AG173" s="50" t="s">
        <v>334</v>
      </c>
      <c r="AH173" s="50"/>
      <c r="AI173" s="50"/>
    </row>
    <row r="174" spans="1:46" hidden="1">
      <c r="A174" s="22">
        <v>19</v>
      </c>
      <c r="B174" s="22">
        <v>27</v>
      </c>
      <c r="C174" s="22"/>
      <c r="D174" s="23"/>
    </row>
    <row r="175" spans="1:46" ht="34">
      <c r="A175" s="22">
        <v>19</v>
      </c>
      <c r="B175" s="22">
        <v>28</v>
      </c>
      <c r="C175" s="22" t="s">
        <v>137</v>
      </c>
      <c r="D175" s="23" t="s">
        <v>6</v>
      </c>
      <c r="P175" s="38" t="s">
        <v>334</v>
      </c>
      <c r="Z175" s="50" t="s">
        <v>341</v>
      </c>
      <c r="AA175" s="50" t="s">
        <v>350</v>
      </c>
      <c r="AB175" s="50" t="s">
        <v>341</v>
      </c>
      <c r="AD175" s="50" t="s">
        <v>357</v>
      </c>
      <c r="AF175" s="50"/>
      <c r="AG175" s="50" t="s">
        <v>334</v>
      </c>
      <c r="AH175" s="50"/>
      <c r="AI175" s="50"/>
    </row>
    <row r="176" spans="1:46" hidden="1">
      <c r="A176" s="22">
        <v>19</v>
      </c>
      <c r="B176" s="22">
        <v>29</v>
      </c>
      <c r="C176" s="22"/>
      <c r="D176" s="23"/>
    </row>
    <row r="177" spans="1:47" ht="51">
      <c r="A177" s="22">
        <v>19</v>
      </c>
      <c r="B177" s="22">
        <v>30</v>
      </c>
      <c r="C177" s="22" t="s">
        <v>138</v>
      </c>
      <c r="D177" s="23" t="s">
        <v>6</v>
      </c>
      <c r="P177" s="38" t="s">
        <v>334</v>
      </c>
      <c r="Z177" s="50" t="s">
        <v>341</v>
      </c>
      <c r="AA177" s="50" t="s">
        <v>398</v>
      </c>
      <c r="AB177" s="50" t="s">
        <v>395</v>
      </c>
      <c r="AD177" s="50" t="s">
        <v>410</v>
      </c>
      <c r="AF177" s="50"/>
      <c r="AG177" s="50"/>
      <c r="AH177" s="50"/>
      <c r="AI177" s="50" t="s">
        <v>334</v>
      </c>
    </row>
    <row r="178" spans="1:47" ht="17" hidden="1">
      <c r="A178" s="22">
        <v>19</v>
      </c>
      <c r="B178" s="22">
        <v>30</v>
      </c>
      <c r="C178" s="22" t="s">
        <v>139</v>
      </c>
      <c r="D178" s="23" t="s">
        <v>11</v>
      </c>
    </row>
    <row r="179" spans="1:47" hidden="1">
      <c r="A179" s="22">
        <v>19</v>
      </c>
      <c r="B179" s="22">
        <v>31</v>
      </c>
      <c r="C179" s="22"/>
      <c r="D179" s="23"/>
    </row>
    <row r="180" spans="1:47" ht="68">
      <c r="A180" s="22">
        <v>19</v>
      </c>
      <c r="B180" s="22">
        <v>32</v>
      </c>
      <c r="C180" s="22" t="s">
        <v>140</v>
      </c>
      <c r="D180" s="23" t="s">
        <v>6</v>
      </c>
      <c r="P180" s="38" t="s">
        <v>334</v>
      </c>
      <c r="Q180" s="72" t="s">
        <v>334</v>
      </c>
      <c r="Z180" s="50" t="s">
        <v>351</v>
      </c>
      <c r="AA180" s="50" t="s">
        <v>411</v>
      </c>
      <c r="AB180" s="50" t="s">
        <v>395</v>
      </c>
      <c r="AD180" s="50" t="s">
        <v>412</v>
      </c>
      <c r="AF180" s="50"/>
      <c r="AG180" s="50"/>
      <c r="AH180" s="50"/>
      <c r="AI180" s="50" t="s">
        <v>334</v>
      </c>
      <c r="AK180" s="77"/>
      <c r="AL180" s="77" t="s">
        <v>334</v>
      </c>
      <c r="AM180" s="77"/>
      <c r="AN180" s="77"/>
      <c r="AP180" s="77"/>
      <c r="AQ180" s="77"/>
      <c r="AR180" s="77" t="s">
        <v>341</v>
      </c>
      <c r="AS180" s="77" t="s">
        <v>340</v>
      </c>
      <c r="AT180" s="77"/>
      <c r="AU180" s="77" t="s">
        <v>413</v>
      </c>
    </row>
    <row r="181" spans="1:47" ht="34">
      <c r="A181" s="22">
        <v>19</v>
      </c>
      <c r="B181" s="22">
        <v>33</v>
      </c>
      <c r="C181" s="98" t="s">
        <v>141</v>
      </c>
      <c r="D181" s="99" t="s">
        <v>6</v>
      </c>
      <c r="P181" s="38" t="s">
        <v>334</v>
      </c>
      <c r="Z181" s="50" t="s">
        <v>351</v>
      </c>
      <c r="AA181" s="50" t="s">
        <v>340</v>
      </c>
      <c r="AB181" s="50" t="s">
        <v>395</v>
      </c>
      <c r="AD181" s="50" t="s">
        <v>357</v>
      </c>
      <c r="AF181" s="50"/>
      <c r="AG181" s="50"/>
      <c r="AH181" s="50"/>
      <c r="AI181" s="50" t="s">
        <v>334</v>
      </c>
    </row>
    <row r="182" spans="1:47" hidden="1">
      <c r="A182" s="22">
        <v>19</v>
      </c>
      <c r="B182" s="22">
        <v>34</v>
      </c>
      <c r="C182" s="22"/>
      <c r="D182" s="23"/>
    </row>
    <row r="183" spans="1:47" ht="34">
      <c r="A183" s="22">
        <v>19</v>
      </c>
      <c r="B183" s="22">
        <v>35</v>
      </c>
      <c r="C183" s="22" t="s">
        <v>142</v>
      </c>
      <c r="D183" s="23" t="s">
        <v>6</v>
      </c>
      <c r="O183" s="62" t="s">
        <v>334</v>
      </c>
      <c r="T183" s="87" t="s">
        <v>334</v>
      </c>
    </row>
    <row r="184" spans="1:47" hidden="1">
      <c r="A184" s="22">
        <v>19</v>
      </c>
      <c r="B184" s="22">
        <v>36</v>
      </c>
      <c r="C184" s="22"/>
      <c r="D184" s="23"/>
    </row>
    <row r="185" spans="1:47" ht="34">
      <c r="A185" s="22">
        <v>19</v>
      </c>
      <c r="B185" s="22">
        <v>37</v>
      </c>
      <c r="C185" s="22" t="s">
        <v>143</v>
      </c>
      <c r="D185" s="23" t="s">
        <v>6</v>
      </c>
      <c r="O185" s="62" t="s">
        <v>334</v>
      </c>
      <c r="U185" s="62" t="s">
        <v>334</v>
      </c>
    </row>
    <row r="186" spans="1:47" hidden="1">
      <c r="A186" s="22">
        <v>19</v>
      </c>
      <c r="B186" s="22">
        <v>38</v>
      </c>
      <c r="C186" s="22"/>
      <c r="D186" s="23"/>
    </row>
    <row r="187" spans="1:47" ht="68">
      <c r="A187" s="22">
        <v>19</v>
      </c>
      <c r="B187" s="22">
        <v>39</v>
      </c>
      <c r="C187" s="22" t="s">
        <v>144</v>
      </c>
      <c r="D187" s="23" t="s">
        <v>6</v>
      </c>
      <c r="P187" s="38" t="s">
        <v>334</v>
      </c>
      <c r="Z187" s="50" t="s">
        <v>341</v>
      </c>
      <c r="AA187" s="50" t="s">
        <v>398</v>
      </c>
      <c r="AB187" s="50" t="s">
        <v>395</v>
      </c>
      <c r="AD187" s="50" t="s">
        <v>410</v>
      </c>
      <c r="AF187" s="50"/>
      <c r="AG187" s="50"/>
      <c r="AH187" s="50"/>
      <c r="AI187" s="50" t="s">
        <v>334</v>
      </c>
    </row>
    <row r="188" spans="1:47" hidden="1">
      <c r="A188" s="22">
        <v>19</v>
      </c>
      <c r="B188" s="22">
        <v>40</v>
      </c>
      <c r="C188" s="22"/>
      <c r="D188" s="23"/>
    </row>
    <row r="189" spans="1:47" ht="17">
      <c r="A189" s="22">
        <v>19</v>
      </c>
      <c r="B189" s="22">
        <v>41</v>
      </c>
      <c r="C189" s="22" t="s">
        <v>145</v>
      </c>
      <c r="D189" s="23" t="s">
        <v>6</v>
      </c>
      <c r="O189" s="62" t="s">
        <v>334</v>
      </c>
      <c r="Q189" s="39"/>
      <c r="T189" s="87" t="s">
        <v>334</v>
      </c>
    </row>
    <row r="190" spans="1:47" hidden="1">
      <c r="A190" s="22">
        <v>19</v>
      </c>
      <c r="B190" s="22">
        <v>42</v>
      </c>
      <c r="C190" s="22"/>
      <c r="D190" s="23"/>
    </row>
    <row r="191" spans="1:47" ht="51">
      <c r="A191" s="22">
        <v>19</v>
      </c>
      <c r="B191" s="22">
        <v>43</v>
      </c>
      <c r="C191" s="22" t="s">
        <v>146</v>
      </c>
      <c r="D191" s="23" t="s">
        <v>6</v>
      </c>
      <c r="Q191" s="72" t="s">
        <v>334</v>
      </c>
      <c r="AK191" s="77"/>
      <c r="AL191" s="77" t="s">
        <v>334</v>
      </c>
      <c r="AM191" s="77"/>
      <c r="AN191" s="77"/>
      <c r="AP191" s="77"/>
      <c r="AQ191" s="77"/>
      <c r="AR191" s="77" t="s">
        <v>341</v>
      </c>
      <c r="AS191" s="77" t="s">
        <v>341</v>
      </c>
    </row>
    <row r="192" spans="1:47" hidden="1">
      <c r="A192" s="22">
        <v>19</v>
      </c>
      <c r="B192" s="22">
        <v>44</v>
      </c>
      <c r="C192" s="22"/>
      <c r="D192" s="23"/>
    </row>
    <row r="193" spans="1:47" ht="51">
      <c r="A193" s="22">
        <v>19</v>
      </c>
      <c r="B193" s="22">
        <v>45</v>
      </c>
      <c r="C193" s="22" t="s">
        <v>147</v>
      </c>
      <c r="D193" s="23" t="s">
        <v>6</v>
      </c>
      <c r="O193" s="62" t="s">
        <v>334</v>
      </c>
      <c r="U193" s="62" t="s">
        <v>334</v>
      </c>
    </row>
    <row r="194" spans="1:47" hidden="1">
      <c r="A194" s="22">
        <v>19</v>
      </c>
      <c r="B194" s="22">
        <v>46</v>
      </c>
      <c r="C194" s="22"/>
      <c r="D194" s="23"/>
    </row>
    <row r="195" spans="1:47" ht="17">
      <c r="A195" s="22">
        <v>19</v>
      </c>
      <c r="B195" s="22">
        <v>47</v>
      </c>
      <c r="C195" s="22" t="s">
        <v>148</v>
      </c>
      <c r="D195" s="23" t="s">
        <v>6</v>
      </c>
      <c r="O195" s="62" t="s">
        <v>334</v>
      </c>
      <c r="T195" s="87" t="s">
        <v>334</v>
      </c>
    </row>
    <row r="196" spans="1:47" hidden="1">
      <c r="A196" s="18">
        <v>19</v>
      </c>
      <c r="B196" s="18">
        <v>48</v>
      </c>
      <c r="C196" s="18"/>
      <c r="D196" s="19"/>
      <c r="F196" s="68"/>
      <c r="G196" s="68"/>
      <c r="H196" s="68"/>
      <c r="I196" s="68"/>
      <c r="J196" s="68"/>
      <c r="K196" s="68"/>
      <c r="L196" s="68"/>
      <c r="M196" s="68"/>
      <c r="O196" s="42"/>
      <c r="P196" s="42"/>
      <c r="Q196" s="42"/>
      <c r="R196" s="42"/>
      <c r="T196" s="88"/>
      <c r="U196" s="42"/>
      <c r="V196" s="42"/>
      <c r="W196" s="42"/>
      <c r="X196" s="42"/>
      <c r="Z196" s="19"/>
      <c r="AA196" s="19"/>
      <c r="AB196" s="19"/>
      <c r="AD196" s="19"/>
      <c r="AK196" s="19"/>
      <c r="AL196" s="19"/>
      <c r="AM196" s="19"/>
      <c r="AN196" s="19"/>
      <c r="AO196" s="112"/>
      <c r="AP196" s="19"/>
      <c r="AQ196" s="19"/>
      <c r="AR196" s="19"/>
      <c r="AS196" s="19"/>
      <c r="AT196" s="19"/>
      <c r="AU196" s="19"/>
    </row>
    <row r="197" spans="1:47" s="76" customFormat="1">
      <c r="A197" s="73"/>
      <c r="B197" s="73"/>
      <c r="C197" s="73"/>
      <c r="D197" s="74"/>
      <c r="E197" s="75"/>
      <c r="Z197" s="74"/>
      <c r="AA197" s="74"/>
      <c r="AB197" s="74"/>
      <c r="AD197" s="74"/>
      <c r="AE197" s="115"/>
      <c r="AF197" s="64"/>
      <c r="AG197" s="64"/>
      <c r="AH197" s="64"/>
      <c r="AI197" s="64"/>
      <c r="AK197" s="74"/>
      <c r="AL197" s="74"/>
      <c r="AM197" s="74"/>
      <c r="AN197" s="74"/>
      <c r="AO197" s="113"/>
      <c r="AP197" s="74"/>
      <c r="AQ197" s="74"/>
      <c r="AR197" s="74"/>
      <c r="AS197" s="74"/>
      <c r="AT197" s="74"/>
      <c r="AU197" s="74"/>
    </row>
    <row r="198" spans="1:47" s="76" customFormat="1">
      <c r="A198" s="73"/>
      <c r="B198" s="73"/>
      <c r="C198" s="73"/>
      <c r="D198" s="74"/>
      <c r="E198" s="75"/>
      <c r="Z198" s="74"/>
      <c r="AA198" s="74"/>
      <c r="AB198" s="74"/>
      <c r="AD198" s="74"/>
      <c r="AE198" s="115"/>
      <c r="AF198" s="64"/>
      <c r="AG198" s="64"/>
      <c r="AH198" s="64"/>
      <c r="AI198" s="64"/>
      <c r="AK198" s="74"/>
      <c r="AL198" s="74"/>
      <c r="AM198" s="74"/>
      <c r="AN198" s="74"/>
      <c r="AO198" s="113"/>
      <c r="AP198" s="74"/>
      <c r="AQ198" s="74"/>
      <c r="AR198" s="74"/>
      <c r="AS198" s="74"/>
      <c r="AT198" s="74"/>
      <c r="AU198" s="74"/>
    </row>
    <row r="199" spans="1:47" s="76" customFormat="1">
      <c r="A199" s="73"/>
      <c r="B199" s="73"/>
      <c r="C199" s="73"/>
      <c r="D199" s="74"/>
      <c r="E199" s="75"/>
      <c r="Z199" s="74"/>
      <c r="AA199" s="74"/>
      <c r="AB199" s="74"/>
      <c r="AD199" s="74"/>
      <c r="AE199" s="115"/>
      <c r="AF199" s="64"/>
      <c r="AG199" s="64"/>
      <c r="AH199" s="64"/>
      <c r="AI199" s="64"/>
      <c r="AK199" s="74"/>
      <c r="AL199" s="74"/>
      <c r="AM199" s="74"/>
      <c r="AN199" s="74"/>
      <c r="AO199" s="113"/>
      <c r="AP199" s="74"/>
      <c r="AQ199" s="74"/>
      <c r="AR199" s="74"/>
      <c r="AS199" s="74"/>
      <c r="AT199" s="74"/>
      <c r="AU199" s="74"/>
    </row>
    <row r="200" spans="1:47" ht="34">
      <c r="A200" s="20">
        <v>7</v>
      </c>
      <c r="B200" s="20">
        <v>1</v>
      </c>
      <c r="C200" s="20" t="s">
        <v>149</v>
      </c>
      <c r="D200" s="21" t="s">
        <v>6</v>
      </c>
      <c r="F200" s="67"/>
      <c r="G200" s="67"/>
      <c r="H200" s="67"/>
      <c r="I200" s="67"/>
      <c r="J200" s="67"/>
      <c r="K200" s="67"/>
      <c r="L200" s="67"/>
      <c r="M200" s="67"/>
      <c r="O200" s="69" t="s">
        <v>334</v>
      </c>
      <c r="P200" s="43"/>
      <c r="Q200" s="43"/>
      <c r="R200" s="43"/>
      <c r="T200" s="92"/>
      <c r="U200" s="58"/>
      <c r="V200" s="69" t="s">
        <v>334</v>
      </c>
      <c r="W200" s="58"/>
      <c r="X200" s="58"/>
      <c r="Z200" s="2"/>
      <c r="AA200" s="2"/>
      <c r="AB200" s="2"/>
      <c r="AD200" s="2"/>
      <c r="AK200" s="2"/>
      <c r="AL200" s="2"/>
      <c r="AM200" s="2"/>
      <c r="AN200" s="2"/>
      <c r="AO200" s="114"/>
      <c r="AP200" s="2"/>
      <c r="AQ200" s="2"/>
      <c r="AR200" s="2"/>
      <c r="AS200" s="2"/>
      <c r="AT200" s="2"/>
      <c r="AU200" s="2"/>
    </row>
    <row r="201" spans="1:47" ht="68">
      <c r="A201" s="22">
        <v>7</v>
      </c>
      <c r="B201" s="22">
        <v>4</v>
      </c>
      <c r="C201" s="22" t="s">
        <v>150</v>
      </c>
      <c r="D201" s="23" t="s">
        <v>6</v>
      </c>
      <c r="O201" s="39"/>
      <c r="P201" s="38" t="s">
        <v>334</v>
      </c>
      <c r="Q201" s="72" t="s">
        <v>334</v>
      </c>
      <c r="T201" s="91"/>
      <c r="U201" s="39"/>
      <c r="V201" s="39"/>
      <c r="W201" s="39"/>
      <c r="X201" s="39"/>
      <c r="Z201" s="100" t="s">
        <v>341</v>
      </c>
      <c r="AA201" s="100" t="s">
        <v>350</v>
      </c>
      <c r="AB201" s="100" t="s">
        <v>341</v>
      </c>
      <c r="AD201" s="50" t="s">
        <v>357</v>
      </c>
      <c r="AF201" s="50"/>
      <c r="AG201" s="50" t="s">
        <v>334</v>
      </c>
      <c r="AH201" s="50"/>
      <c r="AI201" s="50"/>
      <c r="AK201" s="77" t="s">
        <v>334</v>
      </c>
      <c r="AL201" s="77"/>
      <c r="AM201" s="77"/>
      <c r="AN201" s="77"/>
      <c r="AP201" s="77"/>
      <c r="AQ201" s="77"/>
      <c r="AR201" s="77" t="s">
        <v>341</v>
      </c>
      <c r="AS201" s="77" t="s">
        <v>341</v>
      </c>
      <c r="AT201" s="77" t="s">
        <v>341</v>
      </c>
    </row>
    <row r="202" spans="1:47" ht="51">
      <c r="A202" s="22">
        <v>7</v>
      </c>
      <c r="B202" s="22">
        <v>6</v>
      </c>
      <c r="C202" s="22" t="s">
        <v>151</v>
      </c>
      <c r="D202" s="23" t="s">
        <v>6</v>
      </c>
      <c r="P202" s="38" t="s">
        <v>334</v>
      </c>
      <c r="Q202" s="39"/>
      <c r="R202" s="39"/>
      <c r="Z202" s="50" t="s">
        <v>341</v>
      </c>
      <c r="AA202" s="50" t="s">
        <v>350</v>
      </c>
      <c r="AB202" s="50" t="s">
        <v>341</v>
      </c>
      <c r="AD202" s="50" t="s">
        <v>361</v>
      </c>
      <c r="AF202" s="50"/>
      <c r="AG202" s="50"/>
      <c r="AH202" s="50" t="s">
        <v>334</v>
      </c>
      <c r="AI202" s="50"/>
    </row>
    <row r="203" spans="1:47" ht="34">
      <c r="A203" s="22">
        <v>7</v>
      </c>
      <c r="B203" s="22">
        <v>8</v>
      </c>
      <c r="C203" s="22" t="s">
        <v>152</v>
      </c>
      <c r="D203" s="23" t="s">
        <v>6</v>
      </c>
      <c r="O203" s="62" t="s">
        <v>334</v>
      </c>
      <c r="T203" s="87" t="s">
        <v>334</v>
      </c>
    </row>
    <row r="204" spans="1:47" ht="34">
      <c r="A204" s="22">
        <v>7</v>
      </c>
      <c r="B204" s="22">
        <v>11</v>
      </c>
      <c r="C204" s="22" t="s">
        <v>415</v>
      </c>
      <c r="D204" s="23" t="s">
        <v>6</v>
      </c>
      <c r="P204" s="38" t="s">
        <v>334</v>
      </c>
      <c r="Z204" s="50" t="s">
        <v>341</v>
      </c>
      <c r="AA204" s="50" t="s">
        <v>398</v>
      </c>
      <c r="AB204" s="50" t="s">
        <v>414</v>
      </c>
      <c r="AD204" s="50" t="s">
        <v>394</v>
      </c>
      <c r="AF204" s="50"/>
      <c r="AG204" s="50"/>
      <c r="AH204" s="50"/>
      <c r="AI204" s="50" t="s">
        <v>334</v>
      </c>
    </row>
    <row r="205" spans="1:47" ht="34">
      <c r="A205" s="22">
        <v>7</v>
      </c>
      <c r="B205" s="22">
        <v>13</v>
      </c>
      <c r="C205" s="22" t="s">
        <v>153</v>
      </c>
      <c r="D205" s="23" t="s">
        <v>6</v>
      </c>
      <c r="Q205" s="72" t="s">
        <v>334</v>
      </c>
      <c r="AK205" s="77" t="s">
        <v>334</v>
      </c>
      <c r="AL205" s="77"/>
      <c r="AM205" s="77"/>
      <c r="AN205" s="77"/>
      <c r="AP205" s="77"/>
      <c r="AQ205" s="77"/>
      <c r="AR205" s="77" t="s">
        <v>341</v>
      </c>
      <c r="AS205" s="77" t="s">
        <v>341</v>
      </c>
      <c r="AT205" s="77" t="s">
        <v>341</v>
      </c>
    </row>
    <row r="206" spans="1:47" ht="68">
      <c r="A206" s="22">
        <v>7</v>
      </c>
      <c r="B206" s="22">
        <v>16</v>
      </c>
      <c r="C206" s="22" t="s">
        <v>154</v>
      </c>
      <c r="D206" s="23" t="s">
        <v>6</v>
      </c>
      <c r="P206" s="38" t="s">
        <v>334</v>
      </c>
      <c r="Z206" s="50" t="s">
        <v>341</v>
      </c>
      <c r="AA206" s="50" t="s">
        <v>398</v>
      </c>
      <c r="AB206" s="50" t="s">
        <v>395</v>
      </c>
      <c r="AD206" s="50" t="s">
        <v>416</v>
      </c>
      <c r="AF206" s="50"/>
      <c r="AG206" s="50"/>
      <c r="AH206" s="50" t="s">
        <v>334</v>
      </c>
      <c r="AI206" s="50"/>
    </row>
    <row r="207" spans="1:47" ht="34">
      <c r="A207" s="22">
        <v>7</v>
      </c>
      <c r="B207" s="22">
        <v>18</v>
      </c>
      <c r="C207" s="22" t="s">
        <v>155</v>
      </c>
      <c r="D207" s="23" t="s">
        <v>6</v>
      </c>
      <c r="P207" s="38" t="s">
        <v>334</v>
      </c>
      <c r="Z207" s="50" t="s">
        <v>340</v>
      </c>
      <c r="AA207" s="50" t="s">
        <v>398</v>
      </c>
      <c r="AB207" s="50" t="s">
        <v>340</v>
      </c>
      <c r="AD207" s="50" t="s">
        <v>394</v>
      </c>
      <c r="AF207" s="50"/>
      <c r="AG207" s="50"/>
      <c r="AH207" s="50" t="s">
        <v>334</v>
      </c>
      <c r="AI207" s="50"/>
    </row>
    <row r="208" spans="1:47" ht="34">
      <c r="A208" s="70">
        <v>7</v>
      </c>
      <c r="B208" s="70">
        <v>20</v>
      </c>
      <c r="C208" s="70" t="s">
        <v>156</v>
      </c>
      <c r="D208" s="71" t="s">
        <v>6</v>
      </c>
      <c r="F208" s="68"/>
      <c r="G208" s="68"/>
      <c r="H208" s="68"/>
      <c r="I208" s="68"/>
      <c r="J208" s="68"/>
      <c r="K208" s="68"/>
      <c r="L208" s="68"/>
      <c r="M208" s="68"/>
      <c r="O208" s="101" t="s">
        <v>334</v>
      </c>
      <c r="P208" s="42"/>
      <c r="Q208" s="42"/>
      <c r="R208" s="42"/>
      <c r="T208" s="88"/>
      <c r="U208" s="101" t="s">
        <v>334</v>
      </c>
      <c r="V208" s="42"/>
      <c r="W208" s="42"/>
      <c r="X208" s="42"/>
      <c r="Z208" s="19"/>
      <c r="AA208" s="19"/>
      <c r="AB208" s="19"/>
      <c r="AD208" s="19"/>
      <c r="AK208" s="19"/>
      <c r="AL208" s="19"/>
      <c r="AM208" s="19"/>
      <c r="AN208" s="19"/>
      <c r="AO208" s="112"/>
      <c r="AP208" s="19"/>
      <c r="AQ208" s="19"/>
      <c r="AR208" s="19"/>
      <c r="AS208" s="19"/>
      <c r="AT208" s="19"/>
      <c r="AU208" s="19"/>
    </row>
    <row r="209" spans="1:47" s="76" customFormat="1" ht="17">
      <c r="A209" s="73"/>
      <c r="B209" s="73"/>
      <c r="C209" s="73"/>
      <c r="D209" s="74"/>
      <c r="E209" s="75"/>
      <c r="Z209" s="74"/>
      <c r="AA209" s="74"/>
      <c r="AB209" s="74"/>
      <c r="AD209" s="74"/>
      <c r="AE209" s="115"/>
      <c r="AF209" s="64"/>
      <c r="AG209" s="64"/>
      <c r="AH209" s="64" t="s">
        <v>478</v>
      </c>
      <c r="AI209" s="64"/>
      <c r="AK209" s="74"/>
      <c r="AL209" s="74"/>
      <c r="AM209" s="74"/>
      <c r="AN209" s="74"/>
      <c r="AO209" s="113"/>
      <c r="AP209" s="74"/>
      <c r="AQ209" s="74"/>
      <c r="AR209" s="74"/>
      <c r="AS209" s="74"/>
      <c r="AT209" s="74"/>
      <c r="AU209" s="74"/>
    </row>
    <row r="210" spans="1:47" s="76" customFormat="1">
      <c r="A210" s="73"/>
      <c r="B210" s="73"/>
      <c r="C210" s="73"/>
      <c r="D210" s="74"/>
      <c r="E210" s="75"/>
      <c r="Z210" s="74"/>
      <c r="AA210" s="74"/>
      <c r="AB210" s="74"/>
      <c r="AD210" s="74"/>
      <c r="AE210" s="115"/>
      <c r="AF210" s="64"/>
      <c r="AG210" s="64"/>
      <c r="AH210" s="64"/>
      <c r="AI210" s="64"/>
      <c r="AK210" s="74"/>
      <c r="AL210" s="74"/>
      <c r="AM210" s="74"/>
      <c r="AN210" s="74"/>
      <c r="AO210" s="113"/>
      <c r="AP210" s="74"/>
      <c r="AQ210" s="74"/>
      <c r="AR210" s="74"/>
      <c r="AS210" s="74"/>
      <c r="AT210" s="74"/>
      <c r="AU210" s="74"/>
    </row>
    <row r="211" spans="1:47" s="76" customFormat="1">
      <c r="A211" s="73"/>
      <c r="B211" s="73"/>
      <c r="C211" s="73"/>
      <c r="D211" s="74"/>
      <c r="E211" s="75"/>
      <c r="Z211" s="74"/>
      <c r="AA211" s="74"/>
      <c r="AB211" s="74"/>
      <c r="AD211" s="74"/>
      <c r="AE211" s="115"/>
      <c r="AF211" s="64"/>
      <c r="AG211" s="64"/>
      <c r="AH211" s="64"/>
      <c r="AI211" s="64"/>
      <c r="AK211" s="74"/>
      <c r="AL211" s="74"/>
      <c r="AM211" s="74"/>
      <c r="AN211" s="74"/>
      <c r="AO211" s="113"/>
      <c r="AP211" s="74"/>
      <c r="AQ211" s="74"/>
      <c r="AR211" s="74"/>
      <c r="AS211" s="74"/>
      <c r="AT211" s="74"/>
      <c r="AU211" s="74"/>
    </row>
    <row r="212" spans="1:47" ht="68">
      <c r="A212" s="20">
        <v>18</v>
      </c>
      <c r="B212" s="20">
        <v>1</v>
      </c>
      <c r="C212" s="20" t="s">
        <v>157</v>
      </c>
      <c r="D212" s="21" t="s">
        <v>6</v>
      </c>
      <c r="F212" s="67"/>
      <c r="G212" s="67"/>
      <c r="H212" s="67"/>
      <c r="I212" s="67"/>
      <c r="J212" s="67"/>
      <c r="K212" s="67"/>
      <c r="L212" s="67"/>
      <c r="M212" s="67"/>
      <c r="O212" s="69" t="s">
        <v>334</v>
      </c>
      <c r="P212" s="43"/>
      <c r="Q212" s="43"/>
      <c r="R212" s="43"/>
      <c r="T212" s="89" t="s">
        <v>334</v>
      </c>
      <c r="U212" s="43"/>
      <c r="V212" s="43"/>
      <c r="W212" s="43"/>
      <c r="X212" s="43"/>
      <c r="Z212" s="2"/>
      <c r="AA212" s="2"/>
      <c r="AB212" s="2"/>
      <c r="AD212" s="2"/>
      <c r="AK212" s="2"/>
      <c r="AL212" s="2"/>
      <c r="AM212" s="2"/>
      <c r="AN212" s="2"/>
      <c r="AO212" s="114"/>
      <c r="AP212" s="2"/>
      <c r="AQ212" s="2"/>
      <c r="AR212" s="2"/>
      <c r="AS212" s="2"/>
      <c r="AT212" s="2"/>
      <c r="AU212" s="2"/>
    </row>
    <row r="213" spans="1:47" ht="51">
      <c r="A213" s="22">
        <v>18</v>
      </c>
      <c r="B213" s="22">
        <v>2</v>
      </c>
      <c r="C213" s="22" t="s">
        <v>158</v>
      </c>
      <c r="D213" s="23" t="s">
        <v>6</v>
      </c>
      <c r="P213" s="38" t="s">
        <v>334</v>
      </c>
      <c r="Z213" s="50" t="s">
        <v>341</v>
      </c>
      <c r="AA213" s="50" t="s">
        <v>398</v>
      </c>
      <c r="AB213" s="50" t="s">
        <v>395</v>
      </c>
      <c r="AD213" s="50" t="s">
        <v>410</v>
      </c>
      <c r="AF213" s="50"/>
      <c r="AG213" s="50"/>
      <c r="AH213" s="50"/>
      <c r="AI213" s="50" t="s">
        <v>334</v>
      </c>
    </row>
    <row r="214" spans="1:47" ht="17">
      <c r="A214" s="22">
        <v>18</v>
      </c>
      <c r="B214" s="22">
        <v>3</v>
      </c>
      <c r="C214" s="22" t="s">
        <v>159</v>
      </c>
      <c r="D214" s="23" t="s">
        <v>6</v>
      </c>
      <c r="O214" s="62" t="s">
        <v>334</v>
      </c>
      <c r="Q214" s="39"/>
      <c r="T214" s="87" t="s">
        <v>334</v>
      </c>
    </row>
    <row r="215" spans="1:47" ht="17" hidden="1">
      <c r="A215" s="3">
        <v>18</v>
      </c>
      <c r="B215" s="3">
        <v>4</v>
      </c>
      <c r="D215" s="4" t="s">
        <v>8</v>
      </c>
    </row>
    <row r="216" spans="1:47" ht="17">
      <c r="A216" s="22">
        <v>18</v>
      </c>
      <c r="B216" s="22">
        <v>5</v>
      </c>
      <c r="C216" s="22" t="s">
        <v>160</v>
      </c>
      <c r="D216" s="23" t="s">
        <v>6</v>
      </c>
      <c r="O216" s="62" t="s">
        <v>334</v>
      </c>
      <c r="T216" s="87" t="s">
        <v>334</v>
      </c>
    </row>
    <row r="217" spans="1:47" ht="34">
      <c r="A217" s="22">
        <v>18</v>
      </c>
      <c r="B217" s="22">
        <v>6</v>
      </c>
      <c r="C217" s="22" t="s">
        <v>161</v>
      </c>
      <c r="D217" s="23" t="s">
        <v>6</v>
      </c>
      <c r="O217" s="62" t="s">
        <v>334</v>
      </c>
      <c r="P217" s="37" t="s">
        <v>358</v>
      </c>
      <c r="T217" s="87" t="s">
        <v>334</v>
      </c>
    </row>
    <row r="218" spans="1:47" ht="17">
      <c r="A218" s="22">
        <v>18</v>
      </c>
      <c r="B218" s="22">
        <v>7</v>
      </c>
      <c r="C218" s="22" t="s">
        <v>162</v>
      </c>
      <c r="D218" s="23" t="s">
        <v>6</v>
      </c>
      <c r="O218" s="62" t="s">
        <v>334</v>
      </c>
      <c r="T218" s="87" t="s">
        <v>334</v>
      </c>
    </row>
    <row r="219" spans="1:47" ht="17" hidden="1">
      <c r="A219" s="3">
        <v>18</v>
      </c>
      <c r="B219" s="3">
        <v>8</v>
      </c>
      <c r="C219" s="3" t="s">
        <v>163</v>
      </c>
      <c r="D219" s="4" t="s">
        <v>8</v>
      </c>
    </row>
    <row r="220" spans="1:47" ht="34">
      <c r="A220" s="22">
        <v>18</v>
      </c>
      <c r="B220" s="22">
        <v>9</v>
      </c>
      <c r="C220" s="22" t="s">
        <v>164</v>
      </c>
      <c r="D220" s="23" t="s">
        <v>6</v>
      </c>
      <c r="P220" s="38" t="s">
        <v>334</v>
      </c>
      <c r="Z220" s="50" t="s">
        <v>341</v>
      </c>
      <c r="AA220" s="50" t="s">
        <v>346</v>
      </c>
      <c r="AB220" s="50" t="s">
        <v>395</v>
      </c>
      <c r="AD220" s="50" t="s">
        <v>418</v>
      </c>
      <c r="AF220" s="50"/>
      <c r="AG220" s="50"/>
      <c r="AH220" s="50"/>
      <c r="AI220" s="50" t="s">
        <v>334</v>
      </c>
    </row>
    <row r="221" spans="1:47" ht="17" hidden="1">
      <c r="A221" s="3">
        <v>18</v>
      </c>
      <c r="B221" s="3">
        <v>10</v>
      </c>
      <c r="D221" s="4" t="s">
        <v>8</v>
      </c>
    </row>
    <row r="222" spans="1:47" ht="34">
      <c r="A222" s="22">
        <v>18</v>
      </c>
      <c r="B222" s="22">
        <v>11</v>
      </c>
      <c r="C222" s="22" t="s">
        <v>165</v>
      </c>
      <c r="D222" s="23" t="s">
        <v>6</v>
      </c>
      <c r="O222" s="37" t="s">
        <v>358</v>
      </c>
      <c r="P222" s="38" t="s">
        <v>334</v>
      </c>
      <c r="Z222" s="50" t="s">
        <v>341</v>
      </c>
      <c r="AA222" s="50" t="s">
        <v>350</v>
      </c>
      <c r="AB222" s="50" t="s">
        <v>341</v>
      </c>
      <c r="AD222" s="50" t="s">
        <v>357</v>
      </c>
      <c r="AF222" s="50"/>
      <c r="AG222" s="50" t="s">
        <v>334</v>
      </c>
      <c r="AH222" s="50"/>
      <c r="AI222" s="50"/>
    </row>
    <row r="223" spans="1:47" ht="34">
      <c r="A223" s="22">
        <v>18</v>
      </c>
      <c r="B223" s="22">
        <v>12</v>
      </c>
      <c r="C223" s="22" t="s">
        <v>166</v>
      </c>
      <c r="D223" s="23" t="s">
        <v>6</v>
      </c>
      <c r="O223" s="62" t="s">
        <v>334</v>
      </c>
      <c r="T223" s="87" t="s">
        <v>334</v>
      </c>
    </row>
    <row r="224" spans="1:47" ht="34">
      <c r="A224" s="22">
        <v>18</v>
      </c>
      <c r="B224" s="22">
        <v>13</v>
      </c>
      <c r="C224" s="22" t="s">
        <v>167</v>
      </c>
      <c r="D224" s="23" t="s">
        <v>6</v>
      </c>
      <c r="P224" s="38" t="s">
        <v>334</v>
      </c>
      <c r="Z224" s="50" t="s">
        <v>341</v>
      </c>
      <c r="AA224" s="50" t="s">
        <v>350</v>
      </c>
      <c r="AB224" s="50" t="s">
        <v>341</v>
      </c>
      <c r="AD224" s="50" t="s">
        <v>357</v>
      </c>
      <c r="AF224" s="50"/>
      <c r="AG224" s="50" t="s">
        <v>334</v>
      </c>
      <c r="AH224" s="50"/>
      <c r="AI224" s="50"/>
    </row>
    <row r="225" spans="1:35" ht="34">
      <c r="A225" s="22">
        <v>18</v>
      </c>
      <c r="B225" s="22">
        <v>14</v>
      </c>
      <c r="C225" s="22" t="s">
        <v>168</v>
      </c>
      <c r="D225" s="23" t="s">
        <v>6</v>
      </c>
      <c r="O225" s="37" t="s">
        <v>358</v>
      </c>
      <c r="P225" s="38" t="s">
        <v>334</v>
      </c>
      <c r="Z225" s="50" t="s">
        <v>340</v>
      </c>
      <c r="AA225" s="50" t="s">
        <v>350</v>
      </c>
      <c r="AB225" s="50" t="s">
        <v>341</v>
      </c>
      <c r="AD225" s="50" t="s">
        <v>357</v>
      </c>
      <c r="AF225" s="50"/>
      <c r="AG225" s="50" t="s">
        <v>334</v>
      </c>
      <c r="AH225" s="50"/>
      <c r="AI225" s="50"/>
    </row>
    <row r="226" spans="1:35" ht="17">
      <c r="A226" s="22">
        <v>18</v>
      </c>
      <c r="B226" s="22">
        <v>15</v>
      </c>
      <c r="C226" s="22" t="s">
        <v>169</v>
      </c>
      <c r="D226" s="23" t="s">
        <v>6</v>
      </c>
      <c r="O226" s="62" t="s">
        <v>334</v>
      </c>
      <c r="P226" s="37" t="s">
        <v>358</v>
      </c>
      <c r="T226" s="87" t="s">
        <v>334</v>
      </c>
    </row>
    <row r="227" spans="1:35" ht="17" hidden="1">
      <c r="A227" s="3">
        <v>18</v>
      </c>
      <c r="B227" s="3">
        <v>16</v>
      </c>
      <c r="D227" s="4" t="s">
        <v>8</v>
      </c>
    </row>
    <row r="228" spans="1:35" ht="34" hidden="1">
      <c r="A228" s="10"/>
      <c r="B228" s="10">
        <v>17</v>
      </c>
      <c r="C228" s="10" t="s">
        <v>170</v>
      </c>
      <c r="D228" s="11" t="s">
        <v>11</v>
      </c>
    </row>
    <row r="229" spans="1:35" ht="34">
      <c r="A229" s="22">
        <v>18</v>
      </c>
      <c r="B229" s="22">
        <v>17</v>
      </c>
      <c r="C229" s="22" t="s">
        <v>171</v>
      </c>
      <c r="D229" s="23" t="s">
        <v>6</v>
      </c>
      <c r="P229" s="38" t="s">
        <v>334</v>
      </c>
      <c r="Z229" s="50" t="s">
        <v>340</v>
      </c>
      <c r="AA229" s="50" t="s">
        <v>350</v>
      </c>
      <c r="AB229" s="50" t="s">
        <v>341</v>
      </c>
      <c r="AD229" s="50" t="s">
        <v>357</v>
      </c>
      <c r="AF229" s="50"/>
      <c r="AG229" s="50" t="s">
        <v>334</v>
      </c>
      <c r="AH229" s="50"/>
      <c r="AI229" s="50"/>
    </row>
    <row r="230" spans="1:35" ht="17" hidden="1">
      <c r="A230" s="3">
        <v>18</v>
      </c>
      <c r="B230" s="3">
        <v>18</v>
      </c>
      <c r="D230" s="4" t="s">
        <v>8</v>
      </c>
    </row>
    <row r="231" spans="1:35" ht="68">
      <c r="A231" s="22">
        <v>18</v>
      </c>
      <c r="B231" s="22">
        <v>19</v>
      </c>
      <c r="C231" s="22" t="s">
        <v>172</v>
      </c>
      <c r="D231" s="23" t="s">
        <v>6</v>
      </c>
      <c r="O231" s="62" t="s">
        <v>334</v>
      </c>
      <c r="W231" s="62" t="s">
        <v>334</v>
      </c>
    </row>
    <row r="232" spans="1:35" ht="17" hidden="1">
      <c r="A232" s="3">
        <v>18</v>
      </c>
      <c r="B232" s="3">
        <v>20</v>
      </c>
      <c r="D232" s="4" t="s">
        <v>8</v>
      </c>
    </row>
    <row r="233" spans="1:35" ht="34">
      <c r="A233" s="22">
        <v>18</v>
      </c>
      <c r="B233" s="22">
        <v>21</v>
      </c>
      <c r="C233" s="22" t="s">
        <v>173</v>
      </c>
      <c r="D233" s="23" t="s">
        <v>6</v>
      </c>
      <c r="O233" s="62" t="s">
        <v>334</v>
      </c>
      <c r="T233" s="91"/>
      <c r="W233" s="62" t="s">
        <v>334</v>
      </c>
    </row>
    <row r="234" spans="1:35" ht="17" hidden="1">
      <c r="A234" s="3">
        <v>18</v>
      </c>
      <c r="B234" s="3">
        <v>22</v>
      </c>
      <c r="D234" s="4" t="s">
        <v>8</v>
      </c>
    </row>
    <row r="235" spans="1:35" ht="34">
      <c r="A235" s="22">
        <v>18</v>
      </c>
      <c r="B235" s="22">
        <v>23</v>
      </c>
      <c r="C235" s="22" t="s">
        <v>174</v>
      </c>
      <c r="D235" s="23" t="s">
        <v>6</v>
      </c>
      <c r="P235" s="38" t="s">
        <v>334</v>
      </c>
      <c r="Z235" s="50" t="s">
        <v>341</v>
      </c>
      <c r="AA235" s="50" t="s">
        <v>350</v>
      </c>
      <c r="AB235" s="50" t="s">
        <v>341</v>
      </c>
      <c r="AD235" s="50" t="s">
        <v>357</v>
      </c>
      <c r="AF235" s="50"/>
      <c r="AG235" s="50" t="s">
        <v>334</v>
      </c>
      <c r="AH235" s="50"/>
      <c r="AI235" s="50"/>
    </row>
    <row r="236" spans="1:35" ht="34">
      <c r="A236" s="22">
        <v>18</v>
      </c>
      <c r="B236" s="22">
        <v>24</v>
      </c>
      <c r="C236" s="22" t="s">
        <v>175</v>
      </c>
      <c r="D236" s="23" t="s">
        <v>6</v>
      </c>
      <c r="P236" s="38" t="s">
        <v>334</v>
      </c>
      <c r="Z236" s="50" t="s">
        <v>341</v>
      </c>
      <c r="AA236" s="50" t="s">
        <v>350</v>
      </c>
      <c r="AB236" s="50" t="s">
        <v>341</v>
      </c>
      <c r="AD236" s="50" t="s">
        <v>357</v>
      </c>
      <c r="AF236" s="50"/>
      <c r="AG236" s="50" t="s">
        <v>334</v>
      </c>
      <c r="AH236" s="50"/>
      <c r="AI236" s="50"/>
    </row>
    <row r="237" spans="1:35" ht="17" hidden="1">
      <c r="A237" s="3">
        <v>18</v>
      </c>
      <c r="B237" s="3">
        <v>25</v>
      </c>
      <c r="D237" s="4" t="s">
        <v>8</v>
      </c>
    </row>
    <row r="238" spans="1:35" ht="34">
      <c r="A238" s="22">
        <v>18</v>
      </c>
      <c r="B238" s="22">
        <v>26</v>
      </c>
      <c r="C238" s="22" t="s">
        <v>176</v>
      </c>
      <c r="D238" s="23" t="s">
        <v>6</v>
      </c>
      <c r="P238" s="38" t="s">
        <v>334</v>
      </c>
      <c r="Z238" s="50" t="s">
        <v>341</v>
      </c>
      <c r="AA238" s="50" t="s">
        <v>350</v>
      </c>
      <c r="AB238" s="50" t="s">
        <v>341</v>
      </c>
      <c r="AD238" s="50" t="s">
        <v>357</v>
      </c>
      <c r="AF238" s="50"/>
      <c r="AG238" s="50" t="s">
        <v>334</v>
      </c>
      <c r="AH238" s="50"/>
      <c r="AI238" s="50"/>
    </row>
    <row r="239" spans="1:35" ht="34">
      <c r="A239" s="22">
        <v>18</v>
      </c>
      <c r="B239" s="22">
        <v>27</v>
      </c>
      <c r="C239" s="22" t="s">
        <v>177</v>
      </c>
      <c r="D239" s="23" t="s">
        <v>6</v>
      </c>
      <c r="O239" s="62" t="s">
        <v>334</v>
      </c>
      <c r="T239" s="87" t="s">
        <v>334</v>
      </c>
    </row>
    <row r="240" spans="1:35" ht="17" hidden="1">
      <c r="A240" s="3">
        <v>18</v>
      </c>
      <c r="B240" s="3">
        <v>28</v>
      </c>
      <c r="D240" s="4" t="s">
        <v>8</v>
      </c>
    </row>
    <row r="241" spans="1:47" ht="17">
      <c r="A241" s="22">
        <v>18</v>
      </c>
      <c r="B241" s="22">
        <v>29</v>
      </c>
      <c r="C241" s="22" t="s">
        <v>178</v>
      </c>
      <c r="D241" s="23" t="s">
        <v>6</v>
      </c>
      <c r="O241" s="62" t="s">
        <v>334</v>
      </c>
      <c r="T241" s="87" t="s">
        <v>334</v>
      </c>
    </row>
    <row r="242" spans="1:47" ht="17" hidden="1">
      <c r="A242" s="3">
        <v>18</v>
      </c>
      <c r="B242" s="3">
        <v>30</v>
      </c>
      <c r="D242" s="4" t="s">
        <v>8</v>
      </c>
    </row>
    <row r="243" spans="1:47" ht="34">
      <c r="A243" s="22">
        <v>18</v>
      </c>
      <c r="B243" s="22">
        <v>31</v>
      </c>
      <c r="C243" s="22" t="s">
        <v>179</v>
      </c>
      <c r="D243" s="23" t="s">
        <v>6</v>
      </c>
      <c r="P243" s="38" t="s">
        <v>334</v>
      </c>
      <c r="Z243" s="50" t="s">
        <v>341</v>
      </c>
      <c r="AA243" s="50" t="s">
        <v>350</v>
      </c>
      <c r="AB243" s="50" t="s">
        <v>341</v>
      </c>
      <c r="AD243" s="50" t="s">
        <v>357</v>
      </c>
      <c r="AF243" s="50"/>
      <c r="AG243" s="50" t="s">
        <v>334</v>
      </c>
      <c r="AH243" s="50"/>
      <c r="AI243" s="50"/>
    </row>
    <row r="244" spans="1:47" ht="17" hidden="1">
      <c r="A244" s="3">
        <v>18</v>
      </c>
      <c r="B244" s="3">
        <v>32</v>
      </c>
      <c r="D244" s="4" t="s">
        <v>8</v>
      </c>
    </row>
    <row r="245" spans="1:47" ht="34">
      <c r="A245" s="22">
        <v>18</v>
      </c>
      <c r="B245" s="22">
        <v>33</v>
      </c>
      <c r="C245" s="22" t="s">
        <v>180</v>
      </c>
      <c r="D245" s="23" t="s">
        <v>6</v>
      </c>
      <c r="O245" s="62" t="s">
        <v>334</v>
      </c>
      <c r="T245" s="87" t="s">
        <v>334</v>
      </c>
    </row>
    <row r="246" spans="1:47" ht="34">
      <c r="A246" s="22">
        <v>18</v>
      </c>
      <c r="B246" s="22">
        <v>34</v>
      </c>
      <c r="C246" s="22" t="s">
        <v>181</v>
      </c>
      <c r="D246" s="23" t="s">
        <v>6</v>
      </c>
      <c r="P246" s="38" t="s">
        <v>334</v>
      </c>
      <c r="Z246" s="50" t="s">
        <v>341</v>
      </c>
      <c r="AA246" s="50" t="s">
        <v>398</v>
      </c>
      <c r="AB246" s="50" t="s">
        <v>414</v>
      </c>
      <c r="AD246" s="50" t="s">
        <v>419</v>
      </c>
      <c r="AF246" s="50"/>
      <c r="AG246" s="50"/>
      <c r="AH246" s="50"/>
      <c r="AI246" s="50" t="s">
        <v>334</v>
      </c>
    </row>
    <row r="247" spans="1:47" ht="17" hidden="1">
      <c r="A247" s="18">
        <v>18</v>
      </c>
      <c r="B247" s="18">
        <v>35</v>
      </c>
      <c r="C247" s="18"/>
      <c r="D247" s="19" t="s">
        <v>8</v>
      </c>
      <c r="F247" s="68"/>
      <c r="G247" s="68"/>
      <c r="H247" s="68"/>
      <c r="I247" s="68"/>
      <c r="J247" s="68"/>
      <c r="K247" s="68"/>
      <c r="L247" s="68"/>
      <c r="M247" s="68"/>
      <c r="O247" s="42"/>
      <c r="P247" s="42"/>
      <c r="Q247" s="42"/>
      <c r="R247" s="42"/>
      <c r="T247" s="88"/>
      <c r="U247" s="42"/>
      <c r="V247" s="42"/>
      <c r="W247" s="42"/>
      <c r="X247" s="42"/>
      <c r="Z247" s="19"/>
      <c r="AA247" s="19"/>
      <c r="AB247" s="19"/>
      <c r="AD247" s="19"/>
      <c r="AK247" s="19"/>
      <c r="AL247" s="19"/>
      <c r="AM247" s="19"/>
      <c r="AN247" s="19"/>
      <c r="AO247" s="112"/>
      <c r="AP247" s="19"/>
      <c r="AQ247" s="19"/>
      <c r="AR247" s="19"/>
      <c r="AS247" s="19"/>
      <c r="AT247" s="19"/>
      <c r="AU247" s="19"/>
    </row>
    <row r="248" spans="1:47" s="76" customFormat="1">
      <c r="A248" s="73"/>
      <c r="B248" s="73"/>
      <c r="C248" s="73"/>
      <c r="D248" s="74"/>
      <c r="E248" s="75"/>
      <c r="Z248" s="74"/>
      <c r="AA248" s="74"/>
      <c r="AB248" s="74"/>
      <c r="AD248" s="74"/>
      <c r="AE248" s="115"/>
      <c r="AF248" s="64"/>
      <c r="AG248" s="64"/>
      <c r="AH248" s="64"/>
      <c r="AI248" s="64"/>
      <c r="AK248" s="74"/>
      <c r="AL248" s="74"/>
      <c r="AM248" s="74"/>
      <c r="AN248" s="74"/>
      <c r="AO248" s="113"/>
      <c r="AP248" s="74"/>
      <c r="AQ248" s="74"/>
      <c r="AR248" s="74"/>
      <c r="AS248" s="74"/>
      <c r="AT248" s="74"/>
      <c r="AU248" s="74"/>
    </row>
    <row r="249" spans="1:47" s="76" customFormat="1">
      <c r="A249" s="73"/>
      <c r="B249" s="73"/>
      <c r="C249" s="73"/>
      <c r="D249" s="74"/>
      <c r="E249" s="75"/>
      <c r="Z249" s="74"/>
      <c r="AA249" s="74"/>
      <c r="AB249" s="74"/>
      <c r="AD249" s="74"/>
      <c r="AE249" s="115"/>
      <c r="AF249" s="64"/>
      <c r="AG249" s="64"/>
      <c r="AH249" s="64"/>
      <c r="AI249" s="64"/>
      <c r="AK249" s="74"/>
      <c r="AL249" s="74"/>
      <c r="AM249" s="74"/>
      <c r="AN249" s="74"/>
      <c r="AO249" s="113"/>
      <c r="AP249" s="74"/>
      <c r="AQ249" s="74"/>
      <c r="AR249" s="74"/>
      <c r="AS249" s="74"/>
      <c r="AT249" s="74"/>
      <c r="AU249" s="74"/>
    </row>
    <row r="250" spans="1:47" s="76" customFormat="1">
      <c r="A250" s="73"/>
      <c r="B250" s="73"/>
      <c r="C250" s="73"/>
      <c r="D250" s="74"/>
      <c r="E250" s="75"/>
      <c r="Z250" s="74"/>
      <c r="AA250" s="74"/>
      <c r="AB250" s="74"/>
      <c r="AD250" s="74"/>
      <c r="AE250" s="115"/>
      <c r="AF250" s="64"/>
      <c r="AG250" s="64"/>
      <c r="AH250" s="64"/>
      <c r="AI250" s="64"/>
      <c r="AK250" s="74"/>
      <c r="AL250" s="74"/>
      <c r="AM250" s="74"/>
      <c r="AN250" s="74"/>
      <c r="AO250" s="113"/>
      <c r="AP250" s="74"/>
      <c r="AQ250" s="74"/>
      <c r="AR250" s="74"/>
      <c r="AS250" s="74"/>
      <c r="AT250" s="74"/>
      <c r="AU250" s="74"/>
    </row>
    <row r="251" spans="1:47" ht="17">
      <c r="A251" s="20">
        <v>11</v>
      </c>
      <c r="B251" s="20">
        <v>1</v>
      </c>
      <c r="C251" s="20" t="s">
        <v>182</v>
      </c>
      <c r="D251" s="21" t="s">
        <v>6</v>
      </c>
      <c r="F251" s="67"/>
      <c r="G251" s="67"/>
      <c r="H251" s="67"/>
      <c r="I251" s="67"/>
      <c r="J251" s="67"/>
      <c r="K251" s="67"/>
      <c r="L251" s="67"/>
      <c r="M251" s="67"/>
      <c r="O251" s="69" t="s">
        <v>334</v>
      </c>
      <c r="P251" s="43"/>
      <c r="Q251" s="43"/>
      <c r="R251" s="43"/>
      <c r="T251" s="90"/>
      <c r="U251" s="43"/>
      <c r="V251" s="69" t="s">
        <v>334</v>
      </c>
      <c r="W251" s="43"/>
      <c r="X251" s="43"/>
      <c r="Z251" s="2"/>
      <c r="AA251" s="2"/>
      <c r="AB251" s="2"/>
      <c r="AD251" s="2"/>
      <c r="AK251" s="2"/>
      <c r="AL251" s="2"/>
      <c r="AM251" s="2"/>
      <c r="AN251" s="2"/>
      <c r="AO251" s="114"/>
      <c r="AP251" s="2"/>
      <c r="AQ251" s="2"/>
      <c r="AR251" s="2"/>
      <c r="AS251" s="2"/>
      <c r="AT251" s="2"/>
      <c r="AU251" s="2"/>
    </row>
    <row r="252" spans="1:47" ht="17" hidden="1">
      <c r="A252" s="3">
        <v>11</v>
      </c>
      <c r="B252" s="3">
        <v>2</v>
      </c>
      <c r="C252" s="3" t="s">
        <v>183</v>
      </c>
      <c r="D252" s="4" t="s">
        <v>8</v>
      </c>
    </row>
    <row r="253" spans="1:47" ht="17" hidden="1">
      <c r="A253" s="3">
        <v>11</v>
      </c>
      <c r="B253" s="3">
        <v>3</v>
      </c>
      <c r="C253" s="3" t="s">
        <v>183</v>
      </c>
      <c r="D253" s="4" t="s">
        <v>8</v>
      </c>
    </row>
    <row r="254" spans="1:47" ht="34">
      <c r="A254" s="22">
        <v>11</v>
      </c>
      <c r="B254" s="22">
        <v>4</v>
      </c>
      <c r="C254" s="22" t="s">
        <v>184</v>
      </c>
      <c r="D254" s="23" t="s">
        <v>6</v>
      </c>
      <c r="P254" s="38" t="s">
        <v>334</v>
      </c>
      <c r="Z254" s="50" t="s">
        <v>341</v>
      </c>
      <c r="AA254" s="50" t="s">
        <v>350</v>
      </c>
      <c r="AB254" s="50" t="s">
        <v>341</v>
      </c>
      <c r="AD254" s="50" t="s">
        <v>429</v>
      </c>
      <c r="AF254" s="50"/>
      <c r="AG254" s="50" t="s">
        <v>334</v>
      </c>
      <c r="AH254" s="50"/>
      <c r="AI254" s="50"/>
    </row>
    <row r="255" spans="1:47" ht="17" hidden="1">
      <c r="A255" s="3">
        <v>11</v>
      </c>
      <c r="B255" s="3">
        <v>5</v>
      </c>
      <c r="C255" s="3" t="s">
        <v>183</v>
      </c>
      <c r="D255" s="4" t="s">
        <v>8</v>
      </c>
      <c r="Z255" s="50"/>
      <c r="AA255" s="50"/>
      <c r="AB255" s="50"/>
    </row>
    <row r="256" spans="1:47" ht="34">
      <c r="A256" s="22">
        <v>11</v>
      </c>
      <c r="B256" s="22">
        <v>6</v>
      </c>
      <c r="C256" s="22" t="s">
        <v>185</v>
      </c>
      <c r="D256" s="23" t="s">
        <v>6</v>
      </c>
      <c r="P256" s="38" t="s">
        <v>334</v>
      </c>
      <c r="Z256" s="50" t="s">
        <v>340</v>
      </c>
      <c r="AA256" s="50" t="s">
        <v>349</v>
      </c>
      <c r="AB256" s="50" t="s">
        <v>341</v>
      </c>
      <c r="AD256" s="50" t="s">
        <v>356</v>
      </c>
      <c r="AF256" s="50"/>
      <c r="AG256" s="50" t="s">
        <v>334</v>
      </c>
      <c r="AH256" s="50"/>
      <c r="AI256" s="50"/>
    </row>
    <row r="257" spans="1:35" hidden="1">
      <c r="A257" s="3">
        <v>11</v>
      </c>
      <c r="B257" s="3">
        <v>7</v>
      </c>
      <c r="Z257" s="50"/>
      <c r="AA257" s="50"/>
      <c r="AB257" s="50"/>
    </row>
    <row r="258" spans="1:35" ht="34">
      <c r="A258" s="22">
        <v>11</v>
      </c>
      <c r="B258" s="22">
        <v>8</v>
      </c>
      <c r="C258" s="22" t="s">
        <v>186</v>
      </c>
      <c r="D258" s="23" t="s">
        <v>6</v>
      </c>
      <c r="P258" s="38" t="s">
        <v>334</v>
      </c>
      <c r="Z258" s="50" t="s">
        <v>340</v>
      </c>
      <c r="AA258" s="50" t="s">
        <v>349</v>
      </c>
      <c r="AB258" s="50" t="s">
        <v>341</v>
      </c>
      <c r="AD258" s="50" t="s">
        <v>356</v>
      </c>
      <c r="AF258" s="50"/>
      <c r="AG258" s="50" t="s">
        <v>334</v>
      </c>
      <c r="AH258" s="50"/>
      <c r="AI258" s="50"/>
    </row>
    <row r="259" spans="1:35" hidden="1">
      <c r="A259" s="3">
        <v>11</v>
      </c>
      <c r="B259" s="3">
        <v>9</v>
      </c>
    </row>
    <row r="260" spans="1:35" ht="33" customHeight="1">
      <c r="A260" s="22">
        <v>11</v>
      </c>
      <c r="B260" s="22">
        <v>10</v>
      </c>
      <c r="C260" s="22" t="s">
        <v>187</v>
      </c>
      <c r="D260" s="23" t="s">
        <v>6</v>
      </c>
      <c r="O260" s="62" t="s">
        <v>334</v>
      </c>
      <c r="T260" s="87" t="s">
        <v>334</v>
      </c>
    </row>
    <row r="261" spans="1:35" hidden="1">
      <c r="A261" s="3">
        <v>11</v>
      </c>
      <c r="B261" s="3">
        <v>11</v>
      </c>
    </row>
    <row r="262" spans="1:35" hidden="1">
      <c r="A262" s="3">
        <v>11</v>
      </c>
      <c r="B262" s="3">
        <v>12</v>
      </c>
    </row>
    <row r="263" spans="1:35" ht="34">
      <c r="A263" s="22">
        <v>11</v>
      </c>
      <c r="B263" s="22">
        <v>13</v>
      </c>
      <c r="C263" s="22" t="s">
        <v>188</v>
      </c>
      <c r="D263" s="23" t="s">
        <v>6</v>
      </c>
      <c r="O263" s="62" t="s">
        <v>334</v>
      </c>
      <c r="V263" s="62" t="s">
        <v>334</v>
      </c>
    </row>
    <row r="264" spans="1:35" hidden="1">
      <c r="A264" s="3">
        <v>11</v>
      </c>
      <c r="B264" s="3">
        <v>14</v>
      </c>
    </row>
    <row r="265" spans="1:35" hidden="1">
      <c r="A265" s="3">
        <v>11</v>
      </c>
      <c r="B265" s="3">
        <v>15</v>
      </c>
    </row>
    <row r="266" spans="1:35" ht="34">
      <c r="A266" s="22">
        <v>11</v>
      </c>
      <c r="B266" s="22">
        <v>16</v>
      </c>
      <c r="C266" s="22" t="s">
        <v>189</v>
      </c>
      <c r="D266" s="23" t="s">
        <v>6</v>
      </c>
      <c r="P266" s="38" t="s">
        <v>334</v>
      </c>
      <c r="Z266" s="50" t="s">
        <v>340</v>
      </c>
      <c r="AA266" s="50" t="s">
        <v>346</v>
      </c>
      <c r="AB266" s="50" t="s">
        <v>340</v>
      </c>
      <c r="AD266" s="50" t="s">
        <v>356</v>
      </c>
      <c r="AF266" s="50"/>
      <c r="AG266" s="50"/>
      <c r="AH266" s="50"/>
      <c r="AI266" s="50" t="s">
        <v>334</v>
      </c>
    </row>
    <row r="267" spans="1:35" hidden="1">
      <c r="A267" s="3">
        <v>11</v>
      </c>
      <c r="B267" s="3">
        <v>17</v>
      </c>
    </row>
    <row r="268" spans="1:35" hidden="1">
      <c r="A268" s="3">
        <v>11</v>
      </c>
      <c r="B268" s="3">
        <v>18</v>
      </c>
    </row>
    <row r="269" spans="1:35" hidden="1">
      <c r="A269" s="3">
        <v>11</v>
      </c>
      <c r="B269" s="3">
        <v>19</v>
      </c>
    </row>
    <row r="270" spans="1:35" hidden="1">
      <c r="A270" s="3">
        <v>11</v>
      </c>
      <c r="B270" s="3">
        <v>20</v>
      </c>
    </row>
    <row r="271" spans="1:35" ht="34" hidden="1">
      <c r="A271" s="8">
        <v>11</v>
      </c>
      <c r="B271" s="8">
        <v>21</v>
      </c>
      <c r="C271" s="8" t="s">
        <v>190</v>
      </c>
      <c r="D271" s="9" t="s">
        <v>11</v>
      </c>
    </row>
    <row r="272" spans="1:35" ht="34">
      <c r="A272" s="22">
        <v>11</v>
      </c>
      <c r="B272" s="22">
        <v>22</v>
      </c>
      <c r="C272" s="22" t="s">
        <v>191</v>
      </c>
      <c r="D272" s="23" t="s">
        <v>6</v>
      </c>
      <c r="P272" s="38" t="s">
        <v>334</v>
      </c>
      <c r="Z272" s="50" t="s">
        <v>340</v>
      </c>
      <c r="AA272" s="50" t="s">
        <v>346</v>
      </c>
      <c r="AB272" s="50" t="s">
        <v>340</v>
      </c>
      <c r="AD272" s="50" t="s">
        <v>356</v>
      </c>
      <c r="AF272" s="50"/>
      <c r="AG272" s="50"/>
      <c r="AH272" s="50"/>
      <c r="AI272" s="50" t="s">
        <v>334</v>
      </c>
    </row>
    <row r="273" spans="1:47" ht="34">
      <c r="A273" s="70">
        <v>11</v>
      </c>
      <c r="B273" s="70">
        <v>23</v>
      </c>
      <c r="C273" s="70" t="s">
        <v>192</v>
      </c>
      <c r="D273" s="71" t="s">
        <v>6</v>
      </c>
      <c r="F273" s="68"/>
      <c r="G273" s="68"/>
      <c r="H273" s="68"/>
      <c r="I273" s="68"/>
      <c r="J273" s="68"/>
      <c r="K273" s="68"/>
      <c r="L273" s="68"/>
      <c r="M273" s="68"/>
      <c r="O273" s="42"/>
      <c r="P273" s="51" t="s">
        <v>334</v>
      </c>
      <c r="Q273" s="42"/>
      <c r="R273" s="42"/>
      <c r="T273" s="88"/>
      <c r="U273" s="42"/>
      <c r="V273" s="42"/>
      <c r="W273" s="42"/>
      <c r="X273" s="42"/>
      <c r="Z273" s="52" t="s">
        <v>341</v>
      </c>
      <c r="AA273" s="52" t="s">
        <v>350</v>
      </c>
      <c r="AB273" s="52" t="s">
        <v>341</v>
      </c>
      <c r="AD273" s="52" t="s">
        <v>356</v>
      </c>
      <c r="AF273" s="50"/>
      <c r="AG273" s="50" t="s">
        <v>334</v>
      </c>
      <c r="AH273" s="50"/>
      <c r="AI273" s="50"/>
      <c r="AK273" s="19"/>
      <c r="AL273" s="19"/>
      <c r="AM273" s="19"/>
      <c r="AN273" s="19"/>
      <c r="AO273" s="112"/>
      <c r="AP273" s="19"/>
      <c r="AQ273" s="19"/>
      <c r="AR273" s="19"/>
      <c r="AS273" s="19"/>
      <c r="AT273" s="19"/>
      <c r="AU273" s="19"/>
    </row>
    <row r="274" spans="1:47" s="76" customFormat="1">
      <c r="A274" s="73"/>
      <c r="B274" s="73"/>
      <c r="C274" s="73"/>
      <c r="D274" s="74"/>
      <c r="E274" s="75"/>
      <c r="Z274" s="74"/>
      <c r="AA274" s="74"/>
      <c r="AB274" s="74"/>
      <c r="AD274" s="74"/>
      <c r="AE274" s="115"/>
      <c r="AF274" s="64"/>
      <c r="AG274" s="64"/>
      <c r="AH274" s="64"/>
      <c r="AI274" s="64"/>
      <c r="AK274" s="74"/>
      <c r="AL274" s="74"/>
      <c r="AM274" s="74"/>
      <c r="AN274" s="74"/>
      <c r="AO274" s="113"/>
      <c r="AP274" s="74"/>
      <c r="AQ274" s="74"/>
      <c r="AR274" s="74"/>
      <c r="AS274" s="74"/>
      <c r="AT274" s="74"/>
      <c r="AU274" s="74"/>
    </row>
    <row r="275" spans="1:47" s="76" customFormat="1">
      <c r="A275" s="73"/>
      <c r="B275" s="73"/>
      <c r="C275" s="73"/>
      <c r="D275" s="74"/>
      <c r="E275" s="75"/>
      <c r="Z275" s="74"/>
      <c r="AA275" s="74"/>
      <c r="AB275" s="74"/>
      <c r="AD275" s="74"/>
      <c r="AE275" s="115"/>
      <c r="AF275" s="64"/>
      <c r="AG275" s="64"/>
      <c r="AH275" s="64"/>
      <c r="AI275" s="64"/>
      <c r="AK275" s="74"/>
      <c r="AL275" s="74"/>
      <c r="AM275" s="74"/>
      <c r="AN275" s="74"/>
      <c r="AO275" s="113"/>
      <c r="AP275" s="74"/>
      <c r="AQ275" s="74"/>
      <c r="AR275" s="74"/>
      <c r="AS275" s="74"/>
      <c r="AT275" s="74"/>
      <c r="AU275" s="74"/>
    </row>
    <row r="276" spans="1:47" s="76" customFormat="1">
      <c r="A276" s="73"/>
      <c r="B276" s="73"/>
      <c r="C276" s="73"/>
      <c r="D276" s="74"/>
      <c r="E276" s="75"/>
      <c r="Z276" s="74"/>
      <c r="AA276" s="74"/>
      <c r="AB276" s="74"/>
      <c r="AD276" s="74"/>
      <c r="AE276" s="115"/>
      <c r="AF276" s="64"/>
      <c r="AG276" s="64"/>
      <c r="AH276" s="64"/>
      <c r="AI276" s="64"/>
      <c r="AK276" s="74"/>
      <c r="AL276" s="74"/>
      <c r="AM276" s="74"/>
      <c r="AN276" s="74"/>
      <c r="AO276" s="113"/>
      <c r="AP276" s="74"/>
      <c r="AQ276" s="74"/>
      <c r="AR276" s="74"/>
      <c r="AS276" s="74"/>
      <c r="AT276" s="74"/>
      <c r="AU276" s="74"/>
    </row>
    <row r="277" spans="1:47" ht="68">
      <c r="A277" s="20">
        <v>17</v>
      </c>
      <c r="B277" s="20">
        <v>1</v>
      </c>
      <c r="C277" s="20" t="s">
        <v>193</v>
      </c>
      <c r="D277" s="21" t="s">
        <v>6</v>
      </c>
      <c r="F277" s="67"/>
      <c r="G277" s="67"/>
      <c r="H277" s="67"/>
      <c r="I277" s="67"/>
      <c r="J277" s="67"/>
      <c r="K277" s="67"/>
      <c r="L277" s="67"/>
      <c r="M277" s="67"/>
      <c r="O277" s="69" t="s">
        <v>334</v>
      </c>
      <c r="P277" s="43"/>
      <c r="Q277" s="43"/>
      <c r="R277" s="43"/>
      <c r="T277" s="90"/>
      <c r="U277" s="43"/>
      <c r="V277" s="43"/>
      <c r="W277" s="69" t="s">
        <v>334</v>
      </c>
      <c r="X277" s="43"/>
      <c r="Z277" s="2"/>
      <c r="AA277" s="2"/>
      <c r="AB277" s="2"/>
      <c r="AD277" s="2"/>
      <c r="AK277" s="2"/>
      <c r="AL277" s="2"/>
      <c r="AM277" s="2"/>
      <c r="AN277" s="2"/>
      <c r="AO277" s="114"/>
      <c r="AP277" s="2"/>
      <c r="AQ277" s="2"/>
      <c r="AR277" s="2"/>
      <c r="AS277" s="2"/>
      <c r="AT277" s="2"/>
      <c r="AU277" s="2"/>
    </row>
    <row r="278" spans="1:47" hidden="1">
      <c r="A278" s="3">
        <v>17</v>
      </c>
      <c r="B278" s="3">
        <v>2</v>
      </c>
    </row>
    <row r="279" spans="1:47" ht="68">
      <c r="A279" s="22">
        <v>17</v>
      </c>
      <c r="B279" s="22">
        <v>3</v>
      </c>
      <c r="C279" s="22" t="s">
        <v>194</v>
      </c>
      <c r="D279" s="23" t="s">
        <v>6</v>
      </c>
      <c r="O279" s="62" t="s">
        <v>334</v>
      </c>
      <c r="T279" s="87" t="s">
        <v>334</v>
      </c>
    </row>
    <row r="280" spans="1:47" hidden="1">
      <c r="A280" s="3">
        <v>17</v>
      </c>
      <c r="B280" s="3">
        <v>4</v>
      </c>
    </row>
    <row r="281" spans="1:47" ht="51">
      <c r="A281" s="22">
        <v>17</v>
      </c>
      <c r="B281" s="22">
        <v>5</v>
      </c>
      <c r="C281" s="22" t="s">
        <v>195</v>
      </c>
      <c r="D281" s="23" t="s">
        <v>6</v>
      </c>
      <c r="O281" s="62" t="s">
        <v>334</v>
      </c>
      <c r="T281" s="87" t="s">
        <v>334</v>
      </c>
    </row>
    <row r="282" spans="1:47" hidden="1">
      <c r="A282" s="3">
        <v>17</v>
      </c>
      <c r="B282" s="3">
        <v>6</v>
      </c>
    </row>
    <row r="283" spans="1:47" ht="68">
      <c r="A283" s="22">
        <v>17</v>
      </c>
      <c r="B283" s="22">
        <v>7</v>
      </c>
      <c r="C283" s="22" t="s">
        <v>196</v>
      </c>
      <c r="D283" s="23" t="s">
        <v>6</v>
      </c>
      <c r="O283" s="62" t="s">
        <v>334</v>
      </c>
      <c r="T283" s="87" t="s">
        <v>334</v>
      </c>
    </row>
    <row r="284" spans="1:47" hidden="1">
      <c r="A284" s="3">
        <v>17</v>
      </c>
      <c r="B284" s="3">
        <v>8</v>
      </c>
    </row>
    <row r="285" spans="1:47" ht="51">
      <c r="A285" s="22">
        <v>17</v>
      </c>
      <c r="B285" s="22">
        <v>9</v>
      </c>
      <c r="C285" s="22" t="s">
        <v>197</v>
      </c>
      <c r="D285" s="23" t="s">
        <v>6</v>
      </c>
      <c r="O285" s="62" t="s">
        <v>334</v>
      </c>
      <c r="T285" s="87" t="s">
        <v>334</v>
      </c>
    </row>
    <row r="286" spans="1:47" hidden="1">
      <c r="A286" s="3">
        <v>17</v>
      </c>
      <c r="B286" s="3">
        <v>10</v>
      </c>
    </row>
    <row r="287" spans="1:47" ht="34">
      <c r="A287" s="22">
        <v>17</v>
      </c>
      <c r="B287" s="22">
        <v>11</v>
      </c>
      <c r="C287" s="22" t="s">
        <v>198</v>
      </c>
      <c r="D287" s="23" t="s">
        <v>6</v>
      </c>
      <c r="O287" s="62" t="s">
        <v>334</v>
      </c>
      <c r="V287" s="62" t="s">
        <v>334</v>
      </c>
    </row>
    <row r="288" spans="1:47" ht="17" hidden="1">
      <c r="A288" s="10">
        <v>17</v>
      </c>
      <c r="B288" s="10">
        <v>14</v>
      </c>
      <c r="C288" s="10" t="s">
        <v>199</v>
      </c>
      <c r="D288" s="11" t="s">
        <v>11</v>
      </c>
    </row>
    <row r="289" spans="1:47" ht="68">
      <c r="A289" s="22">
        <v>17</v>
      </c>
      <c r="B289" s="22">
        <v>15</v>
      </c>
      <c r="C289" s="22" t="s">
        <v>200</v>
      </c>
      <c r="D289" s="23" t="s">
        <v>6</v>
      </c>
      <c r="O289" s="62" t="s">
        <v>334</v>
      </c>
      <c r="W289" s="62" t="s">
        <v>334</v>
      </c>
    </row>
    <row r="290" spans="1:47" hidden="1">
      <c r="A290" s="3">
        <v>17</v>
      </c>
      <c r="B290" s="3">
        <v>16</v>
      </c>
    </row>
    <row r="291" spans="1:47" ht="17">
      <c r="A291" s="22">
        <v>17</v>
      </c>
      <c r="B291" s="22">
        <v>17</v>
      </c>
      <c r="C291" s="22" t="s">
        <v>201</v>
      </c>
      <c r="D291" s="23" t="s">
        <v>6</v>
      </c>
      <c r="O291" s="62" t="s">
        <v>334</v>
      </c>
      <c r="T291" s="87" t="s">
        <v>334</v>
      </c>
    </row>
    <row r="292" spans="1:47" hidden="1">
      <c r="A292" s="3">
        <v>17</v>
      </c>
      <c r="B292" s="3">
        <v>18</v>
      </c>
    </row>
    <row r="293" spans="1:47" ht="34">
      <c r="A293" s="22">
        <v>17</v>
      </c>
      <c r="B293" s="22">
        <v>19</v>
      </c>
      <c r="C293" s="22" t="s">
        <v>202</v>
      </c>
      <c r="D293" s="23" t="s">
        <v>6</v>
      </c>
      <c r="O293" s="62" t="s">
        <v>334</v>
      </c>
      <c r="V293" s="62" t="s">
        <v>334</v>
      </c>
    </row>
    <row r="294" spans="1:47" hidden="1">
      <c r="A294" s="3">
        <v>17</v>
      </c>
      <c r="B294" s="3">
        <v>20</v>
      </c>
    </row>
    <row r="295" spans="1:47" ht="51">
      <c r="A295" s="22">
        <v>17</v>
      </c>
      <c r="B295" s="22">
        <v>21</v>
      </c>
      <c r="C295" s="22" t="s">
        <v>203</v>
      </c>
      <c r="D295" s="23" t="s">
        <v>6</v>
      </c>
      <c r="O295" s="62" t="s">
        <v>334</v>
      </c>
      <c r="T295" s="87" t="s">
        <v>334</v>
      </c>
      <c r="U295" s="37" t="s">
        <v>358</v>
      </c>
    </row>
    <row r="296" spans="1:47" ht="17" hidden="1">
      <c r="A296" s="3">
        <v>17</v>
      </c>
      <c r="B296" s="3">
        <v>22</v>
      </c>
      <c r="C296" s="3" t="s">
        <v>204</v>
      </c>
    </row>
    <row r="297" spans="1:47" ht="51">
      <c r="A297" s="22">
        <v>17</v>
      </c>
      <c r="B297" s="22">
        <v>23</v>
      </c>
      <c r="C297" s="22" t="s">
        <v>205</v>
      </c>
      <c r="D297" s="23" t="s">
        <v>6</v>
      </c>
      <c r="O297" s="62" t="s">
        <v>334</v>
      </c>
      <c r="T297" s="87" t="s">
        <v>334</v>
      </c>
    </row>
    <row r="298" spans="1:47" hidden="1">
      <c r="A298" s="3">
        <v>17</v>
      </c>
      <c r="B298" s="3">
        <v>24</v>
      </c>
    </row>
    <row r="299" spans="1:47" ht="34">
      <c r="A299" s="22">
        <v>17</v>
      </c>
      <c r="B299" s="22">
        <v>25</v>
      </c>
      <c r="C299" s="22" t="s">
        <v>206</v>
      </c>
      <c r="D299" s="23" t="s">
        <v>6</v>
      </c>
      <c r="O299" s="62" t="s">
        <v>334</v>
      </c>
      <c r="T299" s="87" t="s">
        <v>334</v>
      </c>
    </row>
    <row r="300" spans="1:47" hidden="1">
      <c r="A300" s="3">
        <v>17</v>
      </c>
      <c r="B300" s="3">
        <v>26</v>
      </c>
    </row>
    <row r="301" spans="1:47" ht="51">
      <c r="A301" s="22">
        <v>17</v>
      </c>
      <c r="B301" s="22">
        <v>27</v>
      </c>
      <c r="C301" s="22" t="s">
        <v>207</v>
      </c>
      <c r="D301" s="23" t="s">
        <v>6</v>
      </c>
      <c r="P301" s="38" t="s">
        <v>334</v>
      </c>
      <c r="Z301" s="50" t="s">
        <v>351</v>
      </c>
      <c r="AA301" s="50" t="s">
        <v>398</v>
      </c>
      <c r="AB301" s="50" t="s">
        <v>340</v>
      </c>
      <c r="AF301" s="50"/>
      <c r="AG301" s="50"/>
      <c r="AH301" s="50"/>
      <c r="AI301" s="50" t="s">
        <v>334</v>
      </c>
    </row>
    <row r="302" spans="1:47" hidden="1">
      <c r="A302" s="18">
        <v>17</v>
      </c>
      <c r="B302" s="18">
        <v>28</v>
      </c>
      <c r="C302" s="18"/>
      <c r="D302" s="19"/>
      <c r="F302" s="68"/>
      <c r="G302" s="68"/>
      <c r="H302" s="68"/>
      <c r="I302" s="68"/>
      <c r="J302" s="68"/>
      <c r="K302" s="68"/>
      <c r="L302" s="68"/>
      <c r="M302" s="68"/>
      <c r="O302" s="42"/>
      <c r="P302" s="42"/>
      <c r="Q302" s="42"/>
      <c r="R302" s="42"/>
      <c r="T302" s="88"/>
      <c r="U302" s="42"/>
      <c r="V302" s="42"/>
      <c r="W302" s="42"/>
      <c r="X302" s="42"/>
      <c r="Z302" s="19"/>
      <c r="AA302" s="19"/>
      <c r="AB302" s="19"/>
      <c r="AD302" s="19"/>
      <c r="AK302" s="19"/>
      <c r="AL302" s="19"/>
      <c r="AM302" s="19"/>
      <c r="AN302" s="19"/>
      <c r="AO302" s="112"/>
      <c r="AP302" s="19"/>
      <c r="AQ302" s="19"/>
      <c r="AR302" s="19"/>
      <c r="AS302" s="19"/>
      <c r="AT302" s="19"/>
      <c r="AU302" s="19"/>
    </row>
    <row r="303" spans="1:47" s="76" customFormat="1">
      <c r="A303" s="73"/>
      <c r="B303" s="73"/>
      <c r="C303" s="73"/>
      <c r="D303" s="74"/>
      <c r="E303" s="75"/>
      <c r="Z303" s="74"/>
      <c r="AA303" s="74"/>
      <c r="AB303" s="74"/>
      <c r="AD303" s="74"/>
      <c r="AE303" s="115"/>
      <c r="AF303" s="64"/>
      <c r="AG303" s="64"/>
      <c r="AH303" s="64"/>
      <c r="AI303" s="64"/>
      <c r="AK303" s="74"/>
      <c r="AL303" s="74"/>
      <c r="AM303" s="74"/>
      <c r="AN303" s="74"/>
      <c r="AO303" s="113"/>
      <c r="AP303" s="74"/>
      <c r="AQ303" s="74"/>
      <c r="AR303" s="74"/>
      <c r="AS303" s="74"/>
      <c r="AT303" s="74"/>
      <c r="AU303" s="74"/>
    </row>
    <row r="304" spans="1:47" s="76" customFormat="1">
      <c r="A304" s="73"/>
      <c r="B304" s="73"/>
      <c r="C304" s="73"/>
      <c r="D304" s="74"/>
      <c r="E304" s="75"/>
      <c r="Z304" s="74"/>
      <c r="AA304" s="74"/>
      <c r="AB304" s="74"/>
      <c r="AD304" s="74"/>
      <c r="AE304" s="115"/>
      <c r="AF304" s="64"/>
      <c r="AG304" s="64"/>
      <c r="AH304" s="64"/>
      <c r="AI304" s="64"/>
      <c r="AK304" s="74"/>
      <c r="AL304" s="74"/>
      <c r="AM304" s="74"/>
      <c r="AN304" s="74"/>
      <c r="AO304" s="113"/>
      <c r="AP304" s="74"/>
      <c r="AQ304" s="74"/>
      <c r="AR304" s="74"/>
      <c r="AS304" s="74"/>
      <c r="AT304" s="74"/>
      <c r="AU304" s="74"/>
    </row>
    <row r="305" spans="1:47" s="76" customFormat="1">
      <c r="A305" s="73"/>
      <c r="B305" s="73"/>
      <c r="C305" s="73"/>
      <c r="D305" s="74"/>
      <c r="E305" s="75"/>
      <c r="Z305" s="74"/>
      <c r="AA305" s="74"/>
      <c r="AB305" s="74"/>
      <c r="AD305" s="74"/>
      <c r="AE305" s="115"/>
      <c r="AF305" s="64"/>
      <c r="AG305" s="64"/>
      <c r="AH305" s="64"/>
      <c r="AI305" s="64"/>
      <c r="AK305" s="74"/>
      <c r="AL305" s="74"/>
      <c r="AM305" s="74"/>
      <c r="AN305" s="74"/>
      <c r="AO305" s="113"/>
      <c r="AP305" s="74"/>
      <c r="AQ305" s="74"/>
      <c r="AR305" s="74"/>
      <c r="AS305" s="74"/>
      <c r="AT305" s="74"/>
      <c r="AU305" s="74"/>
    </row>
    <row r="306" spans="1:47" ht="51">
      <c r="A306" s="20">
        <v>13</v>
      </c>
      <c r="B306" s="20">
        <v>1</v>
      </c>
      <c r="C306" s="20" t="s">
        <v>208</v>
      </c>
      <c r="D306" s="21" t="s">
        <v>6</v>
      </c>
      <c r="F306" s="67"/>
      <c r="G306" s="67"/>
      <c r="H306" s="67"/>
      <c r="I306" s="67"/>
      <c r="J306" s="67"/>
      <c r="K306" s="67"/>
      <c r="L306" s="67"/>
      <c r="M306" s="67"/>
      <c r="O306" s="69" t="s">
        <v>334</v>
      </c>
      <c r="P306" s="43"/>
      <c r="Q306" s="43"/>
      <c r="R306" s="43"/>
      <c r="T306" s="90"/>
      <c r="U306" s="43"/>
      <c r="V306" s="43"/>
      <c r="W306" s="43"/>
      <c r="X306" s="69" t="s">
        <v>334</v>
      </c>
      <c r="Z306" s="2"/>
      <c r="AA306" s="2"/>
      <c r="AB306" s="2"/>
      <c r="AD306" s="2"/>
      <c r="AK306" s="2"/>
      <c r="AL306" s="2"/>
      <c r="AM306" s="2"/>
      <c r="AN306" s="2"/>
      <c r="AO306" s="114"/>
      <c r="AP306" s="2"/>
      <c r="AQ306" s="2"/>
      <c r="AR306" s="2"/>
      <c r="AS306" s="2"/>
      <c r="AT306" s="2"/>
      <c r="AU306" s="2"/>
    </row>
    <row r="307" spans="1:47" hidden="1">
      <c r="A307" s="3">
        <v>13</v>
      </c>
      <c r="B307" s="3">
        <v>2</v>
      </c>
    </row>
    <row r="308" spans="1:47" ht="34" hidden="1">
      <c r="A308" s="32">
        <v>13</v>
      </c>
      <c r="B308" s="32">
        <v>3</v>
      </c>
      <c r="C308" s="32" t="s">
        <v>209</v>
      </c>
      <c r="D308" s="33" t="s">
        <v>15</v>
      </c>
    </row>
    <row r="309" spans="1:47" ht="17" hidden="1">
      <c r="A309" s="3">
        <v>13</v>
      </c>
      <c r="B309" s="3">
        <v>4</v>
      </c>
      <c r="C309" s="3" t="s">
        <v>210</v>
      </c>
      <c r="D309" s="4" t="s">
        <v>11</v>
      </c>
    </row>
    <row r="310" spans="1:47" ht="51">
      <c r="A310" s="22">
        <v>13</v>
      </c>
      <c r="B310" s="22">
        <v>5</v>
      </c>
      <c r="C310" s="22" t="s">
        <v>211</v>
      </c>
      <c r="D310" s="23" t="s">
        <v>6</v>
      </c>
      <c r="O310" s="62" t="s">
        <v>334</v>
      </c>
      <c r="T310" s="87" t="s">
        <v>334</v>
      </c>
    </row>
    <row r="311" spans="1:47" hidden="1">
      <c r="A311" s="3">
        <v>13</v>
      </c>
      <c r="B311" s="3">
        <v>6</v>
      </c>
    </row>
    <row r="312" spans="1:47" ht="34" hidden="1">
      <c r="A312" s="53">
        <v>13</v>
      </c>
      <c r="B312" s="53">
        <v>7</v>
      </c>
      <c r="C312" s="53" t="s">
        <v>212</v>
      </c>
      <c r="D312" s="54" t="s">
        <v>15</v>
      </c>
    </row>
    <row r="313" spans="1:47" hidden="1">
      <c r="A313" s="3">
        <v>13</v>
      </c>
      <c r="B313" s="3">
        <v>8</v>
      </c>
    </row>
    <row r="314" spans="1:47" ht="34">
      <c r="A314" s="22">
        <v>13</v>
      </c>
      <c r="B314" s="22">
        <v>9</v>
      </c>
      <c r="C314" s="22" t="s">
        <v>213</v>
      </c>
      <c r="D314" s="23" t="s">
        <v>6</v>
      </c>
      <c r="Q314" s="72" t="s">
        <v>334</v>
      </c>
      <c r="AK314" s="77"/>
      <c r="AL314" s="77"/>
      <c r="AM314" s="77" t="s">
        <v>334</v>
      </c>
      <c r="AN314" s="77"/>
      <c r="AP314" s="77"/>
      <c r="AQ314" s="77"/>
      <c r="AR314" s="77" t="s">
        <v>341</v>
      </c>
      <c r="AS314" s="77" t="s">
        <v>340</v>
      </c>
      <c r="AT314" s="77" t="s">
        <v>340</v>
      </c>
    </row>
    <row r="315" spans="1:47" ht="51">
      <c r="A315" s="22">
        <v>13</v>
      </c>
      <c r="B315" s="22">
        <v>10</v>
      </c>
      <c r="C315" s="22" t="s">
        <v>214</v>
      </c>
      <c r="D315" s="23" t="s">
        <v>6</v>
      </c>
      <c r="Q315" s="39"/>
      <c r="R315" s="37" t="s">
        <v>334</v>
      </c>
      <c r="AK315" s="57"/>
      <c r="AL315" s="57"/>
      <c r="AM315" s="57"/>
      <c r="AN315" s="57"/>
      <c r="AP315" s="77"/>
      <c r="AQ315" s="77"/>
      <c r="AR315" s="77" t="s">
        <v>341</v>
      </c>
      <c r="AS315" s="77" t="s">
        <v>341</v>
      </c>
      <c r="AT315" s="77" t="s">
        <v>341</v>
      </c>
    </row>
    <row r="316" spans="1:47" ht="34">
      <c r="A316" s="32">
        <v>13</v>
      </c>
      <c r="B316" s="32">
        <v>11</v>
      </c>
      <c r="C316" s="32" t="s">
        <v>215</v>
      </c>
      <c r="D316" s="33" t="s">
        <v>57</v>
      </c>
    </row>
    <row r="317" spans="1:47" ht="34">
      <c r="A317" s="22">
        <v>13</v>
      </c>
      <c r="B317" s="22">
        <v>12</v>
      </c>
      <c r="C317" s="22" t="s">
        <v>216</v>
      </c>
      <c r="D317" s="23" t="s">
        <v>6</v>
      </c>
      <c r="P317" s="38" t="s">
        <v>334</v>
      </c>
      <c r="Z317" s="50" t="s">
        <v>341</v>
      </c>
      <c r="AA317" s="50" t="s">
        <v>341</v>
      </c>
      <c r="AB317" s="50" t="s">
        <v>341</v>
      </c>
      <c r="AD317" s="50" t="s">
        <v>357</v>
      </c>
      <c r="AF317" s="50"/>
      <c r="AG317" s="50" t="s">
        <v>334</v>
      </c>
      <c r="AH317" s="50"/>
      <c r="AI317" s="50"/>
    </row>
    <row r="318" spans="1:47" hidden="1">
      <c r="A318" s="3">
        <v>13</v>
      </c>
      <c r="B318" s="3">
        <v>13</v>
      </c>
    </row>
    <row r="319" spans="1:47" ht="68">
      <c r="A319" s="22">
        <v>13</v>
      </c>
      <c r="B319" s="22">
        <v>14</v>
      </c>
      <c r="C319" s="22" t="s">
        <v>217</v>
      </c>
      <c r="D319" s="23" t="s">
        <v>6</v>
      </c>
      <c r="O319" s="62" t="s">
        <v>334</v>
      </c>
      <c r="T319" s="87" t="s">
        <v>334</v>
      </c>
    </row>
    <row r="320" spans="1:47" hidden="1">
      <c r="A320" s="3">
        <v>13</v>
      </c>
      <c r="B320" s="3">
        <v>17</v>
      </c>
    </row>
    <row r="321" spans="1:46" ht="34">
      <c r="A321" s="22">
        <v>13</v>
      </c>
      <c r="B321" s="22">
        <v>18</v>
      </c>
      <c r="C321" s="22" t="s">
        <v>218</v>
      </c>
      <c r="D321" s="23" t="s">
        <v>6</v>
      </c>
      <c r="P321" s="38" t="s">
        <v>334</v>
      </c>
      <c r="Z321" s="50" t="s">
        <v>341</v>
      </c>
      <c r="AA321" s="50" t="s">
        <v>350</v>
      </c>
      <c r="AB321" s="50" t="s">
        <v>341</v>
      </c>
      <c r="AD321" s="50" t="s">
        <v>357</v>
      </c>
      <c r="AF321" s="50"/>
      <c r="AG321" s="50" t="s">
        <v>334</v>
      </c>
      <c r="AH321" s="50"/>
      <c r="AI321" s="50"/>
    </row>
    <row r="322" spans="1:46" hidden="1">
      <c r="A322" s="3">
        <v>13</v>
      </c>
      <c r="B322" s="3">
        <v>19</v>
      </c>
    </row>
    <row r="323" spans="1:46" ht="51">
      <c r="A323" s="22">
        <v>13</v>
      </c>
      <c r="B323" s="22">
        <v>20</v>
      </c>
      <c r="C323" s="22" t="s">
        <v>430</v>
      </c>
      <c r="D323" s="104" t="s">
        <v>6</v>
      </c>
      <c r="O323" s="62" t="s">
        <v>334</v>
      </c>
      <c r="V323" s="62" t="s">
        <v>334</v>
      </c>
    </row>
    <row r="324" spans="1:46" ht="34">
      <c r="A324" s="22">
        <v>13</v>
      </c>
      <c r="B324" s="22">
        <v>21</v>
      </c>
      <c r="C324" s="22" t="s">
        <v>219</v>
      </c>
      <c r="D324" s="23" t="s">
        <v>6</v>
      </c>
      <c r="O324" s="62" t="s">
        <v>334</v>
      </c>
      <c r="W324" s="62" t="s">
        <v>334</v>
      </c>
    </row>
    <row r="325" spans="1:46" ht="34">
      <c r="A325" s="22">
        <v>13</v>
      </c>
      <c r="B325" s="22">
        <v>22</v>
      </c>
      <c r="C325" s="22" t="s">
        <v>220</v>
      </c>
      <c r="D325" s="23" t="s">
        <v>6</v>
      </c>
      <c r="O325" s="62" t="s">
        <v>334</v>
      </c>
      <c r="T325" s="87" t="s">
        <v>334</v>
      </c>
    </row>
    <row r="326" spans="1:46" ht="51">
      <c r="A326" s="22">
        <v>13</v>
      </c>
      <c r="B326" s="22">
        <v>23</v>
      </c>
      <c r="C326" s="22" t="s">
        <v>221</v>
      </c>
      <c r="D326" s="23" t="s">
        <v>6</v>
      </c>
      <c r="Q326" s="72" t="s">
        <v>334</v>
      </c>
      <c r="AK326" s="77" t="s">
        <v>334</v>
      </c>
      <c r="AL326" s="77"/>
      <c r="AM326" s="77"/>
      <c r="AN326" s="77"/>
      <c r="AP326" s="77"/>
      <c r="AQ326" s="77"/>
      <c r="AR326" s="77" t="s">
        <v>341</v>
      </c>
      <c r="AS326" s="77" t="s">
        <v>341</v>
      </c>
      <c r="AT326" s="77" t="s">
        <v>341</v>
      </c>
    </row>
    <row r="327" spans="1:46" hidden="1">
      <c r="A327" s="3">
        <v>13</v>
      </c>
      <c r="B327" s="3">
        <v>24</v>
      </c>
    </row>
    <row r="328" spans="1:46" ht="34">
      <c r="A328" s="22">
        <v>13</v>
      </c>
      <c r="B328" s="22">
        <v>25</v>
      </c>
      <c r="C328" s="22" t="s">
        <v>222</v>
      </c>
      <c r="D328" s="23" t="s">
        <v>6</v>
      </c>
      <c r="O328" s="62" t="s">
        <v>334</v>
      </c>
      <c r="V328" s="62" t="s">
        <v>334</v>
      </c>
    </row>
    <row r="329" spans="1:46" hidden="1">
      <c r="A329" s="3">
        <v>13</v>
      </c>
      <c r="B329" s="3">
        <v>26</v>
      </c>
    </row>
    <row r="330" spans="1:46" ht="51">
      <c r="A330" s="22">
        <v>13</v>
      </c>
      <c r="B330" s="22">
        <v>27</v>
      </c>
      <c r="C330" s="22" t="s">
        <v>223</v>
      </c>
      <c r="D330" s="23" t="s">
        <v>6</v>
      </c>
      <c r="Q330" s="72" t="s">
        <v>334</v>
      </c>
      <c r="AK330" s="77"/>
      <c r="AL330" s="77" t="s">
        <v>334</v>
      </c>
      <c r="AM330" s="77"/>
      <c r="AN330" s="77"/>
      <c r="AP330" s="77"/>
      <c r="AQ330" s="77"/>
      <c r="AR330" s="77" t="s">
        <v>340</v>
      </c>
      <c r="AS330" s="77" t="s">
        <v>341</v>
      </c>
      <c r="AT330" s="77" t="s">
        <v>431</v>
      </c>
    </row>
    <row r="331" spans="1:46" hidden="1">
      <c r="A331" s="3">
        <v>13</v>
      </c>
      <c r="B331" s="3">
        <v>28</v>
      </c>
    </row>
    <row r="332" spans="1:46" ht="34">
      <c r="A332" s="22">
        <v>13</v>
      </c>
      <c r="B332" s="22">
        <v>29</v>
      </c>
      <c r="C332" s="22" t="s">
        <v>432</v>
      </c>
      <c r="D332" s="23" t="s">
        <v>6</v>
      </c>
      <c r="P332" s="38" t="s">
        <v>334</v>
      </c>
      <c r="Q332" s="72" t="s">
        <v>334</v>
      </c>
      <c r="Z332" s="50" t="s">
        <v>351</v>
      </c>
      <c r="AA332" s="50" t="s">
        <v>350</v>
      </c>
      <c r="AB332" s="50" t="s">
        <v>341</v>
      </c>
      <c r="AD332" s="50" t="s">
        <v>360</v>
      </c>
      <c r="AF332" s="50"/>
      <c r="AG332" s="50"/>
      <c r="AH332" s="50"/>
      <c r="AI332" s="50" t="s">
        <v>334</v>
      </c>
      <c r="AK332" s="77" t="s">
        <v>334</v>
      </c>
      <c r="AL332" s="77"/>
      <c r="AM332" s="77"/>
      <c r="AN332" s="77"/>
      <c r="AP332" s="77"/>
      <c r="AQ332" s="77"/>
      <c r="AR332" s="77" t="s">
        <v>341</v>
      </c>
      <c r="AS332" s="77" t="s">
        <v>341</v>
      </c>
      <c r="AT332" s="77" t="s">
        <v>341</v>
      </c>
    </row>
    <row r="333" spans="1:46" hidden="1">
      <c r="A333" s="3">
        <v>13</v>
      </c>
      <c r="B333" s="3">
        <v>30</v>
      </c>
    </row>
    <row r="334" spans="1:46" ht="34" hidden="1">
      <c r="A334" s="32">
        <v>13</v>
      </c>
      <c r="B334" s="32">
        <v>31</v>
      </c>
      <c r="C334" s="32" t="s">
        <v>224</v>
      </c>
      <c r="D334" s="33" t="s">
        <v>225</v>
      </c>
    </row>
    <row r="335" spans="1:46" hidden="1">
      <c r="A335" s="3">
        <v>13</v>
      </c>
      <c r="B335" s="3">
        <v>32</v>
      </c>
    </row>
    <row r="336" spans="1:46" ht="34" hidden="1">
      <c r="A336" s="32">
        <v>13</v>
      </c>
      <c r="B336" s="32">
        <v>33</v>
      </c>
      <c r="C336" s="32" t="s">
        <v>226</v>
      </c>
      <c r="D336" s="33" t="s">
        <v>225</v>
      </c>
    </row>
    <row r="337" spans="1:47" ht="17" hidden="1">
      <c r="A337" s="3">
        <v>13</v>
      </c>
      <c r="B337" s="3">
        <v>34</v>
      </c>
      <c r="D337" s="4" t="s">
        <v>57</v>
      </c>
    </row>
    <row r="338" spans="1:47" ht="34">
      <c r="A338" s="22">
        <v>13</v>
      </c>
      <c r="B338" s="22">
        <v>35</v>
      </c>
      <c r="C338" s="22" t="s">
        <v>227</v>
      </c>
      <c r="D338" s="23" t="s">
        <v>6</v>
      </c>
      <c r="Q338" s="72" t="s">
        <v>334</v>
      </c>
      <c r="AK338" s="77"/>
      <c r="AL338" s="77"/>
      <c r="AM338" s="77" t="s">
        <v>334</v>
      </c>
      <c r="AN338" s="77"/>
      <c r="AP338" s="77"/>
      <c r="AQ338" s="77"/>
      <c r="AR338" s="77" t="s">
        <v>341</v>
      </c>
      <c r="AS338" s="77" t="s">
        <v>341</v>
      </c>
      <c r="AT338" s="77" t="s">
        <v>341</v>
      </c>
    </row>
    <row r="339" spans="1:47" hidden="1">
      <c r="A339" s="3">
        <v>13</v>
      </c>
      <c r="B339" s="3">
        <v>36</v>
      </c>
    </row>
    <row r="340" spans="1:47" ht="34">
      <c r="A340" s="22">
        <v>13</v>
      </c>
      <c r="B340" s="22">
        <v>37</v>
      </c>
      <c r="C340" s="22" t="s">
        <v>228</v>
      </c>
      <c r="D340" s="23" t="s">
        <v>6</v>
      </c>
      <c r="P340" s="38" t="s">
        <v>334</v>
      </c>
      <c r="Z340" s="50" t="s">
        <v>341</v>
      </c>
      <c r="AA340" s="50" t="s">
        <v>350</v>
      </c>
      <c r="AB340" s="50" t="s">
        <v>341</v>
      </c>
      <c r="AD340" s="50" t="s">
        <v>357</v>
      </c>
      <c r="AF340" s="50"/>
      <c r="AG340" s="50" t="s">
        <v>334</v>
      </c>
      <c r="AH340" s="50"/>
      <c r="AI340" s="50"/>
    </row>
    <row r="341" spans="1:47" ht="34" hidden="1">
      <c r="A341" s="32">
        <v>13</v>
      </c>
      <c r="B341" s="32">
        <v>38</v>
      </c>
      <c r="C341" s="32" t="s">
        <v>229</v>
      </c>
      <c r="D341" s="33" t="s">
        <v>225</v>
      </c>
      <c r="AD341" s="50"/>
      <c r="AF341" s="50"/>
      <c r="AG341" s="50"/>
      <c r="AH341" s="50"/>
      <c r="AI341" s="50"/>
    </row>
    <row r="342" spans="1:47" hidden="1">
      <c r="A342" s="3">
        <v>13</v>
      </c>
      <c r="B342" s="3">
        <v>39</v>
      </c>
      <c r="AD342" s="50"/>
      <c r="AF342" s="50"/>
      <c r="AG342" s="50"/>
      <c r="AH342" s="50"/>
      <c r="AI342" s="50"/>
    </row>
    <row r="343" spans="1:47" ht="34">
      <c r="A343" s="22">
        <v>13</v>
      </c>
      <c r="B343" s="22">
        <v>40</v>
      </c>
      <c r="C343" s="22" t="s">
        <v>230</v>
      </c>
      <c r="D343" s="23" t="s">
        <v>6</v>
      </c>
      <c r="P343" s="38" t="s">
        <v>334</v>
      </c>
      <c r="Z343" s="50" t="s">
        <v>341</v>
      </c>
      <c r="AA343" s="50" t="s">
        <v>350</v>
      </c>
      <c r="AB343" s="50" t="s">
        <v>341</v>
      </c>
      <c r="AD343" s="50" t="s">
        <v>357</v>
      </c>
      <c r="AF343" s="50"/>
      <c r="AG343" s="50" t="s">
        <v>334</v>
      </c>
      <c r="AH343" s="50"/>
      <c r="AI343" s="50"/>
    </row>
    <row r="344" spans="1:47" hidden="1">
      <c r="A344" s="3">
        <v>13</v>
      </c>
      <c r="B344" s="3">
        <v>41</v>
      </c>
    </row>
    <row r="345" spans="1:47" ht="34" hidden="1">
      <c r="A345" s="102">
        <v>13</v>
      </c>
      <c r="B345" s="102">
        <v>42</v>
      </c>
      <c r="C345" s="102" t="s">
        <v>231</v>
      </c>
      <c r="D345" s="103" t="s">
        <v>225</v>
      </c>
      <c r="F345" s="68"/>
      <c r="G345" s="68"/>
      <c r="H345" s="68"/>
      <c r="I345" s="68"/>
      <c r="J345" s="68"/>
      <c r="K345" s="68"/>
      <c r="L345" s="68"/>
      <c r="M345" s="68"/>
      <c r="O345" s="42"/>
      <c r="P345" s="42"/>
      <c r="Q345" s="42"/>
      <c r="R345" s="42"/>
      <c r="T345" s="88"/>
      <c r="U345" s="42"/>
      <c r="V345" s="42"/>
      <c r="W345" s="42"/>
      <c r="X345" s="42"/>
      <c r="Z345" s="19"/>
      <c r="AA345" s="19"/>
      <c r="AB345" s="19"/>
      <c r="AD345" s="19"/>
      <c r="AK345" s="19"/>
      <c r="AL345" s="19"/>
      <c r="AM345" s="19"/>
      <c r="AN345" s="19"/>
      <c r="AO345" s="112"/>
      <c r="AP345" s="19"/>
      <c r="AQ345" s="19"/>
      <c r="AR345" s="19"/>
      <c r="AS345" s="19"/>
      <c r="AT345" s="19"/>
      <c r="AU345" s="19"/>
    </row>
    <row r="346" spans="1:47" s="76" customFormat="1">
      <c r="A346" s="73"/>
      <c r="B346" s="73"/>
      <c r="C346" s="73"/>
      <c r="D346" s="74"/>
      <c r="E346" s="75"/>
      <c r="Z346" s="74"/>
      <c r="AA346" s="74"/>
      <c r="AB346" s="74"/>
      <c r="AD346" s="74"/>
      <c r="AE346" s="115"/>
      <c r="AF346" s="64"/>
      <c r="AG346" s="64"/>
      <c r="AH346" s="64"/>
      <c r="AI346" s="64"/>
      <c r="AK346" s="74"/>
      <c r="AL346" s="74"/>
      <c r="AM346" s="74"/>
      <c r="AN346" s="74"/>
      <c r="AO346" s="113"/>
      <c r="AP346" s="74"/>
      <c r="AQ346" s="74"/>
      <c r="AR346" s="74"/>
      <c r="AS346" s="74"/>
      <c r="AT346" s="74"/>
      <c r="AU346" s="74"/>
    </row>
    <row r="347" spans="1:47" s="76" customFormat="1">
      <c r="A347" s="73"/>
      <c r="B347" s="73"/>
      <c r="C347" s="73"/>
      <c r="D347" s="74"/>
      <c r="E347" s="75"/>
      <c r="Z347" s="74"/>
      <c r="AA347" s="74"/>
      <c r="AB347" s="74"/>
      <c r="AD347" s="74"/>
      <c r="AE347" s="115"/>
      <c r="AF347" s="64"/>
      <c r="AG347" s="64"/>
      <c r="AH347" s="64"/>
      <c r="AI347" s="64"/>
      <c r="AK347" s="74"/>
      <c r="AL347" s="74"/>
      <c r="AM347" s="74"/>
      <c r="AN347" s="74"/>
      <c r="AO347" s="113"/>
      <c r="AP347" s="74"/>
      <c r="AQ347" s="74"/>
      <c r="AR347" s="74"/>
      <c r="AS347" s="74"/>
      <c r="AT347" s="74"/>
      <c r="AU347" s="74"/>
    </row>
    <row r="348" spans="1:47" s="76" customFormat="1">
      <c r="A348" s="73"/>
      <c r="B348" s="73"/>
      <c r="C348" s="73"/>
      <c r="D348" s="74"/>
      <c r="E348" s="75"/>
      <c r="Z348" s="74"/>
      <c r="AA348" s="74"/>
      <c r="AB348" s="74"/>
      <c r="AD348" s="74"/>
      <c r="AE348" s="115"/>
      <c r="AF348" s="64"/>
      <c r="AG348" s="64"/>
      <c r="AH348" s="64"/>
      <c r="AI348" s="64"/>
      <c r="AK348" s="74"/>
      <c r="AL348" s="74"/>
      <c r="AM348" s="74"/>
      <c r="AN348" s="74"/>
      <c r="AO348" s="113"/>
      <c r="AP348" s="74"/>
      <c r="AQ348" s="74"/>
      <c r="AR348" s="74"/>
      <c r="AS348" s="74"/>
      <c r="AT348" s="74"/>
      <c r="AU348" s="74"/>
    </row>
    <row r="349" spans="1:47" ht="68">
      <c r="A349" s="20">
        <v>9</v>
      </c>
      <c r="B349" s="20">
        <v>1</v>
      </c>
      <c r="C349" s="20" t="s">
        <v>232</v>
      </c>
      <c r="D349" s="21" t="s">
        <v>6</v>
      </c>
      <c r="F349" s="67"/>
      <c r="G349" s="67"/>
      <c r="H349" s="67"/>
      <c r="I349" s="67"/>
      <c r="J349" s="67"/>
      <c r="K349" s="67"/>
      <c r="L349" s="67"/>
      <c r="M349" s="67"/>
      <c r="O349" s="69" t="s">
        <v>334</v>
      </c>
      <c r="P349" s="43"/>
      <c r="Q349" s="43"/>
      <c r="R349" s="43"/>
      <c r="T349" s="90"/>
      <c r="U349" s="43"/>
      <c r="V349" s="43"/>
      <c r="W349" s="69" t="s">
        <v>334</v>
      </c>
      <c r="X349" s="43"/>
      <c r="Z349" s="2"/>
      <c r="AA349" s="2"/>
      <c r="AB349" s="2"/>
      <c r="AD349" s="2"/>
      <c r="AK349" s="2"/>
      <c r="AL349" s="2"/>
      <c r="AM349" s="2"/>
      <c r="AN349" s="2"/>
      <c r="AO349" s="114"/>
      <c r="AP349" s="2"/>
      <c r="AQ349" s="2"/>
      <c r="AR349" s="2"/>
      <c r="AS349" s="2"/>
      <c r="AT349" s="2"/>
      <c r="AU349" s="2"/>
    </row>
    <row r="350" spans="1:47" hidden="1">
      <c r="A350" s="3">
        <v>9</v>
      </c>
      <c r="B350" s="3">
        <v>2</v>
      </c>
    </row>
    <row r="351" spans="1:47" ht="34">
      <c r="A351" s="22">
        <v>9</v>
      </c>
      <c r="B351" s="22">
        <v>3</v>
      </c>
      <c r="C351" s="22" t="s">
        <v>233</v>
      </c>
      <c r="D351" s="23" t="s">
        <v>6</v>
      </c>
      <c r="P351" s="38" t="s">
        <v>334</v>
      </c>
      <c r="Z351" s="50" t="s">
        <v>351</v>
      </c>
      <c r="AA351" s="50" t="s">
        <v>350</v>
      </c>
      <c r="AB351" s="50" t="s">
        <v>351</v>
      </c>
      <c r="AD351" s="50" t="s">
        <v>357</v>
      </c>
      <c r="AF351" s="50"/>
      <c r="AG351" s="50" t="s">
        <v>334</v>
      </c>
      <c r="AH351" s="50"/>
      <c r="AI351" s="50"/>
    </row>
    <row r="352" spans="1:47" hidden="1">
      <c r="A352" s="3">
        <v>9</v>
      </c>
      <c r="B352" s="3">
        <v>4</v>
      </c>
    </row>
    <row r="353" spans="1:46" ht="51">
      <c r="A353" s="22">
        <v>9</v>
      </c>
      <c r="B353" s="22">
        <v>5</v>
      </c>
      <c r="C353" s="22" t="s">
        <v>234</v>
      </c>
      <c r="D353" s="23" t="s">
        <v>6</v>
      </c>
      <c r="O353" s="62" t="s">
        <v>334</v>
      </c>
      <c r="W353" s="62" t="s">
        <v>334</v>
      </c>
    </row>
    <row r="354" spans="1:46" hidden="1">
      <c r="A354" s="3">
        <v>9</v>
      </c>
      <c r="B354" s="3">
        <v>6</v>
      </c>
    </row>
    <row r="355" spans="1:46" ht="51">
      <c r="A355" s="22">
        <v>9</v>
      </c>
      <c r="B355" s="22">
        <v>7</v>
      </c>
      <c r="C355" s="22" t="s">
        <v>235</v>
      </c>
      <c r="D355" s="23" t="s">
        <v>6</v>
      </c>
      <c r="P355" s="38" t="s">
        <v>334</v>
      </c>
      <c r="Z355" s="50" t="s">
        <v>340</v>
      </c>
      <c r="AA355" s="50" t="s">
        <v>350</v>
      </c>
      <c r="AB355" s="50" t="s">
        <v>340</v>
      </c>
      <c r="AD355" s="50" t="s">
        <v>356</v>
      </c>
      <c r="AF355" s="50"/>
      <c r="AG355" s="50"/>
      <c r="AH355" s="50"/>
      <c r="AI355" s="50" t="s">
        <v>334</v>
      </c>
    </row>
    <row r="356" spans="1:46" hidden="1">
      <c r="A356" s="3">
        <v>9</v>
      </c>
      <c r="B356" s="3">
        <v>8</v>
      </c>
    </row>
    <row r="357" spans="1:46" ht="34">
      <c r="A357" s="22">
        <v>9</v>
      </c>
      <c r="B357" s="22">
        <v>9</v>
      </c>
      <c r="C357" s="22" t="s">
        <v>236</v>
      </c>
      <c r="D357" s="23" t="s">
        <v>6</v>
      </c>
      <c r="P357" s="38" t="s">
        <v>334</v>
      </c>
      <c r="Z357" s="50" t="s">
        <v>340</v>
      </c>
      <c r="AA357" s="50" t="s">
        <v>341</v>
      </c>
      <c r="AB357" s="50" t="s">
        <v>340</v>
      </c>
      <c r="AD357" s="50" t="s">
        <v>359</v>
      </c>
      <c r="AF357" s="50"/>
      <c r="AG357" s="50"/>
      <c r="AH357" s="50"/>
      <c r="AI357" s="50" t="s">
        <v>334</v>
      </c>
    </row>
    <row r="358" spans="1:46" hidden="1">
      <c r="A358" s="3">
        <v>9</v>
      </c>
      <c r="B358" s="3">
        <v>10</v>
      </c>
    </row>
    <row r="359" spans="1:46" ht="34">
      <c r="A359" s="22">
        <v>9</v>
      </c>
      <c r="B359" s="22">
        <v>11</v>
      </c>
      <c r="C359" s="22" t="s">
        <v>237</v>
      </c>
      <c r="D359" s="23" t="s">
        <v>6</v>
      </c>
      <c r="P359" s="38" t="s">
        <v>334</v>
      </c>
      <c r="Q359" s="72" t="s">
        <v>334</v>
      </c>
      <c r="Z359" s="50" t="s">
        <v>340</v>
      </c>
      <c r="AA359" s="50" t="s">
        <v>341</v>
      </c>
      <c r="AB359" s="50" t="s">
        <v>340</v>
      </c>
      <c r="AD359" s="50" t="s">
        <v>442</v>
      </c>
      <c r="AF359" s="50"/>
      <c r="AG359" s="50"/>
      <c r="AH359" s="50"/>
      <c r="AI359" s="50" t="s">
        <v>334</v>
      </c>
      <c r="AK359" s="77" t="s">
        <v>334</v>
      </c>
      <c r="AL359" s="77"/>
      <c r="AM359" s="77"/>
      <c r="AN359" s="77"/>
      <c r="AP359" s="77"/>
      <c r="AQ359" s="77"/>
      <c r="AR359" s="77" t="s">
        <v>340</v>
      </c>
      <c r="AS359" s="77" t="s">
        <v>340</v>
      </c>
      <c r="AT359" s="77" t="s">
        <v>340</v>
      </c>
    </row>
    <row r="360" spans="1:46" hidden="1">
      <c r="A360" s="3">
        <v>9</v>
      </c>
      <c r="B360" s="3">
        <v>12</v>
      </c>
    </row>
    <row r="361" spans="1:46" ht="68">
      <c r="A361" s="22">
        <v>9</v>
      </c>
      <c r="B361" s="22">
        <v>13</v>
      </c>
      <c r="C361" s="22" t="s">
        <v>238</v>
      </c>
      <c r="D361" s="23" t="s">
        <v>6</v>
      </c>
      <c r="P361" s="38" t="s">
        <v>334</v>
      </c>
      <c r="Z361" s="50" t="s">
        <v>340</v>
      </c>
      <c r="AA361" s="50" t="s">
        <v>340</v>
      </c>
      <c r="AB361" s="50" t="s">
        <v>340</v>
      </c>
      <c r="AD361" s="50" t="s">
        <v>443</v>
      </c>
      <c r="AF361" s="50"/>
      <c r="AG361" s="50"/>
      <c r="AH361" s="50"/>
      <c r="AI361" s="50" t="s">
        <v>334</v>
      </c>
    </row>
    <row r="362" spans="1:46" ht="34" hidden="1">
      <c r="A362" s="53">
        <v>9</v>
      </c>
      <c r="B362" s="53">
        <v>14</v>
      </c>
      <c r="C362" s="53" t="s">
        <v>239</v>
      </c>
      <c r="D362" s="54" t="s">
        <v>225</v>
      </c>
    </row>
    <row r="363" spans="1:46" hidden="1">
      <c r="A363" s="3">
        <v>9</v>
      </c>
      <c r="B363" s="3">
        <v>15</v>
      </c>
    </row>
    <row r="364" spans="1:46" ht="34" hidden="1">
      <c r="A364" s="32">
        <v>9</v>
      </c>
      <c r="B364" s="32">
        <v>16</v>
      </c>
      <c r="C364" s="32" t="s">
        <v>240</v>
      </c>
      <c r="D364" s="33" t="s">
        <v>225</v>
      </c>
    </row>
    <row r="365" spans="1:46" hidden="1">
      <c r="A365" s="3">
        <v>9</v>
      </c>
      <c r="B365" s="3">
        <v>17</v>
      </c>
    </row>
    <row r="366" spans="1:46" ht="17">
      <c r="A366" s="22">
        <v>9</v>
      </c>
      <c r="B366" s="22">
        <v>18</v>
      </c>
      <c r="C366" s="22" t="s">
        <v>241</v>
      </c>
      <c r="D366" s="23" t="s">
        <v>6</v>
      </c>
      <c r="O366" s="62" t="s">
        <v>334</v>
      </c>
      <c r="T366" s="87" t="s">
        <v>334</v>
      </c>
    </row>
    <row r="367" spans="1:46" hidden="1">
      <c r="A367" s="3">
        <v>9</v>
      </c>
      <c r="B367" s="3">
        <v>19</v>
      </c>
    </row>
    <row r="368" spans="1:46" ht="34">
      <c r="A368" s="22">
        <v>9</v>
      </c>
      <c r="B368" s="22">
        <v>20</v>
      </c>
      <c r="C368" s="22" t="s">
        <v>242</v>
      </c>
      <c r="D368" s="23" t="s">
        <v>6</v>
      </c>
      <c r="O368" s="62" t="s">
        <v>334</v>
      </c>
      <c r="W368" s="62" t="s">
        <v>334</v>
      </c>
    </row>
    <row r="369" spans="1:47" hidden="1">
      <c r="A369" s="3">
        <v>9</v>
      </c>
      <c r="B369" s="3">
        <v>21</v>
      </c>
    </row>
    <row r="370" spans="1:47" ht="34">
      <c r="A370" s="22">
        <v>9</v>
      </c>
      <c r="B370" s="22">
        <v>22</v>
      </c>
      <c r="C370" s="22" t="s">
        <v>243</v>
      </c>
      <c r="D370" s="23" t="s">
        <v>6</v>
      </c>
      <c r="P370" s="38" t="s">
        <v>334</v>
      </c>
      <c r="Z370" s="50" t="s">
        <v>341</v>
      </c>
      <c r="AA370" s="50" t="s">
        <v>341</v>
      </c>
      <c r="AB370" s="50" t="s">
        <v>341</v>
      </c>
      <c r="AD370" s="50" t="s">
        <v>356</v>
      </c>
      <c r="AF370" s="50"/>
      <c r="AG370" s="50" t="s">
        <v>334</v>
      </c>
      <c r="AH370" s="50"/>
      <c r="AI370" s="50"/>
    </row>
    <row r="371" spans="1:47" hidden="1">
      <c r="A371" s="3">
        <v>9</v>
      </c>
      <c r="B371" s="3">
        <v>23</v>
      </c>
    </row>
    <row r="372" spans="1:47" ht="34">
      <c r="A372" s="70">
        <v>9</v>
      </c>
      <c r="B372" s="70">
        <v>24</v>
      </c>
      <c r="C372" s="70" t="s">
        <v>244</v>
      </c>
      <c r="D372" s="71" t="s">
        <v>6</v>
      </c>
      <c r="F372" s="68"/>
      <c r="G372" s="68"/>
      <c r="H372" s="68"/>
      <c r="I372" s="68"/>
      <c r="J372" s="68"/>
      <c r="K372" s="68"/>
      <c r="L372" s="68"/>
      <c r="M372" s="68"/>
      <c r="O372" s="42"/>
      <c r="P372" s="51" t="s">
        <v>334</v>
      </c>
      <c r="Q372" s="42"/>
      <c r="R372" s="42"/>
      <c r="T372" s="88"/>
      <c r="U372" s="42"/>
      <c r="V372" s="42"/>
      <c r="W372" s="42"/>
      <c r="X372" s="42"/>
      <c r="Z372" s="52" t="s">
        <v>341</v>
      </c>
      <c r="AA372" s="52" t="s">
        <v>398</v>
      </c>
      <c r="AB372" s="52" t="s">
        <v>340</v>
      </c>
      <c r="AD372" s="52" t="s">
        <v>443</v>
      </c>
      <c r="AF372" s="50"/>
      <c r="AG372" s="50"/>
      <c r="AH372" s="50"/>
      <c r="AI372" s="50" t="s">
        <v>334</v>
      </c>
      <c r="AK372" s="19"/>
      <c r="AL372" s="19"/>
      <c r="AM372" s="19"/>
      <c r="AN372" s="19"/>
      <c r="AO372" s="112"/>
      <c r="AP372" s="19"/>
      <c r="AQ372" s="19"/>
      <c r="AR372" s="19"/>
      <c r="AS372" s="19"/>
      <c r="AT372" s="19"/>
      <c r="AU372" s="19"/>
    </row>
    <row r="373" spans="1:47" s="76" customFormat="1">
      <c r="A373" s="73"/>
      <c r="B373" s="73"/>
      <c r="C373" s="73"/>
      <c r="D373" s="74"/>
      <c r="E373" s="75"/>
      <c r="Z373" s="74"/>
      <c r="AA373" s="74"/>
      <c r="AB373" s="74"/>
      <c r="AD373" s="74"/>
      <c r="AE373" s="115"/>
      <c r="AF373" s="64"/>
      <c r="AG373" s="64"/>
      <c r="AH373" s="64"/>
      <c r="AI373" s="64"/>
      <c r="AK373" s="74"/>
      <c r="AL373" s="74"/>
      <c r="AM373" s="74"/>
      <c r="AN373" s="74"/>
      <c r="AO373" s="113"/>
      <c r="AP373" s="74"/>
      <c r="AQ373" s="74"/>
      <c r="AR373" s="74"/>
      <c r="AS373" s="74"/>
      <c r="AT373" s="74"/>
      <c r="AU373" s="74"/>
    </row>
    <row r="374" spans="1:47" s="76" customFormat="1">
      <c r="A374" s="73"/>
      <c r="B374" s="73"/>
      <c r="C374" s="73"/>
      <c r="D374" s="74"/>
      <c r="E374" s="75"/>
      <c r="Z374" s="74"/>
      <c r="AA374" s="74"/>
      <c r="AB374" s="74"/>
      <c r="AD374" s="74"/>
      <c r="AE374" s="115"/>
      <c r="AF374" s="64"/>
      <c r="AG374" s="64"/>
      <c r="AH374" s="64"/>
      <c r="AI374" s="64"/>
      <c r="AK374" s="74"/>
      <c r="AL374" s="74"/>
      <c r="AM374" s="74"/>
      <c r="AN374" s="74"/>
      <c r="AO374" s="113"/>
      <c r="AP374" s="74"/>
      <c r="AQ374" s="74"/>
      <c r="AR374" s="74"/>
      <c r="AS374" s="74"/>
      <c r="AT374" s="74"/>
      <c r="AU374" s="74"/>
    </row>
    <row r="375" spans="1:47" s="76" customFormat="1">
      <c r="A375" s="73"/>
      <c r="B375" s="73"/>
      <c r="C375" s="73"/>
      <c r="D375" s="74"/>
      <c r="E375" s="75"/>
      <c r="Z375" s="74"/>
      <c r="AA375" s="74"/>
      <c r="AB375" s="74"/>
      <c r="AD375" s="74"/>
      <c r="AE375" s="115"/>
      <c r="AF375" s="64"/>
      <c r="AG375" s="64"/>
      <c r="AH375" s="64"/>
      <c r="AI375" s="64"/>
      <c r="AK375" s="74"/>
      <c r="AL375" s="74"/>
      <c r="AM375" s="74"/>
      <c r="AN375" s="74"/>
      <c r="AO375" s="113"/>
      <c r="AP375" s="74"/>
      <c r="AQ375" s="74"/>
      <c r="AR375" s="74"/>
      <c r="AS375" s="74"/>
      <c r="AT375" s="74"/>
      <c r="AU375" s="74"/>
    </row>
    <row r="376" spans="1:47" ht="34">
      <c r="A376" s="20">
        <v>10</v>
      </c>
      <c r="B376" s="20">
        <v>1</v>
      </c>
      <c r="C376" s="20" t="s">
        <v>245</v>
      </c>
      <c r="D376" s="21" t="s">
        <v>6</v>
      </c>
      <c r="F376" s="67"/>
      <c r="G376" s="67"/>
      <c r="H376" s="67"/>
      <c r="I376" s="67"/>
      <c r="J376" s="67"/>
      <c r="K376" s="67"/>
      <c r="L376" s="67"/>
      <c r="M376" s="67"/>
      <c r="O376" s="69" t="s">
        <v>334</v>
      </c>
      <c r="P376" s="43"/>
      <c r="Q376" s="43"/>
      <c r="R376" s="43"/>
      <c r="T376" s="89" t="s">
        <v>334</v>
      </c>
      <c r="U376" s="43"/>
      <c r="V376" s="43"/>
      <c r="W376" s="43"/>
      <c r="X376" s="43"/>
      <c r="Z376" s="2"/>
      <c r="AA376" s="2"/>
      <c r="AB376" s="2"/>
      <c r="AD376" s="2"/>
      <c r="AK376" s="2"/>
      <c r="AL376" s="2"/>
      <c r="AM376" s="2"/>
      <c r="AN376" s="2"/>
      <c r="AO376" s="114"/>
      <c r="AP376" s="2"/>
      <c r="AQ376" s="2"/>
      <c r="AR376" s="2"/>
      <c r="AS376" s="2"/>
      <c r="AT376" s="2"/>
      <c r="AU376" s="2"/>
    </row>
    <row r="377" spans="1:47" hidden="1">
      <c r="A377" s="3">
        <v>10</v>
      </c>
      <c r="B377" s="3">
        <v>2</v>
      </c>
    </row>
    <row r="378" spans="1:47" ht="17" hidden="1">
      <c r="A378" s="3">
        <v>10</v>
      </c>
      <c r="B378" s="3">
        <v>3</v>
      </c>
      <c r="C378" s="3" t="s">
        <v>246</v>
      </c>
      <c r="D378" s="4" t="s">
        <v>57</v>
      </c>
    </row>
    <row r="379" spans="1:47" ht="34">
      <c r="A379" s="22">
        <v>10</v>
      </c>
      <c r="B379" s="22">
        <v>4</v>
      </c>
      <c r="C379" s="22" t="s">
        <v>247</v>
      </c>
      <c r="D379" s="23" t="s">
        <v>6</v>
      </c>
      <c r="O379" s="62" t="s">
        <v>334</v>
      </c>
      <c r="T379" s="87" t="s">
        <v>334</v>
      </c>
    </row>
    <row r="380" spans="1:47" hidden="1">
      <c r="A380" s="3">
        <v>10</v>
      </c>
      <c r="B380" s="3">
        <v>5</v>
      </c>
    </row>
    <row r="381" spans="1:47" ht="34">
      <c r="A381" s="22">
        <v>10</v>
      </c>
      <c r="B381" s="22">
        <v>6</v>
      </c>
      <c r="C381" s="22" t="s">
        <v>248</v>
      </c>
      <c r="D381" s="23" t="s">
        <v>6</v>
      </c>
      <c r="O381" s="62" t="s">
        <v>334</v>
      </c>
      <c r="V381" s="62" t="s">
        <v>334</v>
      </c>
    </row>
    <row r="382" spans="1:47" hidden="1">
      <c r="A382" s="3">
        <v>10</v>
      </c>
      <c r="B382" s="3">
        <v>7</v>
      </c>
    </row>
    <row r="383" spans="1:47" ht="34">
      <c r="A383" s="22">
        <v>10</v>
      </c>
      <c r="B383" s="22">
        <v>8</v>
      </c>
      <c r="C383" s="22" t="s">
        <v>249</v>
      </c>
      <c r="D383" s="23" t="s">
        <v>6</v>
      </c>
      <c r="O383" s="62" t="s">
        <v>334</v>
      </c>
      <c r="T383" s="87" t="s">
        <v>334</v>
      </c>
    </row>
    <row r="384" spans="1:47" hidden="1">
      <c r="A384" s="3">
        <v>10</v>
      </c>
      <c r="B384" s="3">
        <v>9</v>
      </c>
    </row>
    <row r="385" spans="1:46" ht="34" hidden="1">
      <c r="A385" s="24">
        <v>10</v>
      </c>
      <c r="B385" s="24">
        <v>10</v>
      </c>
      <c r="C385" s="24" t="s">
        <v>250</v>
      </c>
      <c r="D385" s="25" t="s">
        <v>251</v>
      </c>
    </row>
    <row r="386" spans="1:46" hidden="1">
      <c r="A386" s="3">
        <v>10</v>
      </c>
      <c r="B386" s="3">
        <v>11</v>
      </c>
    </row>
    <row r="387" spans="1:46" ht="34">
      <c r="A387" s="22">
        <v>10</v>
      </c>
      <c r="B387" s="22">
        <v>12</v>
      </c>
      <c r="C387" s="22" t="s">
        <v>252</v>
      </c>
      <c r="D387" s="23" t="s">
        <v>6</v>
      </c>
      <c r="Q387" s="72" t="s">
        <v>334</v>
      </c>
      <c r="AK387" s="77" t="s">
        <v>334</v>
      </c>
      <c r="AL387" s="77"/>
      <c r="AM387" s="77"/>
      <c r="AN387" s="77"/>
      <c r="AP387" s="77"/>
      <c r="AQ387" s="77"/>
      <c r="AR387" s="77" t="s">
        <v>404</v>
      </c>
      <c r="AS387" s="77" t="s">
        <v>404</v>
      </c>
      <c r="AT387" s="77" t="s">
        <v>404</v>
      </c>
    </row>
    <row r="388" spans="1:46" hidden="1">
      <c r="A388" s="3">
        <v>10</v>
      </c>
      <c r="B388" s="3">
        <v>13</v>
      </c>
    </row>
    <row r="389" spans="1:46" ht="51">
      <c r="A389" s="22">
        <v>10</v>
      </c>
      <c r="B389" s="22">
        <v>14</v>
      </c>
      <c r="C389" s="22" t="s">
        <v>253</v>
      </c>
      <c r="D389" s="23" t="s">
        <v>6</v>
      </c>
      <c r="O389" s="62" t="s">
        <v>334</v>
      </c>
      <c r="T389" s="87" t="s">
        <v>334</v>
      </c>
    </row>
    <row r="390" spans="1:46" hidden="1">
      <c r="A390" s="3">
        <v>10</v>
      </c>
      <c r="B390" s="3">
        <v>15</v>
      </c>
    </row>
    <row r="391" spans="1:46" ht="51">
      <c r="A391" s="22">
        <v>10</v>
      </c>
      <c r="B391" s="22">
        <v>16</v>
      </c>
      <c r="C391" s="22" t="s">
        <v>254</v>
      </c>
      <c r="D391" s="23" t="s">
        <v>6</v>
      </c>
      <c r="O391" s="62" t="s">
        <v>334</v>
      </c>
      <c r="T391" s="87" t="s">
        <v>334</v>
      </c>
    </row>
    <row r="392" spans="1:46" hidden="1">
      <c r="A392" s="3">
        <v>10</v>
      </c>
      <c r="B392" s="3">
        <v>17</v>
      </c>
    </row>
    <row r="393" spans="1:46" ht="34">
      <c r="A393" s="22">
        <v>10</v>
      </c>
      <c r="B393" s="22">
        <v>18</v>
      </c>
      <c r="C393" s="22" t="s">
        <v>255</v>
      </c>
      <c r="D393" s="23" t="s">
        <v>6</v>
      </c>
      <c r="O393" s="62" t="s">
        <v>334</v>
      </c>
      <c r="T393" s="87" t="s">
        <v>334</v>
      </c>
    </row>
    <row r="394" spans="1:46" hidden="1">
      <c r="A394" s="3">
        <v>10</v>
      </c>
      <c r="B394" s="3">
        <v>19</v>
      </c>
    </row>
    <row r="395" spans="1:46" ht="34">
      <c r="A395" s="22">
        <v>10</v>
      </c>
      <c r="B395" s="22">
        <v>20</v>
      </c>
      <c r="C395" s="22" t="s">
        <v>256</v>
      </c>
      <c r="D395" s="23" t="s">
        <v>6</v>
      </c>
      <c r="O395" s="62" t="s">
        <v>334</v>
      </c>
      <c r="T395" s="87" t="s">
        <v>334</v>
      </c>
    </row>
    <row r="396" spans="1:46" hidden="1">
      <c r="A396" s="3">
        <v>10</v>
      </c>
      <c r="B396" s="3">
        <v>21</v>
      </c>
    </row>
    <row r="397" spans="1:46" ht="34">
      <c r="A397" s="22">
        <v>10</v>
      </c>
      <c r="B397" s="22">
        <v>22</v>
      </c>
      <c r="C397" s="22" t="s">
        <v>257</v>
      </c>
      <c r="D397" s="23" t="s">
        <v>6</v>
      </c>
      <c r="O397" s="62" t="s">
        <v>334</v>
      </c>
      <c r="T397" s="87" t="s">
        <v>334</v>
      </c>
    </row>
    <row r="398" spans="1:46" hidden="1">
      <c r="A398" s="3">
        <v>10</v>
      </c>
      <c r="B398" s="3">
        <v>23</v>
      </c>
    </row>
    <row r="399" spans="1:46" ht="34">
      <c r="A399" s="22">
        <v>10</v>
      </c>
      <c r="B399" s="22">
        <v>24</v>
      </c>
      <c r="C399" s="22" t="s">
        <v>258</v>
      </c>
      <c r="D399" s="23" t="s">
        <v>6</v>
      </c>
      <c r="O399" s="62" t="s">
        <v>334</v>
      </c>
      <c r="T399" s="87" t="s">
        <v>334</v>
      </c>
    </row>
    <row r="400" spans="1:46" hidden="1">
      <c r="A400" s="3">
        <v>10</v>
      </c>
      <c r="B400" s="3">
        <v>25</v>
      </c>
    </row>
    <row r="401" spans="1:22" ht="34">
      <c r="A401" s="22">
        <v>10</v>
      </c>
      <c r="B401" s="22">
        <v>26</v>
      </c>
      <c r="C401" s="22" t="s">
        <v>259</v>
      </c>
      <c r="D401" s="23" t="s">
        <v>6</v>
      </c>
      <c r="O401" s="62" t="s">
        <v>334</v>
      </c>
      <c r="T401" s="87" t="s">
        <v>334</v>
      </c>
    </row>
    <row r="402" spans="1:22" hidden="1">
      <c r="A402" s="3">
        <v>10</v>
      </c>
      <c r="B402" s="3">
        <v>27</v>
      </c>
    </row>
    <row r="403" spans="1:22" ht="34">
      <c r="A403" s="22">
        <v>10</v>
      </c>
      <c r="B403" s="22">
        <v>28</v>
      </c>
      <c r="C403" s="22" t="s">
        <v>260</v>
      </c>
      <c r="D403" s="23" t="s">
        <v>6</v>
      </c>
      <c r="O403" s="62" t="s">
        <v>334</v>
      </c>
      <c r="T403" s="87" t="s">
        <v>334</v>
      </c>
    </row>
    <row r="404" spans="1:22" hidden="1">
      <c r="A404" s="3">
        <v>10</v>
      </c>
      <c r="B404" s="3">
        <v>29</v>
      </c>
    </row>
    <row r="405" spans="1:22" ht="34">
      <c r="A405" s="22">
        <v>10</v>
      </c>
      <c r="B405" s="22">
        <v>30</v>
      </c>
      <c r="C405" s="22" t="s">
        <v>261</v>
      </c>
      <c r="D405" s="23" t="s">
        <v>6</v>
      </c>
      <c r="O405" s="62" t="s">
        <v>334</v>
      </c>
      <c r="T405" s="87" t="s">
        <v>334</v>
      </c>
    </row>
    <row r="406" spans="1:22" hidden="1">
      <c r="A406" s="3">
        <v>10</v>
      </c>
      <c r="B406" s="3">
        <v>31</v>
      </c>
    </row>
    <row r="407" spans="1:22" ht="17">
      <c r="A407" s="22">
        <v>10</v>
      </c>
      <c r="B407" s="22">
        <v>32</v>
      </c>
      <c r="C407" s="22" t="s">
        <v>262</v>
      </c>
      <c r="D407" s="23" t="s">
        <v>6</v>
      </c>
      <c r="O407" s="62" t="s">
        <v>334</v>
      </c>
      <c r="T407" s="87" t="s">
        <v>334</v>
      </c>
    </row>
    <row r="408" spans="1:22" hidden="1">
      <c r="A408" s="3">
        <v>10</v>
      </c>
      <c r="B408" s="3">
        <v>33</v>
      </c>
    </row>
    <row r="409" spans="1:22" ht="51">
      <c r="A409" s="22">
        <v>10</v>
      </c>
      <c r="B409" s="22">
        <v>34</v>
      </c>
      <c r="C409" s="22" t="s">
        <v>263</v>
      </c>
      <c r="D409" s="23" t="s">
        <v>6</v>
      </c>
      <c r="O409" s="62" t="s">
        <v>334</v>
      </c>
      <c r="V409" s="62" t="s">
        <v>334</v>
      </c>
    </row>
    <row r="410" spans="1:22" hidden="1">
      <c r="A410" s="3">
        <v>10</v>
      </c>
      <c r="B410" s="3">
        <v>35</v>
      </c>
    </row>
    <row r="411" spans="1:22" ht="17">
      <c r="A411" s="22">
        <v>10</v>
      </c>
      <c r="B411" s="22">
        <v>36</v>
      </c>
      <c r="C411" s="22" t="s">
        <v>264</v>
      </c>
      <c r="D411" s="23" t="s">
        <v>6</v>
      </c>
      <c r="O411" s="62" t="s">
        <v>334</v>
      </c>
      <c r="T411" s="87" t="s">
        <v>334</v>
      </c>
    </row>
    <row r="412" spans="1:22" hidden="1">
      <c r="A412" s="3">
        <v>10</v>
      </c>
      <c r="B412" s="3">
        <v>37</v>
      </c>
    </row>
    <row r="413" spans="1:22" ht="34">
      <c r="A413" s="22">
        <v>10</v>
      </c>
      <c r="B413" s="22">
        <v>38</v>
      </c>
      <c r="C413" s="22" t="s">
        <v>265</v>
      </c>
      <c r="D413" s="23" t="s">
        <v>6</v>
      </c>
      <c r="O413" s="62" t="s">
        <v>334</v>
      </c>
      <c r="T413" s="87" t="s">
        <v>334</v>
      </c>
    </row>
    <row r="414" spans="1:22" hidden="1">
      <c r="A414" s="3">
        <v>10</v>
      </c>
      <c r="B414" s="3">
        <v>39</v>
      </c>
    </row>
    <row r="415" spans="1:22" ht="51">
      <c r="A415" s="22">
        <v>10</v>
      </c>
      <c r="B415" s="22">
        <v>40</v>
      </c>
      <c r="C415" s="22" t="s">
        <v>266</v>
      </c>
      <c r="D415" s="23" t="s">
        <v>6</v>
      </c>
      <c r="O415" s="62" t="s">
        <v>334</v>
      </c>
      <c r="T415" s="87" t="s">
        <v>334</v>
      </c>
    </row>
    <row r="416" spans="1:22" hidden="1">
      <c r="A416" s="3">
        <v>10</v>
      </c>
      <c r="B416" s="3">
        <v>41</v>
      </c>
    </row>
    <row r="417" spans="1:47" ht="34">
      <c r="A417" s="22">
        <v>10</v>
      </c>
      <c r="B417" s="22">
        <v>42</v>
      </c>
      <c r="C417" s="22" t="s">
        <v>267</v>
      </c>
      <c r="D417" s="23" t="s">
        <v>6</v>
      </c>
      <c r="O417" s="62" t="s">
        <v>334</v>
      </c>
      <c r="T417" s="87" t="s">
        <v>334</v>
      </c>
    </row>
    <row r="418" spans="1:47" hidden="1">
      <c r="A418" s="3">
        <v>10</v>
      </c>
      <c r="B418" s="3">
        <v>43</v>
      </c>
    </row>
    <row r="419" spans="1:47" ht="34">
      <c r="A419" s="22">
        <v>10</v>
      </c>
      <c r="B419" s="22">
        <v>44</v>
      </c>
      <c r="C419" s="22" t="s">
        <v>268</v>
      </c>
      <c r="D419" s="23" t="s">
        <v>6</v>
      </c>
      <c r="O419" s="62" t="s">
        <v>334</v>
      </c>
      <c r="T419" s="87" t="s">
        <v>334</v>
      </c>
    </row>
    <row r="420" spans="1:47" hidden="1">
      <c r="A420" s="18">
        <v>10</v>
      </c>
      <c r="B420" s="18">
        <v>45</v>
      </c>
      <c r="C420" s="18"/>
      <c r="D420" s="19"/>
      <c r="F420" s="68"/>
      <c r="G420" s="68"/>
      <c r="H420" s="68"/>
      <c r="I420" s="68"/>
      <c r="J420" s="68"/>
      <c r="K420" s="68"/>
      <c r="L420" s="68"/>
      <c r="M420" s="68"/>
      <c r="O420" s="42"/>
      <c r="P420" s="42"/>
      <c r="Q420" s="42"/>
      <c r="R420" s="42"/>
      <c r="T420" s="88"/>
      <c r="U420" s="42"/>
      <c r="V420" s="42"/>
      <c r="W420" s="42"/>
      <c r="X420" s="42"/>
      <c r="Z420" s="19"/>
      <c r="AA420" s="19"/>
      <c r="AB420" s="19"/>
      <c r="AD420" s="19"/>
      <c r="AK420" s="19"/>
      <c r="AL420" s="19"/>
      <c r="AM420" s="19"/>
      <c r="AN420" s="19"/>
      <c r="AO420" s="112"/>
      <c r="AP420" s="19"/>
      <c r="AQ420" s="19"/>
      <c r="AR420" s="19"/>
      <c r="AS420" s="19"/>
      <c r="AT420" s="19"/>
      <c r="AU420" s="19"/>
    </row>
    <row r="421" spans="1:47" s="76" customFormat="1">
      <c r="A421" s="73"/>
      <c r="B421" s="73"/>
      <c r="C421" s="73"/>
      <c r="D421" s="74"/>
      <c r="E421" s="75"/>
      <c r="Z421" s="74"/>
      <c r="AA421" s="74"/>
      <c r="AB421" s="74"/>
      <c r="AD421" s="74"/>
      <c r="AE421" s="115"/>
      <c r="AF421" s="64"/>
      <c r="AG421" s="64"/>
      <c r="AH421" s="64"/>
      <c r="AI421" s="64"/>
      <c r="AK421" s="74"/>
      <c r="AL421" s="74"/>
      <c r="AM421" s="74"/>
      <c r="AN421" s="74"/>
      <c r="AO421" s="113"/>
      <c r="AP421" s="74"/>
      <c r="AQ421" s="74"/>
      <c r="AR421" s="74"/>
      <c r="AS421" s="74"/>
      <c r="AT421" s="74"/>
      <c r="AU421" s="74"/>
    </row>
    <row r="422" spans="1:47" s="76" customFormat="1">
      <c r="A422" s="73"/>
      <c r="B422" s="73"/>
      <c r="C422" s="73"/>
      <c r="D422" s="74"/>
      <c r="E422" s="75"/>
      <c r="Z422" s="74"/>
      <c r="AA422" s="74"/>
      <c r="AB422" s="74"/>
      <c r="AD422" s="74"/>
      <c r="AE422" s="115"/>
      <c r="AF422" s="64"/>
      <c r="AG422" s="64"/>
      <c r="AH422" s="64"/>
      <c r="AI422" s="64"/>
      <c r="AK422" s="74"/>
      <c r="AL422" s="74"/>
      <c r="AM422" s="74"/>
      <c r="AN422" s="74"/>
      <c r="AO422" s="113"/>
      <c r="AP422" s="74"/>
      <c r="AQ422" s="74"/>
      <c r="AR422" s="74"/>
      <c r="AS422" s="74"/>
      <c r="AT422" s="74"/>
      <c r="AU422" s="74"/>
    </row>
    <row r="423" spans="1:47" s="76" customFormat="1">
      <c r="A423" s="73"/>
      <c r="B423" s="73"/>
      <c r="C423" s="73"/>
      <c r="D423" s="74"/>
      <c r="E423" s="75"/>
      <c r="Z423" s="74"/>
      <c r="AA423" s="74"/>
      <c r="AB423" s="74"/>
      <c r="AD423" s="74"/>
      <c r="AE423" s="115"/>
      <c r="AF423" s="64"/>
      <c r="AG423" s="64"/>
      <c r="AH423" s="64"/>
      <c r="AI423" s="64"/>
      <c r="AK423" s="74"/>
      <c r="AL423" s="74"/>
      <c r="AM423" s="74"/>
      <c r="AN423" s="74"/>
      <c r="AO423" s="113"/>
      <c r="AP423" s="74"/>
      <c r="AQ423" s="74"/>
      <c r="AR423" s="74"/>
      <c r="AS423" s="74"/>
      <c r="AT423" s="74"/>
      <c r="AU423" s="74"/>
    </row>
    <row r="424" spans="1:47" ht="34">
      <c r="A424" s="20">
        <v>20</v>
      </c>
      <c r="B424" s="20">
        <v>1</v>
      </c>
      <c r="C424" s="20" t="s">
        <v>269</v>
      </c>
      <c r="D424" s="21" t="s">
        <v>6</v>
      </c>
      <c r="F424" s="67"/>
      <c r="G424" s="67"/>
      <c r="H424" s="67"/>
      <c r="I424" s="67"/>
      <c r="J424" s="67"/>
      <c r="K424" s="67"/>
      <c r="L424" s="67"/>
      <c r="M424" s="67"/>
      <c r="O424" s="69" t="s">
        <v>334</v>
      </c>
      <c r="P424" s="43"/>
      <c r="Q424" s="43"/>
      <c r="R424" s="43"/>
      <c r="T424" s="89" t="s">
        <v>334</v>
      </c>
      <c r="U424" s="43"/>
      <c r="V424" s="43"/>
      <c r="W424" s="43"/>
      <c r="X424" s="43"/>
      <c r="Z424" s="2"/>
      <c r="AA424" s="2"/>
      <c r="AB424" s="2"/>
      <c r="AD424" s="2"/>
      <c r="AK424" s="2"/>
      <c r="AL424" s="2"/>
      <c r="AM424" s="2"/>
      <c r="AN424" s="2"/>
      <c r="AO424" s="114"/>
      <c r="AP424" s="2"/>
      <c r="AQ424" s="2"/>
      <c r="AR424" s="2"/>
      <c r="AS424" s="2"/>
      <c r="AT424" s="2"/>
      <c r="AU424" s="2"/>
    </row>
    <row r="425" spans="1:47" hidden="1">
      <c r="A425" s="3">
        <v>20</v>
      </c>
      <c r="B425" s="3">
        <v>2</v>
      </c>
    </row>
    <row r="426" spans="1:47" ht="34">
      <c r="A426" s="22">
        <v>20</v>
      </c>
      <c r="B426" s="22">
        <v>3</v>
      </c>
      <c r="C426" s="22" t="s">
        <v>270</v>
      </c>
      <c r="D426" s="23" t="s">
        <v>6</v>
      </c>
      <c r="P426" s="38" t="s">
        <v>334</v>
      </c>
      <c r="Z426" s="50" t="s">
        <v>341</v>
      </c>
      <c r="AA426" s="50" t="s">
        <v>350</v>
      </c>
      <c r="AB426" s="50" t="s">
        <v>341</v>
      </c>
      <c r="AD426" s="50" t="s">
        <v>357</v>
      </c>
      <c r="AF426" s="50"/>
      <c r="AG426" s="50" t="s">
        <v>334</v>
      </c>
      <c r="AH426" s="50"/>
      <c r="AI426" s="50"/>
    </row>
    <row r="427" spans="1:47" ht="17" hidden="1">
      <c r="A427" s="8">
        <v>20</v>
      </c>
      <c r="B427" s="8">
        <v>3</v>
      </c>
      <c r="C427" s="8" t="s">
        <v>271</v>
      </c>
      <c r="D427" s="9" t="s">
        <v>11</v>
      </c>
    </row>
    <row r="428" spans="1:47" hidden="1">
      <c r="A428" s="3">
        <v>20</v>
      </c>
      <c r="B428" s="3">
        <v>4</v>
      </c>
    </row>
    <row r="429" spans="1:47" ht="17">
      <c r="A429" s="22">
        <v>20</v>
      </c>
      <c r="B429" s="22">
        <v>5</v>
      </c>
      <c r="C429" s="22" t="s">
        <v>272</v>
      </c>
      <c r="D429" s="23" t="s">
        <v>6</v>
      </c>
      <c r="O429" s="62" t="s">
        <v>334</v>
      </c>
      <c r="T429" s="87" t="s">
        <v>334</v>
      </c>
    </row>
    <row r="430" spans="1:47" hidden="1">
      <c r="A430" s="3">
        <v>20</v>
      </c>
      <c r="B430" s="3">
        <v>6</v>
      </c>
    </row>
    <row r="431" spans="1:47" ht="34">
      <c r="A431" s="22">
        <v>20</v>
      </c>
      <c r="B431" s="22">
        <v>7</v>
      </c>
      <c r="C431" s="22" t="s">
        <v>273</v>
      </c>
      <c r="D431" s="23" t="s">
        <v>6</v>
      </c>
      <c r="O431" s="39"/>
      <c r="Q431" s="72" t="s">
        <v>334</v>
      </c>
      <c r="AK431" s="77" t="s">
        <v>334</v>
      </c>
      <c r="AL431" s="77"/>
      <c r="AM431" s="77"/>
      <c r="AN431" s="77"/>
      <c r="AP431" s="77"/>
      <c r="AQ431" s="77"/>
      <c r="AR431" s="77" t="s">
        <v>341</v>
      </c>
      <c r="AS431" s="77" t="s">
        <v>341</v>
      </c>
      <c r="AT431" s="77" t="s">
        <v>341</v>
      </c>
    </row>
    <row r="432" spans="1:47" ht="34">
      <c r="A432" s="22">
        <v>20</v>
      </c>
      <c r="B432" s="22">
        <v>8</v>
      </c>
      <c r="C432" s="22" t="s">
        <v>274</v>
      </c>
      <c r="D432" s="23" t="s">
        <v>6</v>
      </c>
      <c r="P432" s="38" t="s">
        <v>334</v>
      </c>
      <c r="Z432" s="50" t="s">
        <v>341</v>
      </c>
      <c r="AA432" s="50" t="s">
        <v>398</v>
      </c>
      <c r="AB432" s="50" t="s">
        <v>434</v>
      </c>
      <c r="AD432" s="50" t="s">
        <v>433</v>
      </c>
      <c r="AF432" s="50"/>
      <c r="AG432" s="50"/>
      <c r="AH432" s="50"/>
      <c r="AI432" s="50" t="s">
        <v>334</v>
      </c>
    </row>
    <row r="433" spans="1:46" ht="34" hidden="1">
      <c r="A433" s="22">
        <v>20</v>
      </c>
      <c r="B433" s="22">
        <v>9</v>
      </c>
      <c r="C433" s="22" t="s">
        <v>275</v>
      </c>
      <c r="D433" s="23" t="s">
        <v>225</v>
      </c>
    </row>
    <row r="434" spans="1:46" hidden="1">
      <c r="A434" s="3">
        <v>20</v>
      </c>
      <c r="B434" s="3">
        <v>10</v>
      </c>
    </row>
    <row r="435" spans="1:46" ht="34" hidden="1">
      <c r="A435" s="8">
        <v>20</v>
      </c>
      <c r="B435" s="8">
        <v>11</v>
      </c>
      <c r="C435" s="8" t="s">
        <v>276</v>
      </c>
      <c r="D435" s="9" t="s">
        <v>11</v>
      </c>
    </row>
    <row r="436" spans="1:46" ht="51">
      <c r="A436" s="22">
        <v>20</v>
      </c>
      <c r="B436" s="22">
        <v>12</v>
      </c>
      <c r="C436" s="22" t="s">
        <v>277</v>
      </c>
      <c r="D436" s="23" t="s">
        <v>6</v>
      </c>
      <c r="O436" s="62" t="s">
        <v>334</v>
      </c>
      <c r="W436" s="62" t="s">
        <v>334</v>
      </c>
    </row>
    <row r="437" spans="1:46" hidden="1">
      <c r="A437" s="3">
        <v>20</v>
      </c>
      <c r="B437" s="3">
        <v>13</v>
      </c>
    </row>
    <row r="438" spans="1:46" ht="34">
      <c r="A438" s="22">
        <v>20</v>
      </c>
      <c r="B438" s="22">
        <v>14</v>
      </c>
      <c r="C438" s="22" t="s">
        <v>278</v>
      </c>
      <c r="D438" s="23" t="s">
        <v>6</v>
      </c>
      <c r="P438" s="38" t="s">
        <v>334</v>
      </c>
      <c r="Z438" s="50" t="s">
        <v>340</v>
      </c>
      <c r="AA438" s="50" t="s">
        <v>346</v>
      </c>
      <c r="AB438" s="50" t="s">
        <v>340</v>
      </c>
      <c r="AD438" s="50" t="s">
        <v>360</v>
      </c>
      <c r="AF438" s="50"/>
      <c r="AG438" s="50"/>
      <c r="AH438" s="50"/>
      <c r="AI438" s="50" t="s">
        <v>334</v>
      </c>
    </row>
    <row r="439" spans="1:46" hidden="1">
      <c r="A439" s="3">
        <v>20</v>
      </c>
      <c r="B439" s="3">
        <v>15</v>
      </c>
    </row>
    <row r="440" spans="1:46" ht="17" hidden="1">
      <c r="A440" s="8">
        <v>20</v>
      </c>
      <c r="B440" s="8">
        <v>16</v>
      </c>
      <c r="C440" s="8" t="s">
        <v>279</v>
      </c>
      <c r="D440" s="9" t="s">
        <v>11</v>
      </c>
    </row>
    <row r="441" spans="1:46" ht="51" hidden="1">
      <c r="A441" s="22">
        <v>20</v>
      </c>
      <c r="B441" s="22">
        <v>17</v>
      </c>
      <c r="C441" s="22" t="s">
        <v>280</v>
      </c>
      <c r="D441" s="23" t="s">
        <v>251</v>
      </c>
    </row>
    <row r="442" spans="1:46" hidden="1">
      <c r="A442" s="3">
        <v>20</v>
      </c>
      <c r="B442" s="3">
        <v>18</v>
      </c>
    </row>
    <row r="443" spans="1:46" ht="51">
      <c r="A443" s="22">
        <v>20</v>
      </c>
      <c r="B443" s="22">
        <v>19</v>
      </c>
      <c r="C443" s="22" t="s">
        <v>281</v>
      </c>
      <c r="D443" s="23" t="s">
        <v>6</v>
      </c>
      <c r="O443" s="62" t="s">
        <v>334</v>
      </c>
      <c r="T443" s="87" t="s">
        <v>334</v>
      </c>
    </row>
    <row r="444" spans="1:46" hidden="1">
      <c r="A444" s="3">
        <v>20</v>
      </c>
      <c r="B444" s="3">
        <v>20</v>
      </c>
    </row>
    <row r="445" spans="1:46" ht="34">
      <c r="A445" s="22">
        <v>20</v>
      </c>
      <c r="B445" s="22">
        <v>21</v>
      </c>
      <c r="C445" s="22" t="s">
        <v>282</v>
      </c>
      <c r="D445" s="23" t="s">
        <v>6</v>
      </c>
      <c r="O445" s="39"/>
      <c r="P445" s="38" t="s">
        <v>334</v>
      </c>
      <c r="Z445" s="50" t="s">
        <v>341</v>
      </c>
      <c r="AA445" s="50" t="s">
        <v>350</v>
      </c>
      <c r="AB445" s="50" t="s">
        <v>341</v>
      </c>
      <c r="AD445" s="50" t="s">
        <v>357</v>
      </c>
      <c r="AF445" s="50"/>
      <c r="AG445" s="50" t="s">
        <v>334</v>
      </c>
      <c r="AH445" s="50"/>
      <c r="AI445" s="50"/>
    </row>
    <row r="446" spans="1:46" hidden="1">
      <c r="A446" s="3">
        <v>20</v>
      </c>
      <c r="B446" s="3">
        <v>22</v>
      </c>
    </row>
    <row r="447" spans="1:46" ht="34">
      <c r="A447" s="22">
        <v>20</v>
      </c>
      <c r="B447" s="22">
        <v>23</v>
      </c>
      <c r="C447" s="22" t="s">
        <v>283</v>
      </c>
      <c r="D447" s="23" t="s">
        <v>6</v>
      </c>
      <c r="P447" s="38" t="s">
        <v>334</v>
      </c>
      <c r="Z447" s="50" t="s">
        <v>341</v>
      </c>
      <c r="AA447" s="50" t="s">
        <v>398</v>
      </c>
      <c r="AB447" s="50" t="s">
        <v>395</v>
      </c>
      <c r="AD447" s="50" t="s">
        <v>410</v>
      </c>
      <c r="AF447" s="50"/>
      <c r="AG447" s="50"/>
      <c r="AH447" s="50"/>
      <c r="AI447" s="50" t="s">
        <v>334</v>
      </c>
    </row>
    <row r="448" spans="1:46" ht="34">
      <c r="A448" s="22">
        <v>20</v>
      </c>
      <c r="B448" s="22">
        <v>24</v>
      </c>
      <c r="C448" s="22" t="s">
        <v>284</v>
      </c>
      <c r="D448" s="23" t="s">
        <v>6</v>
      </c>
      <c r="Q448" s="72" t="s">
        <v>334</v>
      </c>
      <c r="AK448" s="77" t="s">
        <v>334</v>
      </c>
      <c r="AL448" s="77"/>
      <c r="AM448" s="77"/>
      <c r="AN448" s="77"/>
      <c r="AP448" s="77"/>
      <c r="AQ448" s="77"/>
      <c r="AR448" s="77" t="s">
        <v>341</v>
      </c>
      <c r="AS448" s="77" t="s">
        <v>341</v>
      </c>
      <c r="AT448" s="77" t="s">
        <v>341</v>
      </c>
    </row>
    <row r="449" spans="1:35" ht="34" hidden="1">
      <c r="A449" s="55">
        <v>20</v>
      </c>
      <c r="B449" s="55">
        <v>25</v>
      </c>
      <c r="C449" s="55" t="s">
        <v>285</v>
      </c>
      <c r="D449" s="56" t="s">
        <v>225</v>
      </c>
    </row>
    <row r="450" spans="1:35" hidden="1">
      <c r="A450" s="3">
        <v>20</v>
      </c>
      <c r="B450" s="3">
        <v>26</v>
      </c>
    </row>
    <row r="451" spans="1:35" ht="51">
      <c r="A451" s="22">
        <v>20</v>
      </c>
      <c r="B451" s="22">
        <v>27</v>
      </c>
      <c r="C451" s="22" t="s">
        <v>286</v>
      </c>
      <c r="D451" s="23" t="s">
        <v>6</v>
      </c>
      <c r="P451" s="38" t="s">
        <v>334</v>
      </c>
      <c r="Z451" s="50" t="s">
        <v>341</v>
      </c>
      <c r="AA451" s="50" t="s">
        <v>435</v>
      </c>
      <c r="AB451" s="50" t="s">
        <v>395</v>
      </c>
      <c r="AD451" s="50" t="s">
        <v>436</v>
      </c>
      <c r="AF451" s="50"/>
      <c r="AG451" s="50"/>
      <c r="AH451" s="50"/>
      <c r="AI451" s="50" t="s">
        <v>334</v>
      </c>
    </row>
    <row r="452" spans="1:35" hidden="1">
      <c r="A452" s="3">
        <v>20</v>
      </c>
      <c r="B452" s="3">
        <v>28</v>
      </c>
    </row>
    <row r="453" spans="1:35" ht="34">
      <c r="A453" s="22">
        <v>20</v>
      </c>
      <c r="B453" s="22">
        <v>29</v>
      </c>
      <c r="C453" s="22" t="s">
        <v>287</v>
      </c>
      <c r="D453" s="23" t="s">
        <v>6</v>
      </c>
      <c r="P453" s="38" t="s">
        <v>334</v>
      </c>
      <c r="Z453" s="50" t="s">
        <v>341</v>
      </c>
      <c r="AA453" s="50" t="s">
        <v>350</v>
      </c>
      <c r="AB453" s="50" t="s">
        <v>341</v>
      </c>
      <c r="AD453" s="50" t="s">
        <v>357</v>
      </c>
      <c r="AF453" s="50"/>
      <c r="AG453" s="50" t="s">
        <v>334</v>
      </c>
      <c r="AH453" s="50"/>
      <c r="AI453" s="50"/>
    </row>
    <row r="454" spans="1:35" hidden="1">
      <c r="A454" s="3">
        <v>20</v>
      </c>
      <c r="B454" s="3">
        <v>30</v>
      </c>
    </row>
    <row r="455" spans="1:35" hidden="1">
      <c r="A455" s="3">
        <v>20</v>
      </c>
      <c r="B455" s="3">
        <v>31</v>
      </c>
    </row>
    <row r="456" spans="1:35" ht="51">
      <c r="A456" s="22">
        <v>20</v>
      </c>
      <c r="B456" s="22">
        <v>32</v>
      </c>
      <c r="C456" s="22" t="s">
        <v>288</v>
      </c>
      <c r="D456" s="23" t="s">
        <v>6</v>
      </c>
      <c r="P456" s="38" t="s">
        <v>334</v>
      </c>
      <c r="Z456" s="50" t="s">
        <v>341</v>
      </c>
      <c r="AA456" s="50" t="s">
        <v>435</v>
      </c>
      <c r="AB456" s="50" t="s">
        <v>395</v>
      </c>
      <c r="AD456" s="50" t="s">
        <v>479</v>
      </c>
      <c r="AF456" s="50"/>
      <c r="AG456" s="50"/>
      <c r="AH456" s="50"/>
      <c r="AI456" s="50" t="s">
        <v>334</v>
      </c>
    </row>
    <row r="457" spans="1:35" hidden="1">
      <c r="A457" s="3">
        <v>20</v>
      </c>
      <c r="B457" s="3">
        <v>33</v>
      </c>
    </row>
    <row r="458" spans="1:35" ht="85">
      <c r="A458" s="22">
        <v>20</v>
      </c>
      <c r="B458" s="22">
        <v>34</v>
      </c>
      <c r="C458" s="22" t="s">
        <v>437</v>
      </c>
      <c r="D458" s="23" t="s">
        <v>6</v>
      </c>
      <c r="O458" s="62" t="s">
        <v>334</v>
      </c>
      <c r="P458" s="39"/>
      <c r="U458" s="62" t="s">
        <v>334</v>
      </c>
    </row>
    <row r="459" spans="1:35" hidden="1">
      <c r="A459" s="3">
        <v>20</v>
      </c>
      <c r="B459" s="3">
        <v>35</v>
      </c>
    </row>
    <row r="460" spans="1:35" ht="51">
      <c r="A460" s="22">
        <v>20</v>
      </c>
      <c r="B460" s="22">
        <v>36</v>
      </c>
      <c r="C460" s="22" t="s">
        <v>289</v>
      </c>
      <c r="D460" s="23" t="s">
        <v>6</v>
      </c>
      <c r="P460" s="38" t="s">
        <v>334</v>
      </c>
      <c r="Z460" s="50" t="s">
        <v>341</v>
      </c>
      <c r="AA460" s="50" t="s">
        <v>398</v>
      </c>
      <c r="AB460" s="50" t="s">
        <v>395</v>
      </c>
      <c r="AD460" s="50" t="s">
        <v>410</v>
      </c>
      <c r="AF460" s="50"/>
      <c r="AG460" s="50"/>
      <c r="AH460" s="50"/>
      <c r="AI460" s="50" t="s">
        <v>334</v>
      </c>
    </row>
    <row r="461" spans="1:35" hidden="1">
      <c r="A461" s="3">
        <v>20</v>
      </c>
      <c r="B461" s="3">
        <v>37</v>
      </c>
    </row>
    <row r="462" spans="1:35" ht="51">
      <c r="A462" s="22">
        <v>20</v>
      </c>
      <c r="B462" s="22">
        <v>38</v>
      </c>
      <c r="C462" s="22" t="s">
        <v>290</v>
      </c>
      <c r="D462" s="23" t="s">
        <v>291</v>
      </c>
      <c r="O462" s="39"/>
      <c r="R462" s="40" t="s">
        <v>334</v>
      </c>
      <c r="X462" s="39"/>
    </row>
    <row r="463" spans="1:35" hidden="1">
      <c r="A463" s="3">
        <v>20</v>
      </c>
      <c r="B463" s="3">
        <v>39</v>
      </c>
      <c r="R463" s="40"/>
      <c r="X463" s="39"/>
    </row>
    <row r="464" spans="1:35" ht="68">
      <c r="A464" s="22">
        <v>20</v>
      </c>
      <c r="B464" s="22">
        <v>40</v>
      </c>
      <c r="C464" s="22" t="s">
        <v>292</v>
      </c>
      <c r="D464" s="23" t="s">
        <v>6</v>
      </c>
      <c r="R464" s="40" t="s">
        <v>334</v>
      </c>
      <c r="X464" s="39"/>
    </row>
    <row r="465" spans="1:47" ht="34" hidden="1">
      <c r="A465" s="55">
        <v>20</v>
      </c>
      <c r="B465" s="55">
        <v>41</v>
      </c>
      <c r="C465" s="55" t="s">
        <v>293</v>
      </c>
      <c r="D465" s="56" t="s">
        <v>225</v>
      </c>
    </row>
    <row r="466" spans="1:47" hidden="1">
      <c r="A466" s="3">
        <v>20</v>
      </c>
      <c r="B466" s="3">
        <v>42</v>
      </c>
    </row>
    <row r="467" spans="1:47" hidden="1">
      <c r="A467" s="18">
        <v>20</v>
      </c>
      <c r="B467" s="18">
        <v>43</v>
      </c>
      <c r="C467" s="18"/>
      <c r="D467" s="19"/>
      <c r="F467" s="68"/>
      <c r="G467" s="68"/>
      <c r="H467" s="68"/>
      <c r="I467" s="68"/>
      <c r="J467" s="68"/>
      <c r="K467" s="68"/>
      <c r="L467" s="68"/>
      <c r="M467" s="68"/>
      <c r="O467" s="42"/>
      <c r="P467" s="42"/>
      <c r="Q467" s="42"/>
      <c r="R467" s="42"/>
      <c r="T467" s="88"/>
      <c r="U467" s="42"/>
      <c r="V467" s="42"/>
      <c r="W467" s="42"/>
      <c r="X467" s="42"/>
      <c r="Z467" s="19"/>
      <c r="AA467" s="19"/>
      <c r="AB467" s="19"/>
      <c r="AD467" s="19"/>
      <c r="AK467" s="19"/>
      <c r="AL467" s="19"/>
      <c r="AM467" s="19"/>
      <c r="AN467" s="19"/>
      <c r="AO467" s="112"/>
      <c r="AP467" s="19"/>
      <c r="AQ467" s="19"/>
      <c r="AR467" s="19"/>
      <c r="AS467" s="19"/>
      <c r="AT467" s="19"/>
      <c r="AU467" s="19"/>
    </row>
    <row r="468" spans="1:47" s="76" customFormat="1">
      <c r="A468" s="73"/>
      <c r="B468" s="73"/>
      <c r="C468" s="73"/>
      <c r="D468" s="74"/>
      <c r="E468" s="75"/>
      <c r="Z468" s="74"/>
      <c r="AA468" s="74"/>
      <c r="AB468" s="74"/>
      <c r="AD468" s="74"/>
      <c r="AE468" s="115"/>
      <c r="AF468" s="64"/>
      <c r="AG468" s="64"/>
      <c r="AH468" s="64"/>
      <c r="AI468" s="64"/>
      <c r="AK468" s="74"/>
      <c r="AL468" s="74"/>
      <c r="AM468" s="74"/>
      <c r="AN468" s="74"/>
      <c r="AO468" s="113"/>
      <c r="AP468" s="74"/>
      <c r="AQ468" s="74"/>
      <c r="AR468" s="74"/>
      <c r="AS468" s="74"/>
      <c r="AT468" s="74"/>
      <c r="AU468" s="74"/>
    </row>
    <row r="469" spans="1:47" s="76" customFormat="1">
      <c r="A469" s="73"/>
      <c r="B469" s="73"/>
      <c r="C469" s="73"/>
      <c r="D469" s="74"/>
      <c r="E469" s="75"/>
      <c r="Z469" s="74"/>
      <c r="AA469" s="74"/>
      <c r="AB469" s="74"/>
      <c r="AD469" s="74"/>
      <c r="AE469" s="115"/>
      <c r="AF469" s="64"/>
      <c r="AG469" s="64"/>
      <c r="AH469" s="64"/>
      <c r="AI469" s="64"/>
      <c r="AK469" s="74"/>
      <c r="AL469" s="74"/>
      <c r="AM469" s="74"/>
      <c r="AN469" s="74"/>
      <c r="AO469" s="113"/>
      <c r="AP469" s="74"/>
      <c r="AQ469" s="74"/>
      <c r="AR469" s="74"/>
      <c r="AS469" s="74"/>
      <c r="AT469" s="74"/>
      <c r="AU469" s="74"/>
    </row>
    <row r="470" spans="1:47" s="76" customFormat="1">
      <c r="A470" s="73"/>
      <c r="B470" s="73"/>
      <c r="C470" s="73"/>
      <c r="D470" s="74"/>
      <c r="E470" s="75"/>
      <c r="Z470" s="74"/>
      <c r="AA470" s="74"/>
      <c r="AB470" s="74"/>
      <c r="AD470" s="74"/>
      <c r="AE470" s="115"/>
      <c r="AF470" s="64"/>
      <c r="AG470" s="64"/>
      <c r="AH470" s="64"/>
      <c r="AI470" s="64"/>
      <c r="AK470" s="74"/>
      <c r="AL470" s="74"/>
      <c r="AM470" s="74"/>
      <c r="AN470" s="74"/>
      <c r="AO470" s="113"/>
      <c r="AP470" s="74"/>
      <c r="AQ470" s="74"/>
      <c r="AR470" s="74"/>
      <c r="AS470" s="74"/>
      <c r="AT470" s="74"/>
      <c r="AU470" s="74"/>
    </row>
    <row r="471" spans="1:47" ht="34">
      <c r="A471" s="20">
        <v>16</v>
      </c>
      <c r="B471" s="20">
        <v>1</v>
      </c>
      <c r="C471" s="20" t="s">
        <v>294</v>
      </c>
      <c r="D471" s="21" t="s">
        <v>6</v>
      </c>
      <c r="F471" s="67"/>
      <c r="G471" s="67"/>
      <c r="H471" s="67"/>
      <c r="I471" s="67"/>
      <c r="J471" s="67"/>
      <c r="K471" s="67"/>
      <c r="L471" s="67"/>
      <c r="M471" s="67"/>
      <c r="O471" s="69" t="s">
        <v>334</v>
      </c>
      <c r="P471" s="43"/>
      <c r="Q471" s="43"/>
      <c r="R471" s="43"/>
      <c r="T471" s="89" t="s">
        <v>334</v>
      </c>
      <c r="U471" s="43"/>
      <c r="V471" s="43"/>
      <c r="W471" s="43"/>
      <c r="X471" s="43"/>
      <c r="Z471" s="2"/>
      <c r="AA471" s="2"/>
      <c r="AB471" s="2"/>
      <c r="AD471" s="2"/>
      <c r="AK471" s="2"/>
      <c r="AL471" s="2"/>
      <c r="AM471" s="2"/>
      <c r="AN471" s="2"/>
      <c r="AO471" s="114"/>
      <c r="AP471" s="2"/>
      <c r="AQ471" s="2"/>
      <c r="AR471" s="2"/>
      <c r="AS471" s="2"/>
      <c r="AT471" s="2"/>
      <c r="AU471" s="2"/>
    </row>
    <row r="472" spans="1:47" ht="34">
      <c r="A472" s="22">
        <v>16</v>
      </c>
      <c r="B472" s="22">
        <v>2</v>
      </c>
      <c r="C472" s="22" t="s">
        <v>295</v>
      </c>
      <c r="D472" s="23" t="s">
        <v>6</v>
      </c>
      <c r="O472" s="62" t="s">
        <v>334</v>
      </c>
      <c r="V472" s="62" t="s">
        <v>334</v>
      </c>
    </row>
    <row r="473" spans="1:47" hidden="1">
      <c r="A473" s="3">
        <v>16</v>
      </c>
      <c r="B473" s="3">
        <v>3</v>
      </c>
    </row>
    <row r="474" spans="1:47" hidden="1">
      <c r="A474" s="3">
        <v>16</v>
      </c>
      <c r="B474" s="3">
        <v>4</v>
      </c>
    </row>
    <row r="475" spans="1:47" hidden="1">
      <c r="A475" s="3">
        <v>16</v>
      </c>
      <c r="B475" s="3">
        <v>5</v>
      </c>
    </row>
    <row r="476" spans="1:47" ht="51" hidden="1">
      <c r="A476" s="22">
        <v>16</v>
      </c>
      <c r="B476" s="22">
        <v>6</v>
      </c>
      <c r="C476" s="22" t="s">
        <v>296</v>
      </c>
      <c r="D476" s="23" t="s">
        <v>15</v>
      </c>
      <c r="P476" s="39"/>
    </row>
    <row r="477" spans="1:47" hidden="1">
      <c r="A477" s="3">
        <v>16</v>
      </c>
      <c r="B477" s="3">
        <v>7</v>
      </c>
    </row>
    <row r="478" spans="1:47" hidden="1">
      <c r="A478" s="3">
        <v>16</v>
      </c>
      <c r="B478" s="3">
        <v>8</v>
      </c>
    </row>
    <row r="479" spans="1:47" ht="34">
      <c r="A479" s="22">
        <v>16</v>
      </c>
      <c r="B479" s="22">
        <v>9</v>
      </c>
      <c r="C479" s="22" t="s">
        <v>297</v>
      </c>
      <c r="D479" s="23" t="s">
        <v>6</v>
      </c>
      <c r="P479" s="38" t="s">
        <v>334</v>
      </c>
      <c r="Q479" s="72" t="s">
        <v>334</v>
      </c>
      <c r="Z479" s="50" t="s">
        <v>341</v>
      </c>
      <c r="AA479" s="50" t="s">
        <v>350</v>
      </c>
      <c r="AB479" s="50" t="s">
        <v>341</v>
      </c>
      <c r="AD479" s="50" t="s">
        <v>357</v>
      </c>
      <c r="AF479" s="50"/>
      <c r="AG479" s="50" t="s">
        <v>334</v>
      </c>
      <c r="AH479" s="50"/>
      <c r="AI479" s="50"/>
      <c r="AK479" s="77" t="s">
        <v>334</v>
      </c>
      <c r="AL479" s="77"/>
      <c r="AM479" s="77"/>
      <c r="AN479" s="77"/>
      <c r="AP479" s="77"/>
      <c r="AQ479" s="77"/>
      <c r="AR479" s="77" t="s">
        <v>341</v>
      </c>
      <c r="AS479" s="77" t="s">
        <v>341</v>
      </c>
      <c r="AT479" s="77" t="s">
        <v>341</v>
      </c>
    </row>
    <row r="480" spans="1:47" hidden="1">
      <c r="A480" s="3">
        <v>16</v>
      </c>
      <c r="B480" s="3">
        <v>10</v>
      </c>
    </row>
    <row r="481" spans="1:46" ht="51">
      <c r="A481" s="22">
        <v>16</v>
      </c>
      <c r="B481" s="22">
        <v>11</v>
      </c>
      <c r="C481" s="22" t="s">
        <v>298</v>
      </c>
      <c r="D481" s="23" t="s">
        <v>6</v>
      </c>
      <c r="P481" s="38" t="s">
        <v>334</v>
      </c>
      <c r="Z481" s="50" t="s">
        <v>341</v>
      </c>
      <c r="AA481" s="50" t="s">
        <v>350</v>
      </c>
      <c r="AB481" s="50" t="s">
        <v>341</v>
      </c>
      <c r="AD481" s="50" t="s">
        <v>438</v>
      </c>
      <c r="AF481" s="50"/>
      <c r="AG481" s="50"/>
      <c r="AH481" s="50" t="s">
        <v>334</v>
      </c>
      <c r="AI481" s="50"/>
    </row>
    <row r="482" spans="1:46" hidden="1">
      <c r="A482" s="3">
        <v>16</v>
      </c>
      <c r="B482" s="3">
        <v>12</v>
      </c>
    </row>
    <row r="483" spans="1:46" ht="34">
      <c r="A483" s="22">
        <v>16</v>
      </c>
      <c r="B483" s="22">
        <v>13</v>
      </c>
      <c r="C483" s="22" t="s">
        <v>299</v>
      </c>
      <c r="D483" s="23" t="s">
        <v>6</v>
      </c>
      <c r="Q483" s="72" t="s">
        <v>334</v>
      </c>
      <c r="AK483" s="77" t="s">
        <v>334</v>
      </c>
      <c r="AL483" s="77"/>
      <c r="AM483" s="77"/>
      <c r="AN483" s="77"/>
      <c r="AP483" s="77"/>
      <c r="AQ483" s="77"/>
      <c r="AR483" s="77" t="s">
        <v>341</v>
      </c>
      <c r="AS483" s="77" t="s">
        <v>341</v>
      </c>
      <c r="AT483" s="77" t="s">
        <v>341</v>
      </c>
    </row>
    <row r="484" spans="1:46" hidden="1">
      <c r="A484" s="3">
        <v>16</v>
      </c>
      <c r="B484" s="3">
        <v>14</v>
      </c>
    </row>
    <row r="485" spans="1:46" ht="34">
      <c r="A485" s="22">
        <v>16</v>
      </c>
      <c r="B485" s="22">
        <v>15</v>
      </c>
      <c r="C485" s="22" t="s">
        <v>300</v>
      </c>
      <c r="D485" s="23" t="s">
        <v>6</v>
      </c>
      <c r="Q485" s="72" t="s">
        <v>334</v>
      </c>
      <c r="AK485" s="77" t="s">
        <v>334</v>
      </c>
      <c r="AL485" s="77"/>
      <c r="AM485" s="77"/>
      <c r="AN485" s="77"/>
      <c r="AP485" s="77"/>
      <c r="AQ485" s="77"/>
      <c r="AR485" s="77" t="s">
        <v>341</v>
      </c>
      <c r="AS485" s="77" t="s">
        <v>341</v>
      </c>
      <c r="AT485" s="77" t="s">
        <v>341</v>
      </c>
    </row>
    <row r="486" spans="1:46" hidden="1">
      <c r="A486" s="3">
        <v>16</v>
      </c>
      <c r="B486" s="3">
        <v>16</v>
      </c>
    </row>
    <row r="487" spans="1:46" ht="34">
      <c r="A487" s="22">
        <v>16</v>
      </c>
      <c r="B487" s="22">
        <v>17</v>
      </c>
      <c r="C487" s="22" t="s">
        <v>439</v>
      </c>
      <c r="D487" s="23" t="s">
        <v>6</v>
      </c>
      <c r="P487" s="38" t="s">
        <v>334</v>
      </c>
      <c r="Z487" s="50" t="s">
        <v>340</v>
      </c>
      <c r="AA487" s="50" t="s">
        <v>350</v>
      </c>
      <c r="AB487" s="50" t="s">
        <v>340</v>
      </c>
      <c r="AD487" s="50" t="s">
        <v>357</v>
      </c>
      <c r="AF487" s="50"/>
      <c r="AG487" s="50" t="s">
        <v>334</v>
      </c>
      <c r="AH487" s="50"/>
      <c r="AI487" s="50"/>
    </row>
    <row r="488" spans="1:46" hidden="1">
      <c r="A488" s="3">
        <v>16</v>
      </c>
      <c r="B488" s="3">
        <v>18</v>
      </c>
    </row>
    <row r="489" spans="1:46" ht="51">
      <c r="A489" s="22">
        <v>16</v>
      </c>
      <c r="B489" s="22">
        <v>19</v>
      </c>
      <c r="C489" s="22" t="s">
        <v>301</v>
      </c>
      <c r="D489" s="23" t="s">
        <v>6</v>
      </c>
      <c r="Q489" s="72" t="s">
        <v>334</v>
      </c>
      <c r="AK489" s="77"/>
      <c r="AL489" s="77"/>
      <c r="AM489" s="77" t="s">
        <v>334</v>
      </c>
      <c r="AN489" s="77"/>
      <c r="AP489" s="77"/>
      <c r="AQ489" s="77"/>
      <c r="AR489" s="77" t="s">
        <v>341</v>
      </c>
      <c r="AS489" s="77" t="s">
        <v>341</v>
      </c>
      <c r="AT489" s="77" t="s">
        <v>341</v>
      </c>
    </row>
    <row r="490" spans="1:46" hidden="1">
      <c r="A490" s="3">
        <v>16</v>
      </c>
      <c r="B490" s="3">
        <v>20</v>
      </c>
    </row>
    <row r="491" spans="1:46" ht="34">
      <c r="A491" s="22">
        <v>16</v>
      </c>
      <c r="B491" s="22">
        <v>21</v>
      </c>
      <c r="C491" s="22" t="s">
        <v>302</v>
      </c>
      <c r="D491" s="23" t="s">
        <v>6</v>
      </c>
      <c r="P491" s="38" t="s">
        <v>334</v>
      </c>
      <c r="Z491" s="50" t="s">
        <v>341</v>
      </c>
      <c r="AA491" s="50" t="s">
        <v>350</v>
      </c>
      <c r="AB491" s="50" t="s">
        <v>341</v>
      </c>
      <c r="AD491" s="50" t="s">
        <v>357</v>
      </c>
      <c r="AF491" s="50"/>
      <c r="AG491" s="50" t="s">
        <v>334</v>
      </c>
      <c r="AH491" s="50"/>
      <c r="AI491" s="50"/>
    </row>
    <row r="492" spans="1:46" hidden="1">
      <c r="A492" s="3">
        <v>16</v>
      </c>
      <c r="B492" s="3">
        <v>22</v>
      </c>
    </row>
    <row r="493" spans="1:46" ht="51">
      <c r="A493" s="22">
        <v>16</v>
      </c>
      <c r="B493" s="22">
        <v>23</v>
      </c>
      <c r="C493" s="22" t="s">
        <v>303</v>
      </c>
      <c r="D493" s="23" t="s">
        <v>6</v>
      </c>
      <c r="P493" s="38" t="s">
        <v>334</v>
      </c>
      <c r="Z493" s="50" t="s">
        <v>341</v>
      </c>
      <c r="AA493" s="50" t="s">
        <v>350</v>
      </c>
      <c r="AB493" s="50" t="s">
        <v>341</v>
      </c>
      <c r="AD493" s="50" t="s">
        <v>360</v>
      </c>
      <c r="AF493" s="50"/>
      <c r="AG493" s="50"/>
      <c r="AH493" s="50" t="s">
        <v>334</v>
      </c>
      <c r="AI493" s="50"/>
    </row>
    <row r="494" spans="1:46" hidden="1">
      <c r="A494" s="3">
        <v>16</v>
      </c>
      <c r="B494" s="3">
        <v>24</v>
      </c>
    </row>
    <row r="495" spans="1:46" ht="34">
      <c r="A495" s="22">
        <v>16</v>
      </c>
      <c r="B495" s="22">
        <v>25</v>
      </c>
      <c r="C495" s="22" t="s">
        <v>304</v>
      </c>
      <c r="D495" s="23" t="s">
        <v>6</v>
      </c>
      <c r="P495" s="38" t="s">
        <v>334</v>
      </c>
      <c r="Z495" s="50" t="s">
        <v>341</v>
      </c>
      <c r="AA495" s="50" t="s">
        <v>350</v>
      </c>
      <c r="AB495" s="50" t="s">
        <v>341</v>
      </c>
      <c r="AD495" s="50" t="s">
        <v>357</v>
      </c>
      <c r="AF495" s="50"/>
      <c r="AG495" s="50" t="s">
        <v>334</v>
      </c>
      <c r="AH495" s="50"/>
      <c r="AI495" s="50"/>
    </row>
    <row r="496" spans="1:46" ht="34">
      <c r="A496" s="22">
        <v>16</v>
      </c>
      <c r="B496" s="22">
        <v>26</v>
      </c>
      <c r="C496" s="22" t="s">
        <v>305</v>
      </c>
      <c r="D496" s="23" t="s">
        <v>6</v>
      </c>
      <c r="O496" s="62" t="s">
        <v>334</v>
      </c>
      <c r="T496" s="87" t="s">
        <v>334</v>
      </c>
    </row>
    <row r="497" spans="1:35" hidden="1">
      <c r="A497" s="3">
        <v>16</v>
      </c>
      <c r="B497" s="3">
        <v>27</v>
      </c>
    </row>
    <row r="498" spans="1:35" ht="34" hidden="1">
      <c r="A498" s="8">
        <v>16</v>
      </c>
      <c r="B498" s="8">
        <v>28</v>
      </c>
      <c r="C498" s="8" t="s">
        <v>306</v>
      </c>
      <c r="D498" s="9" t="s">
        <v>11</v>
      </c>
    </row>
    <row r="499" spans="1:35" ht="34">
      <c r="A499" s="22">
        <v>16</v>
      </c>
      <c r="B499" s="22">
        <v>29</v>
      </c>
      <c r="C499" s="22" t="s">
        <v>307</v>
      </c>
      <c r="D499" s="23" t="s">
        <v>6</v>
      </c>
      <c r="P499" s="38" t="s">
        <v>334</v>
      </c>
      <c r="Z499" s="50" t="s">
        <v>341</v>
      </c>
      <c r="AA499" s="50" t="s">
        <v>350</v>
      </c>
      <c r="AB499" s="50" t="s">
        <v>341</v>
      </c>
      <c r="AD499" s="50" t="s">
        <v>357</v>
      </c>
      <c r="AF499" s="50"/>
      <c r="AG499" s="50" t="s">
        <v>334</v>
      </c>
      <c r="AH499" s="50"/>
      <c r="AI499" s="50"/>
    </row>
    <row r="500" spans="1:35" hidden="1">
      <c r="A500" s="3">
        <v>16</v>
      </c>
      <c r="B500" s="3">
        <v>30</v>
      </c>
    </row>
    <row r="501" spans="1:35" ht="51">
      <c r="A501" s="22">
        <v>16</v>
      </c>
      <c r="B501" s="22">
        <v>31</v>
      </c>
      <c r="C501" s="22" t="s">
        <v>308</v>
      </c>
      <c r="D501" s="23" t="s">
        <v>6</v>
      </c>
      <c r="P501" s="38" t="s">
        <v>334</v>
      </c>
      <c r="Z501" s="50" t="s">
        <v>341</v>
      </c>
      <c r="AA501" s="50" t="s">
        <v>350</v>
      </c>
      <c r="AB501" s="50" t="s">
        <v>341</v>
      </c>
      <c r="AD501" s="50" t="s">
        <v>357</v>
      </c>
      <c r="AF501" s="50"/>
      <c r="AG501" s="50" t="s">
        <v>334</v>
      </c>
      <c r="AH501" s="50"/>
      <c r="AI501" s="50"/>
    </row>
    <row r="502" spans="1:35" hidden="1">
      <c r="A502" s="3">
        <v>16</v>
      </c>
      <c r="B502" s="3">
        <v>32</v>
      </c>
    </row>
    <row r="503" spans="1:35" hidden="1">
      <c r="A503" s="3">
        <v>16</v>
      </c>
      <c r="B503" s="3">
        <v>33</v>
      </c>
    </row>
    <row r="504" spans="1:35" hidden="1">
      <c r="A504" s="3">
        <v>16</v>
      </c>
      <c r="B504" s="3">
        <v>34</v>
      </c>
    </row>
    <row r="505" spans="1:35" ht="34">
      <c r="A505" s="22">
        <v>16</v>
      </c>
      <c r="B505" s="22">
        <v>35</v>
      </c>
      <c r="C505" s="22" t="s">
        <v>309</v>
      </c>
      <c r="D505" s="23" t="s">
        <v>6</v>
      </c>
      <c r="P505" s="38" t="s">
        <v>334</v>
      </c>
      <c r="Z505" s="50" t="s">
        <v>341</v>
      </c>
      <c r="AA505" s="50" t="s">
        <v>350</v>
      </c>
      <c r="AB505" s="50" t="s">
        <v>341</v>
      </c>
      <c r="AD505" s="50" t="s">
        <v>357</v>
      </c>
      <c r="AF505" s="50"/>
      <c r="AG505" s="50" t="s">
        <v>334</v>
      </c>
      <c r="AH505" s="50"/>
      <c r="AI505" s="50"/>
    </row>
    <row r="506" spans="1:35" ht="18" hidden="1" customHeight="1">
      <c r="A506" s="3">
        <v>16</v>
      </c>
      <c r="B506" s="3">
        <v>36</v>
      </c>
    </row>
    <row r="507" spans="1:35" ht="17" hidden="1">
      <c r="A507" s="3">
        <v>16</v>
      </c>
      <c r="B507" s="3">
        <v>37</v>
      </c>
      <c r="C507" s="3" t="s">
        <v>310</v>
      </c>
      <c r="D507" s="4" t="s">
        <v>11</v>
      </c>
    </row>
    <row r="508" spans="1:35" ht="51">
      <c r="A508" s="22">
        <v>16</v>
      </c>
      <c r="B508" s="22">
        <v>38</v>
      </c>
      <c r="C508" s="22" t="s">
        <v>311</v>
      </c>
      <c r="D508" s="23" t="s">
        <v>6</v>
      </c>
      <c r="P508" s="38" t="s">
        <v>334</v>
      </c>
      <c r="Z508" s="50" t="s">
        <v>341</v>
      </c>
      <c r="AA508" s="50" t="s">
        <v>345</v>
      </c>
      <c r="AB508" s="50" t="s">
        <v>340</v>
      </c>
      <c r="AD508" s="50" t="s">
        <v>361</v>
      </c>
      <c r="AF508" s="50"/>
      <c r="AG508" s="50"/>
      <c r="AH508" s="50" t="s">
        <v>334</v>
      </c>
      <c r="AI508" s="50"/>
    </row>
    <row r="509" spans="1:35" ht="17" hidden="1">
      <c r="A509" s="3">
        <v>16</v>
      </c>
      <c r="B509" s="3">
        <v>39</v>
      </c>
      <c r="C509" s="3" t="s">
        <v>312</v>
      </c>
      <c r="D509" s="4" t="s">
        <v>11</v>
      </c>
    </row>
    <row r="510" spans="1:35" hidden="1">
      <c r="A510" s="3">
        <v>16</v>
      </c>
      <c r="B510" s="3">
        <v>40</v>
      </c>
    </row>
    <row r="511" spans="1:35" ht="34">
      <c r="A511" s="22">
        <v>16</v>
      </c>
      <c r="B511" s="22">
        <v>41</v>
      </c>
      <c r="C511" s="22" t="s">
        <v>313</v>
      </c>
      <c r="D511" s="23" t="s">
        <v>6</v>
      </c>
      <c r="P511" s="38" t="s">
        <v>334</v>
      </c>
      <c r="Z511" s="50" t="s">
        <v>340</v>
      </c>
      <c r="AA511" s="50" t="s">
        <v>350</v>
      </c>
      <c r="AB511" s="50" t="s">
        <v>340</v>
      </c>
      <c r="AD511" s="50" t="s">
        <v>357</v>
      </c>
      <c r="AF511" s="50"/>
      <c r="AG511" s="50"/>
      <c r="AH511" s="50"/>
      <c r="AI511" s="50" t="s">
        <v>334</v>
      </c>
    </row>
    <row r="512" spans="1:35" hidden="1">
      <c r="A512" s="3">
        <v>16</v>
      </c>
      <c r="B512" s="3">
        <v>42</v>
      </c>
    </row>
    <row r="513" spans="1:47" ht="51">
      <c r="A513" s="22">
        <v>16</v>
      </c>
      <c r="B513" s="22">
        <v>43</v>
      </c>
      <c r="C513" s="22" t="s">
        <v>314</v>
      </c>
      <c r="D513" s="23" t="s">
        <v>6</v>
      </c>
      <c r="P513" s="38" t="s">
        <v>334</v>
      </c>
      <c r="Z513" s="50" t="s">
        <v>340</v>
      </c>
      <c r="AA513" s="50" t="s">
        <v>346</v>
      </c>
      <c r="AB513" s="50" t="s">
        <v>340</v>
      </c>
      <c r="AD513" s="50" t="s">
        <v>357</v>
      </c>
      <c r="AF513" s="50"/>
      <c r="AG513" s="50"/>
      <c r="AH513" s="50"/>
      <c r="AI513" s="50" t="s">
        <v>334</v>
      </c>
    </row>
    <row r="514" spans="1:47" hidden="1">
      <c r="A514" s="3">
        <v>16</v>
      </c>
      <c r="B514" s="3">
        <v>44</v>
      </c>
    </row>
    <row r="515" spans="1:47" hidden="1">
      <c r="A515" s="3">
        <v>16</v>
      </c>
      <c r="B515" s="3">
        <v>45</v>
      </c>
    </row>
    <row r="516" spans="1:47" ht="51">
      <c r="A516" s="22">
        <v>16</v>
      </c>
      <c r="B516" s="22">
        <v>46</v>
      </c>
      <c r="C516" s="22" t="s">
        <v>315</v>
      </c>
      <c r="D516" s="23" t="s">
        <v>6</v>
      </c>
      <c r="P516" s="39"/>
      <c r="Q516" s="72" t="s">
        <v>334</v>
      </c>
      <c r="Z516" s="57"/>
      <c r="AA516" s="57"/>
      <c r="AB516" s="57"/>
      <c r="AK516" s="77"/>
      <c r="AL516" s="77"/>
      <c r="AM516" s="77"/>
      <c r="AN516" s="77" t="s">
        <v>334</v>
      </c>
      <c r="AP516" s="77"/>
      <c r="AQ516" s="77"/>
      <c r="AR516" s="77" t="s">
        <v>440</v>
      </c>
      <c r="AS516" s="77" t="s">
        <v>340</v>
      </c>
      <c r="AT516" s="77" t="s">
        <v>331</v>
      </c>
      <c r="AU516" s="77"/>
    </row>
    <row r="517" spans="1:47" ht="34" hidden="1">
      <c r="A517" s="3">
        <v>16</v>
      </c>
      <c r="B517" s="3">
        <v>47</v>
      </c>
      <c r="C517" s="3" t="s">
        <v>316</v>
      </c>
      <c r="D517" s="4" t="s">
        <v>225</v>
      </c>
    </row>
    <row r="518" spans="1:47" hidden="1">
      <c r="A518" s="3">
        <v>16</v>
      </c>
      <c r="B518" s="3">
        <v>48</v>
      </c>
    </row>
    <row r="519" spans="1:47" ht="51">
      <c r="A519" s="22">
        <v>16</v>
      </c>
      <c r="B519" s="22">
        <v>49</v>
      </c>
      <c r="C519" s="22" t="s">
        <v>317</v>
      </c>
      <c r="D519" s="23" t="s">
        <v>6</v>
      </c>
      <c r="P519" s="38" t="s">
        <v>334</v>
      </c>
      <c r="Z519" s="50" t="s">
        <v>341</v>
      </c>
      <c r="AA519" s="50" t="s">
        <v>398</v>
      </c>
      <c r="AB519" s="50" t="s">
        <v>395</v>
      </c>
      <c r="AD519" s="50" t="s">
        <v>394</v>
      </c>
      <c r="AF519" s="50"/>
      <c r="AG519" s="50"/>
      <c r="AH519" s="50"/>
      <c r="AI519" s="50" t="s">
        <v>334</v>
      </c>
    </row>
    <row r="520" spans="1:47" ht="51">
      <c r="A520" s="22">
        <v>16</v>
      </c>
      <c r="B520" s="22">
        <v>50</v>
      </c>
      <c r="C520" s="22" t="s">
        <v>318</v>
      </c>
      <c r="D520" s="23" t="s">
        <v>6</v>
      </c>
      <c r="P520" s="38" t="s">
        <v>334</v>
      </c>
      <c r="Z520" s="50" t="s">
        <v>341</v>
      </c>
      <c r="AA520" s="50" t="s">
        <v>398</v>
      </c>
      <c r="AB520" s="50" t="s">
        <v>340</v>
      </c>
      <c r="AD520" s="50" t="s">
        <v>394</v>
      </c>
      <c r="AF520" s="50"/>
      <c r="AG520" s="50"/>
      <c r="AH520" s="50"/>
      <c r="AI520" s="50" t="s">
        <v>334</v>
      </c>
    </row>
    <row r="521" spans="1:47" hidden="1">
      <c r="A521" s="3">
        <v>16</v>
      </c>
      <c r="B521" s="3">
        <v>51</v>
      </c>
    </row>
    <row r="522" spans="1:47" ht="34">
      <c r="A522" s="22">
        <v>16</v>
      </c>
      <c r="B522" s="22">
        <v>52</v>
      </c>
      <c r="C522" s="22" t="s">
        <v>319</v>
      </c>
      <c r="D522" s="23" t="s">
        <v>6</v>
      </c>
      <c r="O522" s="39"/>
      <c r="P522" s="39"/>
      <c r="R522" s="37" t="s">
        <v>334</v>
      </c>
      <c r="Z522" s="57"/>
      <c r="AA522" s="57"/>
      <c r="AB522" s="57"/>
      <c r="AD522" s="57"/>
      <c r="AF522" s="57"/>
      <c r="AG522" s="57"/>
      <c r="AH522" s="57"/>
      <c r="AI522" s="57"/>
    </row>
    <row r="523" spans="1:47" hidden="1">
      <c r="A523" s="3">
        <v>16</v>
      </c>
      <c r="B523" s="3">
        <v>53</v>
      </c>
    </row>
    <row r="524" spans="1:47" hidden="1">
      <c r="A524" s="3">
        <v>16</v>
      </c>
      <c r="B524" s="3">
        <v>54</v>
      </c>
    </row>
    <row r="525" spans="1:47" ht="17" hidden="1">
      <c r="A525" s="22">
        <v>16</v>
      </c>
      <c r="B525" s="22">
        <v>55</v>
      </c>
      <c r="C525" s="22" t="s">
        <v>320</v>
      </c>
      <c r="D525" s="23" t="s">
        <v>57</v>
      </c>
    </row>
    <row r="526" spans="1:47" hidden="1">
      <c r="A526" s="3">
        <v>16</v>
      </c>
      <c r="B526" s="3">
        <v>56</v>
      </c>
    </row>
    <row r="527" spans="1:47" hidden="1">
      <c r="A527" s="3">
        <v>16</v>
      </c>
      <c r="B527" s="3">
        <v>57</v>
      </c>
    </row>
    <row r="528" spans="1:47" ht="51">
      <c r="A528" s="22">
        <v>16</v>
      </c>
      <c r="B528" s="22">
        <v>58</v>
      </c>
      <c r="C528" s="22" t="s">
        <v>321</v>
      </c>
      <c r="D528" s="23" t="s">
        <v>6</v>
      </c>
      <c r="Q528" s="72" t="s">
        <v>334</v>
      </c>
      <c r="AK528" s="77"/>
      <c r="AL528" s="77"/>
      <c r="AM528" s="77" t="s">
        <v>334</v>
      </c>
      <c r="AN528" s="77"/>
      <c r="AP528" s="77"/>
      <c r="AQ528" s="77"/>
      <c r="AR528" s="77" t="s">
        <v>341</v>
      </c>
      <c r="AS528" s="77" t="s">
        <v>340</v>
      </c>
      <c r="AT528" s="77" t="s">
        <v>340</v>
      </c>
    </row>
    <row r="529" spans="1:47" hidden="1">
      <c r="A529" s="3">
        <v>16</v>
      </c>
      <c r="B529" s="3">
        <v>59</v>
      </c>
    </row>
    <row r="530" spans="1:47" ht="34">
      <c r="A530" s="22">
        <v>16</v>
      </c>
      <c r="B530" s="22">
        <v>60</v>
      </c>
      <c r="C530" s="22" t="s">
        <v>322</v>
      </c>
      <c r="D530" s="23" t="s">
        <v>6</v>
      </c>
      <c r="P530" s="38" t="s">
        <v>334</v>
      </c>
      <c r="Z530" s="50" t="s">
        <v>341</v>
      </c>
      <c r="AA530" s="50" t="s">
        <v>341</v>
      </c>
      <c r="AB530" s="50" t="s">
        <v>341</v>
      </c>
      <c r="AD530" s="50" t="s">
        <v>360</v>
      </c>
      <c r="AF530" s="50"/>
      <c r="AG530" s="50"/>
      <c r="AH530" s="50" t="s">
        <v>334</v>
      </c>
      <c r="AI530" s="50"/>
    </row>
    <row r="531" spans="1:47" hidden="1">
      <c r="A531" s="3">
        <v>16</v>
      </c>
      <c r="B531" s="3">
        <v>61</v>
      </c>
    </row>
    <row r="532" spans="1:47" ht="17" hidden="1">
      <c r="A532" s="8">
        <v>16</v>
      </c>
      <c r="B532" s="8">
        <v>62</v>
      </c>
      <c r="C532" s="8" t="s">
        <v>323</v>
      </c>
      <c r="D532" s="9" t="s">
        <v>11</v>
      </c>
    </row>
    <row r="533" spans="1:47" hidden="1">
      <c r="A533" s="3">
        <v>16</v>
      </c>
      <c r="B533" s="3">
        <v>63</v>
      </c>
    </row>
    <row r="534" spans="1:47" ht="51">
      <c r="A534" s="22">
        <v>16</v>
      </c>
      <c r="B534" s="22">
        <v>64</v>
      </c>
      <c r="C534" s="22" t="s">
        <v>324</v>
      </c>
      <c r="D534" s="23" t="s">
        <v>6</v>
      </c>
      <c r="P534" s="38" t="s">
        <v>334</v>
      </c>
      <c r="Z534" s="50" t="s">
        <v>341</v>
      </c>
      <c r="AA534" s="50" t="s">
        <v>340</v>
      </c>
      <c r="AB534" s="50" t="s">
        <v>340</v>
      </c>
      <c r="AD534" s="50" t="s">
        <v>356</v>
      </c>
      <c r="AF534" s="50"/>
      <c r="AG534" s="50" t="s">
        <v>334</v>
      </c>
      <c r="AH534" s="50"/>
      <c r="AI534" s="50"/>
    </row>
    <row r="535" spans="1:47" ht="34" hidden="1">
      <c r="A535" s="53">
        <v>16</v>
      </c>
      <c r="B535" s="53">
        <v>65</v>
      </c>
      <c r="C535" s="53" t="s">
        <v>325</v>
      </c>
      <c r="D535" s="54" t="s">
        <v>225</v>
      </c>
    </row>
    <row r="536" spans="1:47" ht="34">
      <c r="A536" s="22">
        <v>16</v>
      </c>
      <c r="B536" s="22">
        <v>66</v>
      </c>
      <c r="C536" s="22" t="s">
        <v>326</v>
      </c>
      <c r="D536" s="23" t="s">
        <v>6</v>
      </c>
      <c r="P536" s="38" t="s">
        <v>334</v>
      </c>
      <c r="Q536" s="72" t="s">
        <v>334</v>
      </c>
      <c r="Z536" s="50" t="s">
        <v>341</v>
      </c>
      <c r="AA536" s="50" t="s">
        <v>340</v>
      </c>
      <c r="AB536" s="50" t="s">
        <v>340</v>
      </c>
      <c r="AD536" s="50" t="s">
        <v>441</v>
      </c>
      <c r="AF536" s="50"/>
      <c r="AG536" s="50"/>
      <c r="AH536" s="50"/>
      <c r="AI536" s="50" t="s">
        <v>334</v>
      </c>
      <c r="AK536" s="77"/>
      <c r="AL536" s="77"/>
      <c r="AM536" s="77" t="s">
        <v>334</v>
      </c>
      <c r="AN536" s="77"/>
      <c r="AP536" s="77"/>
      <c r="AQ536" s="77"/>
      <c r="AR536" s="77" t="s">
        <v>341</v>
      </c>
      <c r="AS536" s="77" t="s">
        <v>341</v>
      </c>
      <c r="AT536" s="77" t="s">
        <v>341</v>
      </c>
    </row>
    <row r="537" spans="1:47" hidden="1">
      <c r="A537" s="18">
        <v>16</v>
      </c>
      <c r="B537" s="18">
        <v>67</v>
      </c>
      <c r="C537" s="18"/>
      <c r="D537" s="19"/>
      <c r="F537" s="68"/>
      <c r="G537" s="68"/>
      <c r="H537" s="68"/>
      <c r="I537" s="68"/>
      <c r="J537" s="68"/>
      <c r="K537" s="68"/>
      <c r="L537" s="68"/>
      <c r="M537" s="68"/>
      <c r="O537" s="42"/>
      <c r="P537" s="42"/>
      <c r="Q537" s="42"/>
      <c r="R537" s="42"/>
      <c r="T537" s="88"/>
      <c r="U537" s="42"/>
      <c r="V537" s="42"/>
      <c r="W537" s="42"/>
      <c r="X537" s="42"/>
      <c r="Z537" s="19"/>
      <c r="AA537" s="19"/>
      <c r="AB537" s="19"/>
      <c r="AD537" s="19"/>
      <c r="AK537" s="19"/>
      <c r="AL537" s="19"/>
      <c r="AM537" s="19"/>
      <c r="AN537" s="19"/>
      <c r="AO537" s="112"/>
      <c r="AP537" s="19"/>
      <c r="AQ537" s="19"/>
      <c r="AR537" s="19"/>
      <c r="AS537" s="19"/>
      <c r="AT537" s="19"/>
      <c r="AU537" s="19"/>
    </row>
    <row r="538" spans="1:47" s="76" customFormat="1">
      <c r="A538" s="73"/>
      <c r="B538" s="73"/>
      <c r="C538" s="73"/>
      <c r="D538" s="74"/>
      <c r="E538" s="75"/>
      <c r="Z538" s="74"/>
      <c r="AA538" s="74"/>
      <c r="AB538" s="74"/>
      <c r="AD538" s="74"/>
      <c r="AE538" s="115"/>
      <c r="AF538" s="64"/>
      <c r="AG538" s="64"/>
      <c r="AH538" s="64"/>
      <c r="AI538" s="64"/>
      <c r="AK538" s="74"/>
      <c r="AL538" s="74"/>
      <c r="AM538" s="74"/>
      <c r="AN538" s="74"/>
      <c r="AO538" s="113"/>
      <c r="AP538" s="74"/>
      <c r="AQ538" s="74"/>
      <c r="AR538" s="74"/>
      <c r="AS538" s="74"/>
      <c r="AT538" s="74"/>
      <c r="AU538" s="74"/>
    </row>
    <row r="539" spans="1:47" s="76" customFormat="1">
      <c r="A539" s="73"/>
      <c r="B539" s="73"/>
      <c r="C539" s="73"/>
      <c r="D539" s="74"/>
      <c r="E539" s="75"/>
      <c r="Z539" s="74"/>
      <c r="AA539" s="74"/>
      <c r="AB539" s="74"/>
      <c r="AD539" s="74"/>
      <c r="AE539" s="115"/>
      <c r="AF539" s="64"/>
      <c r="AG539" s="64"/>
      <c r="AH539" s="64"/>
      <c r="AI539" s="64"/>
      <c r="AK539" s="74"/>
      <c r="AL539" s="74"/>
      <c r="AM539" s="74"/>
      <c r="AN539" s="74"/>
      <c r="AO539" s="113"/>
      <c r="AP539" s="74"/>
      <c r="AQ539" s="74"/>
      <c r="AR539" s="74"/>
      <c r="AS539" s="74"/>
      <c r="AT539" s="74"/>
      <c r="AU539" s="74"/>
    </row>
    <row r="540" spans="1:47" s="76" customFormat="1">
      <c r="A540" s="73"/>
      <c r="B540" s="73"/>
      <c r="C540" s="73"/>
      <c r="D540" s="74"/>
      <c r="E540" s="75"/>
      <c r="Z540" s="74"/>
      <c r="AA540" s="74"/>
      <c r="AB540" s="74"/>
      <c r="AD540" s="74"/>
      <c r="AE540" s="115"/>
      <c r="AF540" s="64"/>
      <c r="AG540" s="64"/>
      <c r="AH540" s="64"/>
      <c r="AI540" s="64"/>
      <c r="AK540" s="74"/>
      <c r="AL540" s="74"/>
      <c r="AM540" s="74"/>
      <c r="AN540" s="74"/>
      <c r="AO540" s="113"/>
      <c r="AP540" s="74"/>
      <c r="AQ540" s="74"/>
      <c r="AR540" s="74"/>
      <c r="AS540" s="74"/>
      <c r="AT540" s="74"/>
      <c r="AU540" s="74"/>
    </row>
    <row r="541" spans="1:47">
      <c r="A541" s="1"/>
      <c r="B541" s="1"/>
      <c r="C541" s="1"/>
      <c r="D541" s="2"/>
      <c r="F541" s="67"/>
      <c r="G541" s="67"/>
      <c r="H541" s="67"/>
      <c r="I541" s="67"/>
      <c r="J541" s="67"/>
      <c r="K541" s="67"/>
      <c r="L541" s="67"/>
      <c r="M541" s="67"/>
      <c r="O541" s="43"/>
      <c r="P541" s="43"/>
      <c r="Q541" s="43"/>
      <c r="R541" s="43"/>
      <c r="T541" s="90"/>
      <c r="U541" s="43"/>
      <c r="V541" s="43"/>
      <c r="W541" s="43"/>
      <c r="X541" s="43"/>
      <c r="Z541" s="2"/>
      <c r="AA541" s="2"/>
      <c r="AB541" s="2"/>
      <c r="AD541" s="2"/>
      <c r="AK541" s="2"/>
      <c r="AL541" s="2"/>
      <c r="AM541" s="2"/>
      <c r="AN541" s="2"/>
      <c r="AO541" s="114"/>
      <c r="AP541" s="2"/>
      <c r="AQ541" s="2"/>
      <c r="AR541" s="2"/>
      <c r="AS541" s="2"/>
      <c r="AT541" s="2"/>
      <c r="AU541" s="2"/>
    </row>
  </sheetData>
  <mergeCells count="3">
    <mergeCell ref="A1:D1"/>
    <mergeCell ref="Z1:AB1"/>
    <mergeCell ref="F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EB39B-0B7B-C041-939F-55A676C01931}">
  <dimension ref="A2:S62"/>
  <sheetViews>
    <sheetView topLeftCell="A19" workbookViewId="0">
      <selection activeCell="G30" sqref="G30"/>
    </sheetView>
  </sheetViews>
  <sheetFormatPr baseColWidth="10" defaultRowHeight="16"/>
  <cols>
    <col min="1" max="1" width="23.1640625" customWidth="1"/>
    <col min="11" max="11" width="15.33203125" customWidth="1"/>
    <col min="16" max="16" width="19.1640625" customWidth="1"/>
  </cols>
  <sheetData>
    <row r="2" spans="1:19">
      <c r="A2" t="s">
        <v>6</v>
      </c>
      <c r="B2" s="96">
        <f>COUNTIF(codes!D:D,"*vis*")</f>
        <v>214</v>
      </c>
    </row>
    <row r="3" spans="1:19">
      <c r="G3" t="s">
        <v>466</v>
      </c>
      <c r="K3" t="s">
        <v>474</v>
      </c>
      <c r="L3">
        <f>SUM(B11,B18,B25)</f>
        <v>74</v>
      </c>
      <c r="M3">
        <f>L3/L7</f>
        <v>0.33333333333333331</v>
      </c>
    </row>
    <row r="4" spans="1:19">
      <c r="A4" t="s">
        <v>399</v>
      </c>
      <c r="B4" s="95">
        <f>COUNTIF(codes!O:O, "x")</f>
        <v>88</v>
      </c>
      <c r="F4" t="s">
        <v>467</v>
      </c>
      <c r="G4" s="95">
        <f>B4/B2</f>
        <v>0.41121495327102803</v>
      </c>
      <c r="K4" t="s">
        <v>475</v>
      </c>
      <c r="L4">
        <f>SUM(B13,B20,B20,B27)</f>
        <v>39</v>
      </c>
      <c r="M4">
        <f>L4/L7</f>
        <v>0.17567567567567569</v>
      </c>
      <c r="P4" t="s">
        <v>482</v>
      </c>
      <c r="Q4">
        <f>B13/215</f>
        <v>6.5116279069767441E-2</v>
      </c>
    </row>
    <row r="5" spans="1:19">
      <c r="A5" t="s">
        <v>400</v>
      </c>
      <c r="B5" s="36">
        <f>COUNTIF(codes!P:P, "x")</f>
        <v>91</v>
      </c>
      <c r="C5">
        <f>SUM(B5:B6)</f>
        <v>126</v>
      </c>
      <c r="D5" t="s">
        <v>444</v>
      </c>
      <c r="E5" t="s">
        <v>445</v>
      </c>
      <c r="F5" t="s">
        <v>400</v>
      </c>
      <c r="G5" s="36">
        <f>B5/B2</f>
        <v>0.42523364485981308</v>
      </c>
      <c r="H5" t="s">
        <v>468</v>
      </c>
      <c r="I5">
        <f>SUM(G5:G6)</f>
        <v>0.58878504672897192</v>
      </c>
      <c r="K5" t="s">
        <v>476</v>
      </c>
      <c r="L5">
        <f>SUM(B12,B19,B26)</f>
        <v>52</v>
      </c>
      <c r="M5">
        <f>L5/L7</f>
        <v>0.23423423423423423</v>
      </c>
      <c r="P5" t="s">
        <v>483</v>
      </c>
      <c r="Q5">
        <f>B27/215</f>
        <v>3.255813953488372E-2</v>
      </c>
    </row>
    <row r="6" spans="1:19">
      <c r="A6" t="s">
        <v>401</v>
      </c>
      <c r="B6" s="97">
        <f>COUNTIF(codes!Q:Q, "x")</f>
        <v>35</v>
      </c>
      <c r="F6" t="s">
        <v>401</v>
      </c>
      <c r="G6" s="97">
        <f>B6/B2</f>
        <v>0.16355140186915887</v>
      </c>
      <c r="K6" t="s">
        <v>477</v>
      </c>
      <c r="L6">
        <f>SUM(B14,B21,B28)</f>
        <v>57</v>
      </c>
      <c r="M6">
        <f>L6/L7</f>
        <v>0.25675675675675674</v>
      </c>
      <c r="N6">
        <f>SUM(M4:M6)</f>
        <v>0.66666666666666674</v>
      </c>
      <c r="P6" t="s">
        <v>484</v>
      </c>
      <c r="Q6">
        <f>B20/215</f>
        <v>4.1860465116279069E-2</v>
      </c>
      <c r="R6">
        <f>SUM(Q4:Q6)</f>
        <v>0.13953488372093023</v>
      </c>
    </row>
    <row r="7" spans="1:19">
      <c r="A7" t="s">
        <v>337</v>
      </c>
      <c r="B7" s="41">
        <f>COUNTIF(codes!R:R, "x")</f>
        <v>5</v>
      </c>
      <c r="C7" s="96">
        <f>SUM(B4:B8)</f>
        <v>219</v>
      </c>
      <c r="L7">
        <f>SUM(L3:L6)</f>
        <v>222</v>
      </c>
    </row>
    <row r="8" spans="1:19">
      <c r="P8" t="s">
        <v>485</v>
      </c>
      <c r="Q8">
        <f>B12/215</f>
        <v>2.3255813953488372E-2</v>
      </c>
    </row>
    <row r="9" spans="1:19">
      <c r="P9" t="s">
        <v>486</v>
      </c>
      <c r="Q9">
        <f>B26/215</f>
        <v>0.2</v>
      </c>
    </row>
    <row r="10" spans="1:19">
      <c r="A10" t="s">
        <v>402</v>
      </c>
      <c r="P10" t="s">
        <v>487</v>
      </c>
      <c r="Q10">
        <f>B19/215</f>
        <v>1.8604651162790697E-2</v>
      </c>
      <c r="R10">
        <f>SUM(Q8:Q10)</f>
        <v>0.24186046511627907</v>
      </c>
    </row>
    <row r="11" spans="1:19">
      <c r="A11" t="s">
        <v>403</v>
      </c>
      <c r="B11">
        <f>COUNTIF(codes!T:T, "x")</f>
        <v>58</v>
      </c>
      <c r="E11">
        <f>B11/215</f>
        <v>0.26976744186046514</v>
      </c>
      <c r="F11">
        <f>B11/C15</f>
        <v>0.65909090909090906</v>
      </c>
      <c r="G11" t="s">
        <v>404</v>
      </c>
      <c r="H11">
        <f>B11</f>
        <v>58</v>
      </c>
    </row>
    <row r="12" spans="1:19">
      <c r="A12" t="s">
        <v>327</v>
      </c>
      <c r="B12">
        <f>COUNTIF(codes!U:U, "x")</f>
        <v>5</v>
      </c>
      <c r="C12">
        <f>B12/C15</f>
        <v>5.6818181818181816E-2</v>
      </c>
      <c r="E12">
        <f>B12/215</f>
        <v>2.3255813953488372E-2</v>
      </c>
      <c r="F12">
        <f>SUM(B12:B14)/C15</f>
        <v>0.32954545454545453</v>
      </c>
      <c r="G12" t="s">
        <v>405</v>
      </c>
      <c r="H12">
        <f>SUM(B12:B14)</f>
        <v>29</v>
      </c>
      <c r="P12" t="s">
        <v>488</v>
      </c>
      <c r="Q12">
        <f>B14/215</f>
        <v>4.6511627906976744E-2</v>
      </c>
      <c r="R12">
        <f>SUM(Q12:Q14)</f>
        <v>0.26511627906976742</v>
      </c>
    </row>
    <row r="13" spans="1:19">
      <c r="A13" t="s">
        <v>328</v>
      </c>
      <c r="B13">
        <f>COUNTIF(codes!V:V, "x")</f>
        <v>14</v>
      </c>
      <c r="C13">
        <f>B13/C15</f>
        <v>0.15909090909090909</v>
      </c>
      <c r="E13">
        <f>B13/215</f>
        <v>6.5116279069767441E-2</v>
      </c>
      <c r="P13" t="s">
        <v>489</v>
      </c>
      <c r="Q13">
        <f>B28/215</f>
        <v>0.19069767441860466</v>
      </c>
    </row>
    <row r="14" spans="1:19">
      <c r="A14" t="s">
        <v>331</v>
      </c>
      <c r="B14">
        <f>COUNTIF(codes!W:W, "x")</f>
        <v>10</v>
      </c>
      <c r="C14">
        <f>B14/C15</f>
        <v>0.11363636363636363</v>
      </c>
      <c r="D14">
        <f>SUM(B12:B14)</f>
        <v>29</v>
      </c>
      <c r="E14">
        <f>B14/215</f>
        <v>4.6511627906976744E-2</v>
      </c>
      <c r="P14" t="s">
        <v>490</v>
      </c>
      <c r="Q14">
        <f>B21/215</f>
        <v>2.7906976744186046E-2</v>
      </c>
      <c r="S14">
        <f>SUM(R6:R12)</f>
        <v>0.64651162790697669</v>
      </c>
    </row>
    <row r="15" spans="1:19">
      <c r="A15" t="s">
        <v>333</v>
      </c>
      <c r="B15">
        <f>COUNTIF(codes!X:X, "x")</f>
        <v>1</v>
      </c>
      <c r="C15" s="95">
        <f>SUM(B11:B15)</f>
        <v>88</v>
      </c>
    </row>
    <row r="16" spans="1:19">
      <c r="C16" s="106"/>
    </row>
    <row r="17" spans="1:12">
      <c r="A17" t="s">
        <v>470</v>
      </c>
      <c r="C17" s="106"/>
    </row>
    <row r="18" spans="1:12">
      <c r="A18" t="s">
        <v>403</v>
      </c>
      <c r="B18">
        <f>COUNTIF(codes!AK:AK, "x")</f>
        <v>16</v>
      </c>
      <c r="C18" s="106">
        <f>B18/D21</f>
        <v>0.45714285714285713</v>
      </c>
      <c r="E18">
        <f>B18/215</f>
        <v>7.441860465116279E-2</v>
      </c>
      <c r="K18" t="s">
        <v>403</v>
      </c>
      <c r="L18">
        <f>SUM(B11,B18)</f>
        <v>74</v>
      </c>
    </row>
    <row r="19" spans="1:12">
      <c r="A19" t="s">
        <v>327</v>
      </c>
      <c r="B19">
        <f>COUNTIF(codes!AL:AL, "x")</f>
        <v>4</v>
      </c>
      <c r="C19" s="106">
        <f>B19/D21</f>
        <v>0.11428571428571428</v>
      </c>
      <c r="E19">
        <f>B19/215</f>
        <v>1.8604651162790697E-2</v>
      </c>
      <c r="K19" t="s">
        <v>481</v>
      </c>
      <c r="L19">
        <f>SUM(B13,B20,B27)</f>
        <v>30</v>
      </c>
    </row>
    <row r="20" spans="1:12">
      <c r="A20" t="s">
        <v>328</v>
      </c>
      <c r="B20">
        <f>COUNTIF(codes!AM:AM, "x")</f>
        <v>9</v>
      </c>
      <c r="C20" s="106">
        <f>B20/D21</f>
        <v>0.25714285714285712</v>
      </c>
      <c r="E20">
        <f>B20/215</f>
        <v>4.1860465116279069E-2</v>
      </c>
      <c r="K20" t="s">
        <v>327</v>
      </c>
      <c r="L20">
        <f>SUM(B19,B12,B26)</f>
        <v>52</v>
      </c>
    </row>
    <row r="21" spans="1:12">
      <c r="A21" t="s">
        <v>331</v>
      </c>
      <c r="B21">
        <f>COUNTIF(codes!AN:AN, "x")</f>
        <v>6</v>
      </c>
      <c r="C21">
        <f>B21/D21</f>
        <v>0.17142857142857143</v>
      </c>
      <c r="D21" s="97">
        <f>SUM(B18:B21)</f>
        <v>35</v>
      </c>
      <c r="E21">
        <f>B21/215</f>
        <v>2.7906976744186046E-2</v>
      </c>
      <c r="K21" t="s">
        <v>331</v>
      </c>
      <c r="L21">
        <f>SUM(B14,B21,B28)</f>
        <v>57</v>
      </c>
    </row>
    <row r="22" spans="1:12">
      <c r="A22" t="s">
        <v>333</v>
      </c>
      <c r="C22" s="106"/>
      <c r="D22">
        <f>D21/215</f>
        <v>0.16279069767441862</v>
      </c>
      <c r="K22" t="s">
        <v>333</v>
      </c>
      <c r="L22">
        <f>SUM(B15,B22,B29)</f>
        <v>1</v>
      </c>
    </row>
    <row r="23" spans="1:12">
      <c r="C23" s="106"/>
      <c r="F23" t="s">
        <v>480</v>
      </c>
      <c r="G23">
        <f>SUM(B12,B13,B14,B19,B20,B21,B26,B27,B28)</f>
        <v>139</v>
      </c>
    </row>
    <row r="24" spans="1:12">
      <c r="A24" t="s">
        <v>417</v>
      </c>
      <c r="C24" s="106"/>
    </row>
    <row r="25" spans="1:12">
      <c r="A25" t="s">
        <v>403</v>
      </c>
      <c r="B25">
        <f>COUNTIF(codes!AF:AF, "x")</f>
        <v>0</v>
      </c>
      <c r="C25" s="106"/>
    </row>
    <row r="26" spans="1:12">
      <c r="A26" t="s">
        <v>327</v>
      </c>
      <c r="B26">
        <f>COUNTIF(codes!AG:AG, "x")</f>
        <v>43</v>
      </c>
      <c r="C26" s="106">
        <f>B26/D28</f>
        <v>0.47252747252747251</v>
      </c>
      <c r="E26">
        <f>B26/215</f>
        <v>0.2</v>
      </c>
    </row>
    <row r="27" spans="1:12">
      <c r="A27" t="s">
        <v>328</v>
      </c>
      <c r="B27">
        <f>COUNTIF(codes!AH:AH, "x")</f>
        <v>7</v>
      </c>
      <c r="C27" s="106">
        <f>B27/D28</f>
        <v>7.6923076923076927E-2</v>
      </c>
      <c r="E27">
        <f>B27/215</f>
        <v>3.255813953488372E-2</v>
      </c>
    </row>
    <row r="28" spans="1:12">
      <c r="A28" t="s">
        <v>331</v>
      </c>
      <c r="B28">
        <f>COUNTIF(codes!AI:AI, "x")</f>
        <v>41</v>
      </c>
      <c r="C28" s="106">
        <f>B28/D28</f>
        <v>0.45054945054945056</v>
      </c>
      <c r="D28" s="36">
        <f>SUM(B25:B28)</f>
        <v>91</v>
      </c>
      <c r="E28">
        <f>B28/215</f>
        <v>0.19069767441860466</v>
      </c>
    </row>
    <row r="29" spans="1:12">
      <c r="A29" t="s">
        <v>337</v>
      </c>
      <c r="C29" s="106"/>
      <c r="D29">
        <f>D28/215</f>
        <v>0.42325581395348838</v>
      </c>
      <c r="L29">
        <f>126/215</f>
        <v>0.586046511627907</v>
      </c>
    </row>
    <row r="30" spans="1:12">
      <c r="L30">
        <f>88/215</f>
        <v>0.40930232558139534</v>
      </c>
    </row>
    <row r="31" spans="1:12">
      <c r="A31" t="s">
        <v>417</v>
      </c>
    </row>
    <row r="32" spans="1:12">
      <c r="A32" t="s">
        <v>446</v>
      </c>
      <c r="B32" s="83">
        <f>COUNTIF(codes!Z:Z,"*Many*")</f>
        <v>28</v>
      </c>
      <c r="D32">
        <f>B32/C33</f>
        <v>0.30769230769230771</v>
      </c>
    </row>
    <row r="33" spans="1:11">
      <c r="A33" t="s">
        <v>447</v>
      </c>
      <c r="B33" s="105">
        <f>COUNTIF(codes!Z:Z,"*One*")</f>
        <v>63</v>
      </c>
      <c r="C33" s="36">
        <f>SUM(B32:B33)</f>
        <v>91</v>
      </c>
      <c r="D33">
        <f>B33/C33</f>
        <v>0.69230769230769229</v>
      </c>
    </row>
    <row r="35" spans="1:11">
      <c r="A35" t="s">
        <v>448</v>
      </c>
      <c r="B35">
        <f>COUNTIF(codes!AA:AA,"*Many*")</f>
        <v>35</v>
      </c>
      <c r="I35" t="s">
        <v>469</v>
      </c>
      <c r="J35">
        <f>SUM(B12,B13,B14,B41,B42,B46)</f>
        <v>74</v>
      </c>
      <c r="K35">
        <f>J35/B2</f>
        <v>0.34579439252336447</v>
      </c>
    </row>
    <row r="36" spans="1:11">
      <c r="A36" t="s">
        <v>449</v>
      </c>
      <c r="B36">
        <f>COUNTIF(codes!AA:AA,"*One*")</f>
        <v>56</v>
      </c>
      <c r="C36" s="36">
        <f>SUM(B35:B36)</f>
        <v>91</v>
      </c>
    </row>
    <row r="38" spans="1:11">
      <c r="A38" t="s">
        <v>450</v>
      </c>
      <c r="B38" s="107">
        <f>COUNTIF(codes!AB:AB,"*Many*")</f>
        <v>45</v>
      </c>
    </row>
    <row r="39" spans="1:11">
      <c r="A39" t="s">
        <v>451</v>
      </c>
      <c r="B39" s="108">
        <f>COUNTIF(codes!AB:AB,"*One*")</f>
        <v>46</v>
      </c>
      <c r="C39" s="36">
        <f>SUM(B38:B39)</f>
        <v>91</v>
      </c>
    </row>
    <row r="41" spans="1:11">
      <c r="A41" t="s">
        <v>452</v>
      </c>
      <c r="B41">
        <f>COUNTIFS(codes!Z:Z, "*Many*", codes!AA:AA,"*Many*", codes!AB:AB, "*Many*" )</f>
        <v>10</v>
      </c>
      <c r="C41">
        <f>B41/C44</f>
        <v>0.35714285714285715</v>
      </c>
      <c r="E41" t="s">
        <v>464</v>
      </c>
      <c r="F41" s="107">
        <f>SUM(B41,B42,B46,B47)</f>
        <v>45</v>
      </c>
    </row>
    <row r="42" spans="1:11">
      <c r="A42" t="s">
        <v>453</v>
      </c>
      <c r="B42">
        <f>COUNTIFS(codes!Z:Z, "*Many*", codes!AA:AA,"*One*", codes!AB:AB, "*Many*" )</f>
        <v>10</v>
      </c>
      <c r="C42">
        <f>B42/C44</f>
        <v>0.35714285714285715</v>
      </c>
      <c r="E42" t="s">
        <v>465</v>
      </c>
      <c r="F42" s="108">
        <f>SUM(B43,B44,B48,B49)</f>
        <v>46</v>
      </c>
    </row>
    <row r="43" spans="1:11">
      <c r="A43" t="s">
        <v>454</v>
      </c>
      <c r="B43">
        <f>COUNTIFS(codes!Z:Z, "*Many*", codes!AA:AA,"*One*", codes!AB:AB, "*One*" )</f>
        <v>8</v>
      </c>
      <c r="C43">
        <f>B43/C44</f>
        <v>0.2857142857142857</v>
      </c>
      <c r="F43" s="106"/>
    </row>
    <row r="44" spans="1:11">
      <c r="A44" t="s">
        <v>460</v>
      </c>
      <c r="B44">
        <f>COUNTIFS(codes!Z:Z, "*Many*", codes!AA:AA,"*Many*", codes!AB:AB, "*One*" )</f>
        <v>0</v>
      </c>
      <c r="C44" s="83">
        <f>SUM(B41:B44)</f>
        <v>28</v>
      </c>
      <c r="D44" t="s">
        <v>462</v>
      </c>
      <c r="F44" s="106"/>
    </row>
    <row r="46" spans="1:11">
      <c r="A46" t="s">
        <v>457</v>
      </c>
      <c r="B46">
        <f>COUNTIFS(codes!Z:Z, "*One*", codes!AA:AA,"*Many*", codes!AB:AB, "*Many*" )</f>
        <v>25</v>
      </c>
      <c r="C46">
        <f>B46/C49</f>
        <v>0.3968253968253968</v>
      </c>
    </row>
    <row r="47" spans="1:11">
      <c r="A47" t="s">
        <v>458</v>
      </c>
      <c r="B47">
        <f>COUNTIFS(codes!Z:Z, "*One*", codes!AA:AA,"*One*", codes!AB:AB, "*Many*" )</f>
        <v>0</v>
      </c>
    </row>
    <row r="48" spans="1:11">
      <c r="A48" t="s">
        <v>459</v>
      </c>
      <c r="B48">
        <f>COUNTIFS(codes!Z:Z, "*One*", codes!AA:AA,"*One*", codes!AB:AB, "*One*" )</f>
        <v>38</v>
      </c>
      <c r="C48">
        <f>B48/C49</f>
        <v>0.60317460317460314</v>
      </c>
    </row>
    <row r="49" spans="1:4">
      <c r="A49" t="s">
        <v>461</v>
      </c>
      <c r="B49">
        <f>COUNTIFS(codes!Z:Z, "*One*", codes!AA:AA,"*Many*", codes!AB:AB, "*One*" )</f>
        <v>0</v>
      </c>
      <c r="C49" s="105">
        <f>SUM(B46:B49)</f>
        <v>63</v>
      </c>
      <c r="D49" t="s">
        <v>463</v>
      </c>
    </row>
    <row r="53" spans="1:4">
      <c r="A53" t="s">
        <v>470</v>
      </c>
    </row>
    <row r="54" spans="1:4">
      <c r="A54" t="s">
        <v>452</v>
      </c>
      <c r="B54">
        <f>COUNTIFS(codes!AR:AR, "*Many*", codes!AS:AS,"*Many*", codes!AT:AT, "*Many*" )</f>
        <v>1</v>
      </c>
    </row>
    <row r="55" spans="1:4">
      <c r="A55" t="s">
        <v>453</v>
      </c>
      <c r="B55">
        <f>COUNTIFS(codes!AR:AR, "*Many*", codes!AS:AS,"*One*", codes!AT:AT, "*Many*" )</f>
        <v>3</v>
      </c>
    </row>
    <row r="56" spans="1:4">
      <c r="A56" t="s">
        <v>454</v>
      </c>
      <c r="B56">
        <f>COUNTIFS(codes!AR:AR, "*Many*", codes!AS:AS,"*One*", codes!AT:AT, "*One*" )</f>
        <v>0</v>
      </c>
    </row>
    <row r="57" spans="1:4">
      <c r="A57" t="s">
        <v>460</v>
      </c>
      <c r="B57">
        <f>COUNTIFS(codes!AR:AR, "*Many*", codes!AS:AS,"*Many*", codes!AT:AT, "*One*" )</f>
        <v>0</v>
      </c>
    </row>
    <row r="59" spans="1:4">
      <c r="A59" t="s">
        <v>457</v>
      </c>
      <c r="B59">
        <f>COUNTIFS(codes!AR:AR, "*One*", codes!AS:AS,"*Many*", codes!AT:AT, "*Many*" )</f>
        <v>6</v>
      </c>
    </row>
    <row r="60" spans="1:4">
      <c r="A60" t="s">
        <v>458</v>
      </c>
      <c r="B60">
        <f>COUNTIFS(codes!AR:AR, "*One*", codes!AS:AS,"*One*", codes!AT:AT, "*Many*" )</f>
        <v>0</v>
      </c>
    </row>
    <row r="61" spans="1:4">
      <c r="A61" t="s">
        <v>459</v>
      </c>
      <c r="B61">
        <f>COUNTIFS(codes!AR:AR, "*One*", codes!AS:AS,"*One*", codes!AT:AT, "*One*" )</f>
        <v>20</v>
      </c>
    </row>
    <row r="62" spans="1:4">
      <c r="A62" t="s">
        <v>461</v>
      </c>
      <c r="B62">
        <f>COUNTIFS(codes!AR:AR, "*One*", codes!AS:AS,"*Many*", codes!AT:AT, "*One*" 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95F44-A885-5542-B6B7-03773CF6FE68}">
  <dimension ref="A1:D15"/>
  <sheetViews>
    <sheetView workbookViewId="0">
      <selection activeCell="I12" sqref="I12"/>
    </sheetView>
  </sheetViews>
  <sheetFormatPr baseColWidth="10" defaultRowHeight="16"/>
  <cols>
    <col min="1" max="1" width="16.83203125" customWidth="1"/>
  </cols>
  <sheetData>
    <row r="1" spans="1:4">
      <c r="B1">
        <v>15</v>
      </c>
      <c r="C1" t="s">
        <v>334</v>
      </c>
    </row>
    <row r="2" spans="1:4">
      <c r="B2">
        <v>8</v>
      </c>
      <c r="C2" t="s">
        <v>334</v>
      </c>
    </row>
    <row r="3" spans="1:4">
      <c r="B3">
        <v>6</v>
      </c>
      <c r="C3" t="s">
        <v>334</v>
      </c>
    </row>
    <row r="4" spans="1:4">
      <c r="A4" t="s">
        <v>385</v>
      </c>
      <c r="B4">
        <v>14</v>
      </c>
      <c r="C4" t="s">
        <v>334</v>
      </c>
    </row>
    <row r="5" spans="1:4">
      <c r="B5">
        <v>19</v>
      </c>
      <c r="C5" t="s">
        <v>334</v>
      </c>
    </row>
    <row r="6" spans="1:4">
      <c r="B6">
        <v>7</v>
      </c>
      <c r="C6" t="s">
        <v>334</v>
      </c>
    </row>
    <row r="7" spans="1:4">
      <c r="B7">
        <v>18</v>
      </c>
      <c r="C7" t="s">
        <v>334</v>
      </c>
      <c r="D7" t="s">
        <v>428</v>
      </c>
    </row>
    <row r="8" spans="1:4">
      <c r="A8" t="s">
        <v>387</v>
      </c>
      <c r="B8">
        <v>11</v>
      </c>
      <c r="D8" t="s">
        <v>420</v>
      </c>
    </row>
    <row r="9" spans="1:4">
      <c r="B9">
        <v>17</v>
      </c>
      <c r="D9" t="s">
        <v>421</v>
      </c>
    </row>
    <row r="10" spans="1:4">
      <c r="B10">
        <v>13</v>
      </c>
      <c r="D10" t="s">
        <v>422</v>
      </c>
    </row>
    <row r="11" spans="1:4">
      <c r="B11">
        <v>9</v>
      </c>
      <c r="D11" t="s">
        <v>423</v>
      </c>
    </row>
    <row r="12" spans="1:4">
      <c r="A12" t="s">
        <v>386</v>
      </c>
      <c r="B12">
        <v>10</v>
      </c>
      <c r="D12" t="s">
        <v>424</v>
      </c>
    </row>
    <row r="13" spans="1:4">
      <c r="B13">
        <v>20</v>
      </c>
      <c r="D13" t="s">
        <v>425</v>
      </c>
    </row>
    <row r="14" spans="1:4">
      <c r="B14">
        <v>16</v>
      </c>
      <c r="D14" t="s">
        <v>426</v>
      </c>
    </row>
    <row r="15" spans="1:4">
      <c r="D15" t="s">
        <v>427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codes</vt:lpstr>
      <vt:lpstr>counts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2019-08-29T15:06:45Z</dcterms:created>
  <dcterms:modified xsi:type="dcterms:W3CDTF">2020-02-25T19:10:52Z</dcterms:modified>
</cp:coreProperties>
</file>