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5" windowWidth="19020" windowHeight="1176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Arkusz1!$B$1:$F$35</definedName>
    <definedName name="SOCZ_v01" localSheetId="0">Arkusz1!$B$1:$F$23</definedName>
  </definedNames>
  <calcPr calcId="124519"/>
</workbook>
</file>

<file path=xl/calcChain.xml><?xml version="1.0" encoding="utf-8"?>
<calcChain xmlns="http://schemas.openxmlformats.org/spreadsheetml/2006/main">
  <c r="O9" i="1"/>
  <c r="AA53"/>
  <c r="AA52"/>
  <c r="AA51"/>
  <c r="AA36"/>
  <c r="AA35"/>
  <c r="AA34"/>
  <c r="AA22"/>
  <c r="AA21"/>
  <c r="AA20"/>
  <c r="S61"/>
  <c r="T61"/>
  <c r="U61"/>
  <c r="S62"/>
  <c r="T62"/>
  <c r="U62"/>
  <c r="S56"/>
  <c r="U56" s="1"/>
  <c r="T56"/>
  <c r="S57"/>
  <c r="U57" s="1"/>
  <c r="T57"/>
  <c r="S58"/>
  <c r="T58"/>
  <c r="U58" s="1"/>
  <c r="U51"/>
  <c r="U52"/>
  <c r="U53"/>
  <c r="U50"/>
  <c r="T51"/>
  <c r="T52"/>
  <c r="T53"/>
  <c r="T50"/>
  <c r="S51"/>
  <c r="S52"/>
  <c r="S53"/>
  <c r="S50"/>
  <c r="T41"/>
  <c r="U41"/>
  <c r="T44"/>
  <c r="T45"/>
  <c r="S44"/>
  <c r="S45"/>
  <c r="U45" s="1"/>
  <c r="T40"/>
  <c r="T39"/>
  <c r="S40"/>
  <c r="U40" s="1"/>
  <c r="S41"/>
  <c r="S39"/>
  <c r="U39" s="1"/>
  <c r="T34"/>
  <c r="T35"/>
  <c r="T36"/>
  <c r="T33"/>
  <c r="S34"/>
  <c r="S35"/>
  <c r="S36"/>
  <c r="U36" s="1"/>
  <c r="S33"/>
  <c r="U33" s="1"/>
  <c r="U44" l="1"/>
  <c r="U34"/>
  <c r="U35"/>
  <c r="T26"/>
  <c r="T27"/>
  <c r="T25"/>
  <c r="S26"/>
  <c r="S27"/>
  <c r="S25"/>
  <c r="T20"/>
  <c r="T21"/>
  <c r="T22"/>
  <c r="T19"/>
  <c r="S20"/>
  <c r="S21"/>
  <c r="S22"/>
  <c r="U22" s="1"/>
  <c r="S19"/>
  <c r="H24"/>
  <c r="H26" s="1"/>
  <c r="I24"/>
  <c r="I26" s="1"/>
  <c r="J24"/>
  <c r="J26" s="1"/>
  <c r="K24"/>
  <c r="K26" s="1"/>
  <c r="L24"/>
  <c r="L26" s="1"/>
  <c r="G24"/>
  <c r="G26" s="1"/>
  <c r="U19" l="1"/>
  <c r="U21"/>
  <c r="U25"/>
  <c r="U26"/>
  <c r="U20"/>
  <c r="U27"/>
  <c r="J25"/>
  <c r="L25"/>
  <c r="H25"/>
  <c r="G27"/>
  <c r="I27"/>
  <c r="K27"/>
  <c r="G28"/>
  <c r="K28"/>
  <c r="I28"/>
  <c r="H27"/>
  <c r="J27"/>
  <c r="L27"/>
  <c r="L28"/>
  <c r="J28"/>
  <c r="H28"/>
  <c r="G25"/>
  <c r="K25"/>
  <c r="I25"/>
</calcChain>
</file>

<file path=xl/connections.xml><?xml version="1.0" encoding="utf-8"?>
<connections xmlns="http://schemas.openxmlformats.org/spreadsheetml/2006/main">
  <connection id="1" name="SOCZ_v01" type="6" refreshedVersion="4" background="1" saveData="1">
    <textPr codePage="1250" sourceFile="F:\SI\LAB03\SOCZ_v01.tab" delimited="0" decimal="," thousands=" ">
      <textFields count="5">
        <textField/>
        <textField position="12"/>
        <textField position="22"/>
        <textField position="31"/>
        <textField position="48"/>
      </textFields>
    </textPr>
  </connection>
</connections>
</file>

<file path=xl/sharedStrings.xml><?xml version="1.0" encoding="utf-8"?>
<sst xmlns="http://schemas.openxmlformats.org/spreadsheetml/2006/main" count="247" uniqueCount="62">
  <si>
    <t>mlody</t>
  </si>
  <si>
    <t>dalekowidz</t>
  </si>
  <si>
    <t>nie</t>
  </si>
  <si>
    <t>zmniejszone</t>
  </si>
  <si>
    <t>brak</t>
  </si>
  <si>
    <t>krotkowidz</t>
  </si>
  <si>
    <t>tak</t>
  </si>
  <si>
    <t>prestarczy</t>
  </si>
  <si>
    <t>normalne</t>
  </si>
  <si>
    <t>miekkie</t>
  </si>
  <si>
    <t>twarde</t>
  </si>
  <si>
    <t>starczy</t>
  </si>
  <si>
    <t>wiek</t>
  </si>
  <si>
    <t>wada wzroku</t>
  </si>
  <si>
    <t>astygmatyzm</t>
  </si>
  <si>
    <t>lzawienie</t>
  </si>
  <si>
    <t>SOCZEWKI</t>
  </si>
  <si>
    <t>LP</t>
  </si>
  <si>
    <t>R1</t>
  </si>
  <si>
    <t>JEZELI Lzawienie JEST zmniejszone TO SOCZEWKI JEST brak</t>
  </si>
  <si>
    <t>R2</t>
  </si>
  <si>
    <t>JEZELI Wiek JEST mlody ORAZ Astygmatyzm JEST nie ORAZ Lzawienie JEST normalne TO SOCZEWKI JEST miekkie</t>
  </si>
  <si>
    <t>R3</t>
  </si>
  <si>
    <t>JEZELI Wada_wzroku JEST krotkowidz ORAZ Astygmatyzm JEST tak ORAZ Lzawienie JEST normalne TO SOCZEWKI JEST twarde</t>
  </si>
  <si>
    <t>R4</t>
  </si>
  <si>
    <t>JEZELI Wiek JEST prestarczy ORAZ Astygmatyzm JEST nie ORAZ Lzawienie JEST normalne TO SOCZEWKI JEST miekkie</t>
  </si>
  <si>
    <t>R5</t>
  </si>
  <si>
    <t>JEZELI Wiek JEST mlody ORAZ Astygmatyzm JEST tak ORAZ Lzawienie JEST normalne TO SOCZEWKI JEST twarde</t>
  </si>
  <si>
    <t>R6</t>
  </si>
  <si>
    <t>siła</t>
  </si>
  <si>
    <t>dokładność</t>
  </si>
  <si>
    <t>ogólność</t>
  </si>
  <si>
    <t>Ebrak</t>
  </si>
  <si>
    <t>Etwarde</t>
  </si>
  <si>
    <t>Emiekkie</t>
  </si>
  <si>
    <t>specyficznosc</t>
  </si>
  <si>
    <t>wsparcie</t>
  </si>
  <si>
    <t>soczewki</t>
  </si>
  <si>
    <t>E</t>
  </si>
  <si>
    <t>Ep</t>
  </si>
  <si>
    <t>Eb</t>
  </si>
  <si>
    <t>G=(Ep+Eb)/E</t>
  </si>
  <si>
    <t>A=Ep/(Ep+Eb)</t>
  </si>
  <si>
    <t>H=G+sqrt(A)</t>
  </si>
  <si>
    <t>Astygmatyzm = nie ORAZ</t>
  </si>
  <si>
    <t>Wiek</t>
  </si>
  <si>
    <t>R7</t>
  </si>
  <si>
    <t>Przypadki</t>
  </si>
  <si>
    <t>Wada wzroku = dalekowidz ORAZ</t>
  </si>
  <si>
    <t>R8</t>
  </si>
  <si>
    <t>JEŻELI Wada wzroku = dalekowidz ORAZ Astygmatyzm = tak TO Soczewki = brak</t>
  </si>
  <si>
    <t>13, 22</t>
  </si>
  <si>
    <t xml:space="preserve">soczewki </t>
  </si>
  <si>
    <t>wada wzroki</t>
  </si>
  <si>
    <t>Wiek = starczy ORAZ</t>
  </si>
  <si>
    <t>Wiek = starczy ORAZ Wada wzroku = krótkowidz ORAZ</t>
  </si>
  <si>
    <t>R9</t>
  </si>
  <si>
    <t>JEŻELI Wiek=starczy ORAZ Wada wzroku = krótkowidz ORAZ Astygmatyzm = nie TO Soczewki = brak</t>
  </si>
  <si>
    <t>miękkie</t>
  </si>
  <si>
    <t>Astygmatyzm = nie ORAZ Łzawienie = normalne ORAZ</t>
  </si>
  <si>
    <t>JEŻELI Astygmatyzm = nie ORAZ Łzawienie = normalne ORAZ Wada Wzroku = dalekowidz TO Soczewki = miękkie</t>
  </si>
  <si>
    <t>Średnia liczba warunków w regule: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</si>
</sst>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92D05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4" borderId="4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1" fillId="0" borderId="0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4" xfId="0" applyFont="1" applyFill="1" applyBorder="1"/>
    <xf numFmtId="0" fontId="1" fillId="5" borderId="4" xfId="0" applyFont="1" applyFill="1" applyBorder="1"/>
    <xf numFmtId="0" fontId="1" fillId="0" borderId="4" xfId="0" applyFont="1" applyBorder="1"/>
    <xf numFmtId="0" fontId="0" fillId="0" borderId="6" xfId="0" applyBorder="1"/>
    <xf numFmtId="0" fontId="0" fillId="6" borderId="0" xfId="0" applyFill="1"/>
    <xf numFmtId="0" fontId="0" fillId="0" borderId="4" xfId="0" applyFill="1" applyBorder="1"/>
    <xf numFmtId="0" fontId="1" fillId="0" borderId="5" xfId="0" applyFont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6" borderId="4" xfId="0" applyFont="1" applyFill="1" applyBorder="1"/>
    <xf numFmtId="0" fontId="0" fillId="7" borderId="0" xfId="0" applyFill="1"/>
    <xf numFmtId="0" fontId="0" fillId="0" borderId="0" xfId="0" applyFill="1" applyBorder="1"/>
    <xf numFmtId="0" fontId="1" fillId="0" borderId="0" xfId="0" applyFont="1" applyFill="1" applyBorder="1"/>
    <xf numFmtId="0" fontId="1" fillId="7" borderId="4" xfId="0" applyFont="1" applyFill="1" applyBorder="1"/>
    <xf numFmtId="0" fontId="3" fillId="0" borderId="0" xfId="0" applyFont="1" applyFill="1"/>
    <xf numFmtId="0" fontId="1" fillId="8" borderId="0" xfId="0" applyFont="1" applyFill="1"/>
    <xf numFmtId="0" fontId="0" fillId="8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CZ_v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4"/>
  <sheetViews>
    <sheetView tabSelected="1" zoomScale="70" zoomScaleNormal="70" workbookViewId="0">
      <pane ySplit="23" topLeftCell="A24" activePane="bottomLeft" state="frozen"/>
      <selection pane="bottomLeft" activeCell="A13" sqref="A13:XFD13"/>
    </sheetView>
  </sheetViews>
  <sheetFormatPr defaultRowHeight="15"/>
  <cols>
    <col min="2" max="2" width="10" bestFit="1" customWidth="1"/>
    <col min="3" max="4" width="12.5703125" bestFit="1" customWidth="1"/>
    <col min="5" max="5" width="12.140625" bestFit="1" customWidth="1"/>
    <col min="6" max="6" width="13.140625" customWidth="1"/>
    <col min="14" max="14" width="12.5703125" bestFit="1" customWidth="1"/>
    <col min="15" max="15" width="11.140625" bestFit="1" customWidth="1"/>
    <col min="16" max="17" width="3.42578125" bestFit="1" customWidth="1"/>
    <col min="18" max="18" width="3.140625" bestFit="1" customWidth="1"/>
    <col min="19" max="19" width="11.85546875" bestFit="1" customWidth="1"/>
    <col min="20" max="20" width="13.140625" bestFit="1" customWidth="1"/>
    <col min="21" max="21" width="12" bestFit="1" customWidth="1"/>
    <col min="26" max="26" width="13.140625" bestFit="1" customWidth="1"/>
  </cols>
  <sheetData>
    <row r="1" spans="1:17">
      <c r="A1" s="1" t="s">
        <v>17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18</v>
      </c>
      <c r="H1" s="1" t="s">
        <v>20</v>
      </c>
      <c r="I1" s="1" t="s">
        <v>22</v>
      </c>
      <c r="J1" s="1" t="s">
        <v>24</v>
      </c>
      <c r="K1" s="1" t="s">
        <v>26</v>
      </c>
      <c r="L1" s="1" t="s">
        <v>28</v>
      </c>
      <c r="N1" t="s">
        <v>18</v>
      </c>
      <c r="O1" t="s">
        <v>19</v>
      </c>
    </row>
    <row r="2" spans="1:17">
      <c r="A2" s="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1</v>
      </c>
      <c r="N2" t="s">
        <v>20</v>
      </c>
      <c r="O2" t="s">
        <v>21</v>
      </c>
    </row>
    <row r="3" spans="1:17">
      <c r="A3" s="2">
        <v>2</v>
      </c>
      <c r="B3" t="s">
        <v>0</v>
      </c>
      <c r="C3" t="s">
        <v>5</v>
      </c>
      <c r="D3" t="s">
        <v>6</v>
      </c>
      <c r="E3" t="s">
        <v>3</v>
      </c>
      <c r="F3" t="s">
        <v>4</v>
      </c>
      <c r="G3">
        <v>1</v>
      </c>
      <c r="N3" t="s">
        <v>22</v>
      </c>
      <c r="O3" t="s">
        <v>23</v>
      </c>
    </row>
    <row r="4" spans="1:17">
      <c r="A4" s="2">
        <v>3</v>
      </c>
      <c r="B4" t="s">
        <v>7</v>
      </c>
      <c r="C4" t="s">
        <v>5</v>
      </c>
      <c r="D4" t="s">
        <v>6</v>
      </c>
      <c r="E4" t="s">
        <v>3</v>
      </c>
      <c r="F4" t="s">
        <v>4</v>
      </c>
      <c r="G4">
        <v>1</v>
      </c>
      <c r="N4" t="s">
        <v>24</v>
      </c>
      <c r="O4" t="s">
        <v>25</v>
      </c>
    </row>
    <row r="5" spans="1:17">
      <c r="A5" s="2">
        <v>4</v>
      </c>
      <c r="B5" t="s">
        <v>7</v>
      </c>
      <c r="C5" t="s">
        <v>5</v>
      </c>
      <c r="D5" t="s">
        <v>2</v>
      </c>
      <c r="E5" t="s">
        <v>8</v>
      </c>
      <c r="F5" t="s">
        <v>9</v>
      </c>
      <c r="J5">
        <v>1</v>
      </c>
      <c r="N5" t="s">
        <v>26</v>
      </c>
      <c r="O5" t="s">
        <v>27</v>
      </c>
    </row>
    <row r="6" spans="1:17">
      <c r="A6" s="2">
        <v>5</v>
      </c>
      <c r="B6" t="s">
        <v>0</v>
      </c>
      <c r="C6" t="s">
        <v>5</v>
      </c>
      <c r="D6" t="s">
        <v>6</v>
      </c>
      <c r="E6" t="s">
        <v>8</v>
      </c>
      <c r="F6" t="s">
        <v>10</v>
      </c>
      <c r="I6">
        <v>1</v>
      </c>
      <c r="K6">
        <v>1</v>
      </c>
      <c r="L6">
        <v>1</v>
      </c>
      <c r="N6" t="s">
        <v>28</v>
      </c>
      <c r="O6" t="s">
        <v>27</v>
      </c>
    </row>
    <row r="7" spans="1:17">
      <c r="A7" s="2">
        <v>6</v>
      </c>
      <c r="B7" t="s">
        <v>11</v>
      </c>
      <c r="C7" t="s">
        <v>1</v>
      </c>
      <c r="D7" t="s">
        <v>6</v>
      </c>
      <c r="E7" t="s">
        <v>3</v>
      </c>
      <c r="F7" t="s">
        <v>4</v>
      </c>
      <c r="G7">
        <v>1</v>
      </c>
    </row>
    <row r="8" spans="1:17">
      <c r="A8" s="2">
        <v>7</v>
      </c>
      <c r="B8" t="s">
        <v>7</v>
      </c>
      <c r="C8" t="s">
        <v>1</v>
      </c>
      <c r="D8" t="s">
        <v>2</v>
      </c>
      <c r="E8" t="s">
        <v>3</v>
      </c>
      <c r="F8" t="s">
        <v>4</v>
      </c>
      <c r="G8">
        <v>1</v>
      </c>
      <c r="N8" s="33" t="s">
        <v>61</v>
      </c>
      <c r="O8" s="34"/>
      <c r="P8" s="34"/>
      <c r="Q8" s="34"/>
    </row>
    <row r="9" spans="1:17">
      <c r="A9" s="2">
        <v>8</v>
      </c>
      <c r="B9" t="s">
        <v>7</v>
      </c>
      <c r="C9" t="s">
        <v>1</v>
      </c>
      <c r="D9" t="s">
        <v>6</v>
      </c>
      <c r="E9" t="s">
        <v>3</v>
      </c>
      <c r="F9" t="s">
        <v>4</v>
      </c>
      <c r="G9">
        <v>1</v>
      </c>
      <c r="O9">
        <f>(1+3+3+3+3+3+2+3+3)/9</f>
        <v>2.6666666666666665</v>
      </c>
    </row>
    <row r="10" spans="1:17">
      <c r="A10" s="2">
        <v>9</v>
      </c>
      <c r="B10" t="s">
        <v>7</v>
      </c>
      <c r="C10" t="s">
        <v>5</v>
      </c>
      <c r="D10" t="s">
        <v>2</v>
      </c>
      <c r="E10" t="s">
        <v>3</v>
      </c>
      <c r="F10" t="s">
        <v>4</v>
      </c>
      <c r="G10">
        <v>1</v>
      </c>
    </row>
    <row r="11" spans="1:17">
      <c r="A11" s="2">
        <v>10</v>
      </c>
      <c r="B11" t="s">
        <v>0</v>
      </c>
      <c r="C11" t="s">
        <v>1</v>
      </c>
      <c r="D11" t="s">
        <v>6</v>
      </c>
      <c r="E11" t="s">
        <v>3</v>
      </c>
      <c r="F11" t="s">
        <v>4</v>
      </c>
      <c r="G11">
        <v>1</v>
      </c>
    </row>
    <row r="12" spans="1:17">
      <c r="A12" s="2">
        <v>11</v>
      </c>
      <c r="B12" t="s">
        <v>11</v>
      </c>
      <c r="C12" t="s">
        <v>5</v>
      </c>
      <c r="D12" t="s">
        <v>6</v>
      </c>
      <c r="E12" t="s">
        <v>8</v>
      </c>
      <c r="F12" t="s">
        <v>10</v>
      </c>
      <c r="I12">
        <v>1</v>
      </c>
    </row>
    <row r="13" spans="1:17">
      <c r="A13" s="32">
        <v>12</v>
      </c>
      <c r="B13" t="s">
        <v>7</v>
      </c>
      <c r="C13" t="s">
        <v>1</v>
      </c>
      <c r="D13" t="s">
        <v>2</v>
      </c>
      <c r="E13" t="s">
        <v>8</v>
      </c>
      <c r="F13" t="s">
        <v>9</v>
      </c>
      <c r="J13">
        <v>1</v>
      </c>
    </row>
    <row r="14" spans="1:17">
      <c r="A14" s="4">
        <v>13</v>
      </c>
      <c r="B14" t="s">
        <v>11</v>
      </c>
      <c r="C14" t="s">
        <v>1</v>
      </c>
      <c r="D14" t="s">
        <v>6</v>
      </c>
      <c r="E14" t="s">
        <v>8</v>
      </c>
      <c r="F14" t="s">
        <v>4</v>
      </c>
    </row>
    <row r="15" spans="1:17">
      <c r="A15" s="2">
        <v>14</v>
      </c>
      <c r="B15" t="s">
        <v>11</v>
      </c>
      <c r="C15" t="s">
        <v>5</v>
      </c>
      <c r="D15" t="s">
        <v>6</v>
      </c>
      <c r="E15" t="s">
        <v>3</v>
      </c>
      <c r="F15" t="s">
        <v>4</v>
      </c>
      <c r="G15">
        <v>1</v>
      </c>
    </row>
    <row r="16" spans="1:17">
      <c r="A16" s="22">
        <v>15</v>
      </c>
      <c r="B16" t="s">
        <v>11</v>
      </c>
      <c r="C16" t="s">
        <v>5</v>
      </c>
      <c r="D16" t="s">
        <v>2</v>
      </c>
      <c r="E16" t="s">
        <v>8</v>
      </c>
      <c r="F16" t="s">
        <v>4</v>
      </c>
    </row>
    <row r="17" spans="1:27" ht="15.75" thickBot="1">
      <c r="A17" s="2">
        <v>16</v>
      </c>
      <c r="B17" t="s">
        <v>7</v>
      </c>
      <c r="C17" t="s">
        <v>5</v>
      </c>
      <c r="D17" t="s">
        <v>6</v>
      </c>
      <c r="E17" t="s">
        <v>8</v>
      </c>
      <c r="F17" t="s">
        <v>10</v>
      </c>
      <c r="I17">
        <v>1</v>
      </c>
    </row>
    <row r="18" spans="1:27">
      <c r="A18" s="2">
        <v>17</v>
      </c>
      <c r="B18" t="s">
        <v>0</v>
      </c>
      <c r="C18" t="s">
        <v>5</v>
      </c>
      <c r="D18" t="s">
        <v>2</v>
      </c>
      <c r="E18" t="s">
        <v>3</v>
      </c>
      <c r="F18" t="s">
        <v>4</v>
      </c>
      <c r="G18">
        <v>1</v>
      </c>
      <c r="N18" s="5" t="s">
        <v>37</v>
      </c>
      <c r="O18" s="6" t="s">
        <v>4</v>
      </c>
      <c r="P18" s="6" t="s">
        <v>38</v>
      </c>
      <c r="Q18" s="6" t="s">
        <v>39</v>
      </c>
      <c r="R18" s="6" t="s">
        <v>40</v>
      </c>
      <c r="S18" s="6" t="s">
        <v>41</v>
      </c>
      <c r="T18" s="6" t="s">
        <v>42</v>
      </c>
      <c r="U18" s="6" t="s">
        <v>43</v>
      </c>
      <c r="V18" s="6"/>
      <c r="W18" s="7"/>
      <c r="Z18" s="3" t="s">
        <v>29</v>
      </c>
      <c r="AA18">
        <v>5</v>
      </c>
    </row>
    <row r="19" spans="1:27">
      <c r="A19" s="2">
        <v>18</v>
      </c>
      <c r="B19" t="s">
        <v>11</v>
      </c>
      <c r="C19" t="s">
        <v>5</v>
      </c>
      <c r="D19" t="s">
        <v>2</v>
      </c>
      <c r="E19" t="s">
        <v>3</v>
      </c>
      <c r="F19" t="s">
        <v>4</v>
      </c>
      <c r="G19">
        <v>1</v>
      </c>
      <c r="N19" s="8" t="s">
        <v>12</v>
      </c>
      <c r="O19" s="9" t="s">
        <v>11</v>
      </c>
      <c r="P19" s="9">
        <v>22</v>
      </c>
      <c r="Q19" s="9">
        <v>6</v>
      </c>
      <c r="R19" s="9">
        <v>2</v>
      </c>
      <c r="S19" s="9">
        <f>(Q19+R19)/P19</f>
        <v>0.36363636363636365</v>
      </c>
      <c r="T19" s="9">
        <f>Q19/(Q19+R19)</f>
        <v>0.75</v>
      </c>
      <c r="U19" s="9">
        <f>S19+SQRT(T19)</f>
        <v>1.2296617674208021</v>
      </c>
      <c r="V19" s="9"/>
      <c r="W19" s="10"/>
      <c r="Z19" s="3" t="s">
        <v>30</v>
      </c>
      <c r="AA19">
        <v>1</v>
      </c>
    </row>
    <row r="20" spans="1:27">
      <c r="A20" s="2">
        <v>19</v>
      </c>
      <c r="B20" t="s">
        <v>11</v>
      </c>
      <c r="C20" t="s">
        <v>1</v>
      </c>
      <c r="D20" t="s">
        <v>2</v>
      </c>
      <c r="E20" t="s">
        <v>3</v>
      </c>
      <c r="F20" t="s">
        <v>4</v>
      </c>
      <c r="G20">
        <v>1</v>
      </c>
      <c r="N20" s="12" t="s">
        <v>13</v>
      </c>
      <c r="O20" s="13" t="s">
        <v>1</v>
      </c>
      <c r="P20" s="13">
        <v>22</v>
      </c>
      <c r="Q20" s="13">
        <v>8</v>
      </c>
      <c r="R20" s="13">
        <v>3</v>
      </c>
      <c r="S20" s="13">
        <f t="shared" ref="S20:S22" si="0">(Q20+R20)/P20</f>
        <v>0.5</v>
      </c>
      <c r="T20" s="13">
        <f t="shared" ref="T20:T22" si="1">Q20/(Q20+R20)</f>
        <v>0.72727272727272729</v>
      </c>
      <c r="U20" s="13">
        <f t="shared" ref="U20:U22" si="2">S20+SQRT(T20)</f>
        <v>1.3528028654224418</v>
      </c>
      <c r="V20" s="9"/>
      <c r="W20" s="10"/>
      <c r="Z20" s="3" t="s">
        <v>31</v>
      </c>
      <c r="AA20">
        <f>AA18/22</f>
        <v>0.22727272727272727</v>
      </c>
    </row>
    <row r="21" spans="1:27">
      <c r="A21" s="2">
        <v>20</v>
      </c>
      <c r="B21" t="s">
        <v>0</v>
      </c>
      <c r="C21" t="s">
        <v>1</v>
      </c>
      <c r="D21" t="s">
        <v>2</v>
      </c>
      <c r="E21" t="s">
        <v>8</v>
      </c>
      <c r="F21" t="s">
        <v>9</v>
      </c>
      <c r="H21">
        <v>1</v>
      </c>
      <c r="N21" s="18" t="s">
        <v>14</v>
      </c>
      <c r="O21" s="9" t="s">
        <v>6</v>
      </c>
      <c r="P21" s="9">
        <v>22</v>
      </c>
      <c r="Q21" s="9">
        <v>8</v>
      </c>
      <c r="R21" s="9">
        <v>3</v>
      </c>
      <c r="S21" s="9">
        <f t="shared" si="0"/>
        <v>0.5</v>
      </c>
      <c r="T21" s="9">
        <f t="shared" si="1"/>
        <v>0.72727272727272729</v>
      </c>
      <c r="U21" s="9">
        <f t="shared" si="2"/>
        <v>1.3528028654224418</v>
      </c>
      <c r="V21" s="9"/>
      <c r="W21" s="10"/>
      <c r="Z21" s="3" t="s">
        <v>35</v>
      </c>
      <c r="AA21">
        <f>AA18/B27</f>
        <v>0.33333333333333331</v>
      </c>
    </row>
    <row r="22" spans="1:27">
      <c r="A22" s="28">
        <v>21</v>
      </c>
      <c r="B22" t="s">
        <v>11</v>
      </c>
      <c r="C22" t="s">
        <v>1</v>
      </c>
      <c r="D22" t="s">
        <v>2</v>
      </c>
      <c r="E22" t="s">
        <v>8</v>
      </c>
      <c r="F22" t="s">
        <v>9</v>
      </c>
      <c r="N22" s="8" t="s">
        <v>15</v>
      </c>
      <c r="O22" s="9" t="s">
        <v>8</v>
      </c>
      <c r="P22" s="9">
        <v>22</v>
      </c>
      <c r="Q22" s="9">
        <v>3</v>
      </c>
      <c r="R22" s="9">
        <v>7</v>
      </c>
      <c r="S22" s="9">
        <f t="shared" si="0"/>
        <v>0.45454545454545453</v>
      </c>
      <c r="T22" s="9">
        <f t="shared" si="1"/>
        <v>0.3</v>
      </c>
      <c r="U22" s="9">
        <f t="shared" si="2"/>
        <v>1.0022680120506207</v>
      </c>
      <c r="V22" s="9"/>
      <c r="W22" s="10"/>
      <c r="Z22" s="3" t="s">
        <v>36</v>
      </c>
      <c r="AA22">
        <f>AA18/22</f>
        <v>0.22727272727272727</v>
      </c>
    </row>
    <row r="23" spans="1:27">
      <c r="A23" s="4">
        <v>22</v>
      </c>
      <c r="B23" t="s">
        <v>7</v>
      </c>
      <c r="C23" t="s">
        <v>1</v>
      </c>
      <c r="D23" t="s">
        <v>6</v>
      </c>
      <c r="E23" t="s">
        <v>8</v>
      </c>
      <c r="F23" t="s">
        <v>4</v>
      </c>
      <c r="N23" s="8"/>
      <c r="O23" s="9"/>
      <c r="P23" s="9"/>
      <c r="Q23" s="9"/>
      <c r="R23" s="9"/>
      <c r="S23" s="9"/>
      <c r="T23" s="9"/>
      <c r="U23" s="9"/>
      <c r="V23" s="9"/>
      <c r="W23" s="10"/>
    </row>
    <row r="24" spans="1:27">
      <c r="F24" s="3" t="s">
        <v>29</v>
      </c>
      <c r="G24">
        <f>SUM(G2:G23)</f>
        <v>12</v>
      </c>
      <c r="H24">
        <f t="shared" ref="H24:L24" si="3">SUM(H2:H23)</f>
        <v>1</v>
      </c>
      <c r="I24">
        <f t="shared" si="3"/>
        <v>3</v>
      </c>
      <c r="J24">
        <f t="shared" si="3"/>
        <v>2</v>
      </c>
      <c r="K24">
        <f t="shared" si="3"/>
        <v>1</v>
      </c>
      <c r="L24">
        <f t="shared" si="3"/>
        <v>1</v>
      </c>
      <c r="N24" s="8" t="s">
        <v>48</v>
      </c>
      <c r="O24" s="9"/>
      <c r="P24" s="9"/>
      <c r="Q24" s="9"/>
      <c r="R24" s="9"/>
      <c r="S24" s="9"/>
      <c r="T24" s="9"/>
      <c r="U24" s="9"/>
      <c r="V24" s="9"/>
      <c r="W24" s="10"/>
    </row>
    <row r="25" spans="1:27">
      <c r="F25" s="3" t="s">
        <v>30</v>
      </c>
      <c r="G25">
        <f>G24/G24</f>
        <v>1</v>
      </c>
      <c r="H25">
        <f t="shared" ref="H25:L25" si="4">H24/H24</f>
        <v>1</v>
      </c>
      <c r="I25">
        <f t="shared" si="4"/>
        <v>1</v>
      </c>
      <c r="J25">
        <f t="shared" si="4"/>
        <v>1</v>
      </c>
      <c r="K25">
        <f t="shared" si="4"/>
        <v>1</v>
      </c>
      <c r="L25">
        <f t="shared" si="4"/>
        <v>1</v>
      </c>
      <c r="N25" s="8" t="s">
        <v>45</v>
      </c>
      <c r="O25" s="9" t="s">
        <v>11</v>
      </c>
      <c r="P25" s="9">
        <v>22</v>
      </c>
      <c r="Q25" s="9">
        <v>4</v>
      </c>
      <c r="R25" s="9">
        <v>7</v>
      </c>
      <c r="S25" s="9">
        <f>(Q25+R25)/P25</f>
        <v>0.5</v>
      </c>
      <c r="T25" s="9">
        <f>Q25/(Q25+R25)</f>
        <v>0.36363636363636365</v>
      </c>
      <c r="U25" s="9">
        <f>S25+SQRT(T25)</f>
        <v>1.1030226891555273</v>
      </c>
      <c r="V25" s="9"/>
      <c r="W25" s="10"/>
    </row>
    <row r="26" spans="1:27">
      <c r="F26" s="3" t="s">
        <v>31</v>
      </c>
      <c r="G26">
        <f>G24/22</f>
        <v>0.54545454545454541</v>
      </c>
      <c r="H26">
        <f t="shared" ref="H26:L26" si="5">H24/22</f>
        <v>4.5454545454545456E-2</v>
      </c>
      <c r="I26">
        <f t="shared" si="5"/>
        <v>0.13636363636363635</v>
      </c>
      <c r="J26">
        <f t="shared" si="5"/>
        <v>9.0909090909090912E-2</v>
      </c>
      <c r="K26">
        <f t="shared" si="5"/>
        <v>4.5454545454545456E-2</v>
      </c>
      <c r="L26">
        <f t="shared" si="5"/>
        <v>4.5454545454545456E-2</v>
      </c>
      <c r="N26" s="12" t="s">
        <v>14</v>
      </c>
      <c r="O26" s="13" t="s">
        <v>6</v>
      </c>
      <c r="P26" s="13">
        <v>22</v>
      </c>
      <c r="Q26" s="13">
        <v>5</v>
      </c>
      <c r="R26" s="13">
        <v>0</v>
      </c>
      <c r="S26" s="13">
        <f t="shared" ref="S26:S27" si="6">(Q26+R26)/P26</f>
        <v>0.22727272727272727</v>
      </c>
      <c r="T26" s="13">
        <f t="shared" ref="T26:T27" si="7">Q26/(Q26+R26)</f>
        <v>1</v>
      </c>
      <c r="U26" s="13">
        <f t="shared" ref="U26:U27" si="8">S26+SQRT(T26)</f>
        <v>1.2272727272727273</v>
      </c>
      <c r="V26" s="9"/>
      <c r="W26" s="10"/>
    </row>
    <row r="27" spans="1:27">
      <c r="A27" s="3" t="s">
        <v>32</v>
      </c>
      <c r="B27">
        <v>15</v>
      </c>
      <c r="F27" s="3" t="s">
        <v>35</v>
      </c>
      <c r="G27">
        <f>G24/B27</f>
        <v>0.8</v>
      </c>
      <c r="H27">
        <f>H24/B29</f>
        <v>0.25</v>
      </c>
      <c r="I27">
        <f>I24/B28</f>
        <v>1</v>
      </c>
      <c r="J27">
        <f>J24/B29</f>
        <v>0.5</v>
      </c>
      <c r="K27">
        <f>K24/B28</f>
        <v>0.33333333333333331</v>
      </c>
      <c r="L27">
        <f>L24/B28</f>
        <v>0.33333333333333331</v>
      </c>
      <c r="N27" s="8" t="s">
        <v>15</v>
      </c>
      <c r="O27" s="9" t="s">
        <v>8</v>
      </c>
      <c r="P27" s="9">
        <v>22</v>
      </c>
      <c r="Q27" s="9">
        <v>2</v>
      </c>
      <c r="R27" s="9">
        <v>3</v>
      </c>
      <c r="S27" s="9">
        <f t="shared" si="6"/>
        <v>0.22727272727272727</v>
      </c>
      <c r="T27" s="9">
        <f t="shared" si="7"/>
        <v>0.4</v>
      </c>
      <c r="U27" s="9">
        <f t="shared" si="8"/>
        <v>0.85972825930640318</v>
      </c>
      <c r="V27" s="9"/>
      <c r="W27" s="10"/>
    </row>
    <row r="28" spans="1:27">
      <c r="A28" s="3" t="s">
        <v>33</v>
      </c>
      <c r="B28">
        <v>3</v>
      </c>
      <c r="F28" s="3" t="s">
        <v>36</v>
      </c>
      <c r="G28">
        <f>G24/22</f>
        <v>0.54545454545454541</v>
      </c>
      <c r="H28">
        <f t="shared" ref="H28:L28" si="9">H24/22</f>
        <v>4.5454545454545456E-2</v>
      </c>
      <c r="I28">
        <f t="shared" si="9"/>
        <v>0.13636363636363635</v>
      </c>
      <c r="J28">
        <f t="shared" si="9"/>
        <v>9.0909090909090912E-2</v>
      </c>
      <c r="K28">
        <f t="shared" si="9"/>
        <v>4.5454545454545456E-2</v>
      </c>
      <c r="L28">
        <f t="shared" si="9"/>
        <v>4.5454545454545456E-2</v>
      </c>
      <c r="N28" s="19" t="s">
        <v>46</v>
      </c>
      <c r="O28" s="14" t="s">
        <v>50</v>
      </c>
      <c r="P28" s="9"/>
      <c r="Q28" s="9"/>
      <c r="R28" s="9"/>
      <c r="S28" s="9"/>
      <c r="T28" s="9"/>
      <c r="U28" s="9"/>
      <c r="V28" s="9"/>
      <c r="W28" s="10"/>
    </row>
    <row r="29" spans="1:27">
      <c r="A29" s="3" t="s">
        <v>34</v>
      </c>
      <c r="B29">
        <v>4</v>
      </c>
      <c r="N29" s="20" t="s">
        <v>47</v>
      </c>
      <c r="O29" s="14" t="s">
        <v>51</v>
      </c>
      <c r="P29" s="9">
        <v>6</v>
      </c>
      <c r="Q29" s="9">
        <v>8</v>
      </c>
      <c r="R29" s="9">
        <v>10</v>
      </c>
      <c r="S29" s="9"/>
      <c r="T29" s="9"/>
      <c r="U29" s="9"/>
      <c r="V29" s="9"/>
      <c r="W29" s="10"/>
    </row>
    <row r="30" spans="1:27" ht="15.75" thickBot="1">
      <c r="N30" s="21"/>
      <c r="O30" s="16"/>
      <c r="P30" s="16"/>
      <c r="Q30" s="16"/>
      <c r="R30" s="16"/>
      <c r="S30" s="16"/>
      <c r="T30" s="16"/>
      <c r="U30" s="16"/>
      <c r="V30" s="16"/>
      <c r="W30" s="17"/>
    </row>
    <row r="31" spans="1:27" ht="15.75" thickBot="1"/>
    <row r="32" spans="1:27">
      <c r="N32" s="5" t="s">
        <v>52</v>
      </c>
      <c r="O32" s="6" t="s">
        <v>4</v>
      </c>
      <c r="P32" s="6" t="s">
        <v>38</v>
      </c>
      <c r="Q32" s="6" t="s">
        <v>39</v>
      </c>
      <c r="R32" s="6" t="s">
        <v>40</v>
      </c>
      <c r="S32" s="6" t="s">
        <v>41</v>
      </c>
      <c r="T32" s="6" t="s">
        <v>42</v>
      </c>
      <c r="U32" s="6" t="s">
        <v>43</v>
      </c>
      <c r="V32" s="6"/>
      <c r="W32" s="6"/>
      <c r="X32" s="7"/>
      <c r="Z32" s="3" t="s">
        <v>29</v>
      </c>
      <c r="AA32">
        <v>2</v>
      </c>
    </row>
    <row r="33" spans="13:27">
      <c r="N33" s="12" t="s">
        <v>12</v>
      </c>
      <c r="O33" s="13" t="s">
        <v>11</v>
      </c>
      <c r="P33" s="13">
        <v>22</v>
      </c>
      <c r="Q33" s="13">
        <v>6</v>
      </c>
      <c r="R33" s="13">
        <v>8</v>
      </c>
      <c r="S33" s="13">
        <f>(Q33+R33)/P33</f>
        <v>0.63636363636363635</v>
      </c>
      <c r="T33" s="13">
        <f>Q33/(Q33+R33)</f>
        <v>0.42857142857142855</v>
      </c>
      <c r="U33" s="13">
        <f>S33+SQRT(T33)</f>
        <v>1.2910173070716136</v>
      </c>
      <c r="V33" s="9"/>
      <c r="W33" s="9"/>
      <c r="X33" s="10"/>
      <c r="Z33" s="3" t="s">
        <v>30</v>
      </c>
      <c r="AA33">
        <v>1</v>
      </c>
    </row>
    <row r="34" spans="13:27">
      <c r="N34" s="23" t="s">
        <v>13</v>
      </c>
      <c r="O34" s="9" t="s">
        <v>5</v>
      </c>
      <c r="P34" s="9">
        <v>22</v>
      </c>
      <c r="Q34" s="9">
        <v>7</v>
      </c>
      <c r="R34" s="9">
        <v>4</v>
      </c>
      <c r="S34" s="9">
        <f t="shared" ref="S34:S36" si="10">(Q34+R34)/P34</f>
        <v>0.5</v>
      </c>
      <c r="T34" s="9">
        <f t="shared" ref="T34:T36" si="11">Q34/(Q34+R34)</f>
        <v>0.63636363636363635</v>
      </c>
      <c r="U34" s="9">
        <f t="shared" ref="U34:U36" si="12">S34+SQRT(T34)</f>
        <v>1.2977240352174655</v>
      </c>
      <c r="V34" s="9"/>
      <c r="W34" s="9"/>
      <c r="X34" s="10"/>
      <c r="Z34" s="3" t="s">
        <v>31</v>
      </c>
      <c r="AA34">
        <f>AA32/22</f>
        <v>9.0909090909090912E-2</v>
      </c>
    </row>
    <row r="35" spans="13:27">
      <c r="N35" s="18" t="s">
        <v>14</v>
      </c>
      <c r="O35" s="9" t="s">
        <v>2</v>
      </c>
      <c r="P35" s="9">
        <v>22</v>
      </c>
      <c r="Q35" s="9">
        <v>7</v>
      </c>
      <c r="R35" s="9">
        <v>4</v>
      </c>
      <c r="S35" s="9">
        <f t="shared" si="10"/>
        <v>0.5</v>
      </c>
      <c r="T35" s="9">
        <f t="shared" si="11"/>
        <v>0.63636363636363635</v>
      </c>
      <c r="U35" s="9">
        <f t="shared" si="12"/>
        <v>1.2977240352174655</v>
      </c>
      <c r="V35" s="9"/>
      <c r="W35" s="9"/>
      <c r="X35" s="10"/>
      <c r="Z35" s="3" t="s">
        <v>35</v>
      </c>
      <c r="AA35">
        <f>AA32/B27</f>
        <v>0.13333333333333333</v>
      </c>
    </row>
    <row r="36" spans="13:27">
      <c r="N36" s="8" t="s">
        <v>15</v>
      </c>
      <c r="O36" s="9" t="s">
        <v>8</v>
      </c>
      <c r="P36" s="9">
        <v>22</v>
      </c>
      <c r="Q36" s="9">
        <v>3</v>
      </c>
      <c r="R36" s="9">
        <v>7</v>
      </c>
      <c r="S36" s="9">
        <f t="shared" si="10"/>
        <v>0.45454545454545453</v>
      </c>
      <c r="T36" s="9">
        <f t="shared" si="11"/>
        <v>0.3</v>
      </c>
      <c r="U36" s="9">
        <f t="shared" si="12"/>
        <v>1.0022680120506207</v>
      </c>
      <c r="V36" s="9"/>
      <c r="W36" s="9"/>
      <c r="X36" s="10"/>
      <c r="Z36" s="3" t="s">
        <v>36</v>
      </c>
      <c r="AA36">
        <f>AA32/22</f>
        <v>9.0909090909090912E-2</v>
      </c>
    </row>
    <row r="37" spans="13:27">
      <c r="N37" s="8"/>
      <c r="O37" s="9"/>
      <c r="P37" s="9"/>
      <c r="Q37" s="9"/>
      <c r="R37" s="9"/>
      <c r="S37" s="9"/>
      <c r="T37" s="9"/>
      <c r="U37" s="9"/>
      <c r="V37" s="9"/>
      <c r="W37" s="9"/>
      <c r="X37" s="10"/>
    </row>
    <row r="38" spans="13:27">
      <c r="N38" s="8" t="s">
        <v>54</v>
      </c>
      <c r="O38" s="9"/>
      <c r="P38" s="9"/>
      <c r="Q38" s="9"/>
      <c r="R38" s="9"/>
      <c r="S38" s="9"/>
      <c r="T38" s="9"/>
      <c r="U38" s="9"/>
      <c r="V38" s="9"/>
      <c r="W38" s="9"/>
      <c r="X38" s="10"/>
    </row>
    <row r="39" spans="13:27">
      <c r="N39" s="12" t="s">
        <v>53</v>
      </c>
      <c r="O39" s="13" t="s">
        <v>5</v>
      </c>
      <c r="P39" s="13">
        <v>22</v>
      </c>
      <c r="Q39" s="13">
        <v>3</v>
      </c>
      <c r="R39" s="13">
        <v>1</v>
      </c>
      <c r="S39" s="13">
        <f>(Q39+R39)/P39</f>
        <v>0.18181818181818182</v>
      </c>
      <c r="T39" s="13">
        <f>Q39/(Q39+R39)</f>
        <v>0.75</v>
      </c>
      <c r="U39" s="13">
        <f>S39+SQRT(T39)</f>
        <v>1.0478435856026205</v>
      </c>
      <c r="V39" s="9"/>
      <c r="W39" s="9"/>
      <c r="X39" s="10"/>
    </row>
    <row r="40" spans="13:27">
      <c r="N40" s="8" t="s">
        <v>14</v>
      </c>
      <c r="O40" s="9" t="s">
        <v>2</v>
      </c>
      <c r="P40" s="9">
        <v>22</v>
      </c>
      <c r="Q40" s="9">
        <v>3</v>
      </c>
      <c r="R40" s="9">
        <v>1</v>
      </c>
      <c r="S40" s="9">
        <f t="shared" ref="S40:S45" si="13">(Q40+R40)/P40</f>
        <v>0.18181818181818182</v>
      </c>
      <c r="T40" s="9">
        <f t="shared" ref="T40" si="14">Q40/(Q40+R40)</f>
        <v>0.75</v>
      </c>
      <c r="U40" s="9">
        <f t="shared" ref="U40" si="15">S40+SQRT(T40)</f>
        <v>1.0478435856026205</v>
      </c>
      <c r="V40" s="9"/>
      <c r="W40" s="9"/>
      <c r="X40" s="10"/>
    </row>
    <row r="41" spans="13:27">
      <c r="N41" s="8" t="s">
        <v>15</v>
      </c>
      <c r="O41" s="9" t="s">
        <v>8</v>
      </c>
      <c r="P41" s="9">
        <v>22</v>
      </c>
      <c r="Q41" s="9">
        <v>2</v>
      </c>
      <c r="R41" s="9">
        <v>2</v>
      </c>
      <c r="S41" s="9">
        <f t="shared" si="13"/>
        <v>0.18181818181818182</v>
      </c>
      <c r="T41" s="9">
        <f t="shared" ref="T41:T45" si="16">Q41/(Q41+R41)</f>
        <v>0.5</v>
      </c>
      <c r="U41" s="9">
        <f t="shared" ref="U41:U45" si="17">S41+SQRT(T41)</f>
        <v>0.88892496300472934</v>
      </c>
      <c r="V41" s="9"/>
      <c r="W41" s="9"/>
      <c r="X41" s="10"/>
    </row>
    <row r="42" spans="13:27">
      <c r="N42" s="8"/>
      <c r="O42" s="9"/>
      <c r="P42" s="9"/>
      <c r="Q42" s="9"/>
      <c r="R42" s="9"/>
      <c r="S42" s="9"/>
      <c r="T42" s="9"/>
      <c r="U42" s="9"/>
      <c r="V42" s="9"/>
      <c r="W42" s="9"/>
      <c r="X42" s="10"/>
    </row>
    <row r="43" spans="13:27">
      <c r="N43" s="8" t="s">
        <v>55</v>
      </c>
      <c r="O43" s="9"/>
      <c r="P43" s="9"/>
      <c r="Q43" s="9"/>
      <c r="R43" s="9"/>
      <c r="S43" s="9"/>
      <c r="T43" s="9"/>
      <c r="U43" s="9"/>
      <c r="V43" s="9"/>
      <c r="W43" s="9"/>
      <c r="X43" s="10"/>
    </row>
    <row r="44" spans="13:27">
      <c r="N44" s="12" t="s">
        <v>14</v>
      </c>
      <c r="O44" s="13" t="s">
        <v>2</v>
      </c>
      <c r="P44" s="13">
        <v>22</v>
      </c>
      <c r="Q44" s="13">
        <v>2</v>
      </c>
      <c r="R44" s="13">
        <v>0</v>
      </c>
      <c r="S44" s="13">
        <f t="shared" si="13"/>
        <v>9.0909090909090912E-2</v>
      </c>
      <c r="T44" s="13">
        <f t="shared" si="16"/>
        <v>1</v>
      </c>
      <c r="U44" s="13">
        <f t="shared" si="17"/>
        <v>1.0909090909090908</v>
      </c>
      <c r="V44" s="9"/>
      <c r="W44" s="9"/>
      <c r="X44" s="10"/>
    </row>
    <row r="45" spans="13:27">
      <c r="N45" s="8" t="s">
        <v>15</v>
      </c>
      <c r="O45" s="9" t="s">
        <v>8</v>
      </c>
      <c r="P45" s="9">
        <v>22</v>
      </c>
      <c r="Q45" s="9">
        <v>1</v>
      </c>
      <c r="R45" s="9">
        <v>1</v>
      </c>
      <c r="S45" s="9">
        <f t="shared" si="13"/>
        <v>9.0909090909090912E-2</v>
      </c>
      <c r="T45" s="9">
        <f t="shared" si="16"/>
        <v>0.5</v>
      </c>
      <c r="U45" s="9">
        <f t="shared" si="17"/>
        <v>0.79801587209563851</v>
      </c>
      <c r="V45" s="9"/>
      <c r="W45" s="9"/>
      <c r="X45" s="10"/>
    </row>
    <row r="46" spans="13:27">
      <c r="N46" s="27" t="s">
        <v>49</v>
      </c>
      <c r="O46" s="14" t="s">
        <v>57</v>
      </c>
      <c r="P46" s="14"/>
      <c r="Q46" s="14"/>
      <c r="R46" s="14"/>
      <c r="S46" s="14"/>
      <c r="T46" s="14"/>
      <c r="U46" s="14"/>
      <c r="V46" s="14"/>
      <c r="W46" s="14"/>
      <c r="X46" s="24"/>
    </row>
    <row r="47" spans="13:27" ht="15.75" thickBot="1">
      <c r="M47" s="10"/>
      <c r="N47" s="26" t="s">
        <v>47</v>
      </c>
      <c r="O47" s="15">
        <v>15</v>
      </c>
      <c r="P47" s="16">
        <v>18</v>
      </c>
      <c r="Q47" s="16"/>
      <c r="R47" s="16"/>
      <c r="S47" s="16"/>
      <c r="T47" s="16"/>
      <c r="U47" s="16"/>
      <c r="V47" s="16"/>
      <c r="W47" s="16"/>
      <c r="X47" s="17"/>
    </row>
    <row r="48" spans="13:27" ht="15.75" thickBot="1"/>
    <row r="49" spans="14:27">
      <c r="N49" s="5" t="s">
        <v>52</v>
      </c>
      <c r="O49" s="6" t="s">
        <v>58</v>
      </c>
      <c r="P49" s="6" t="s">
        <v>38</v>
      </c>
      <c r="Q49" s="6" t="s">
        <v>39</v>
      </c>
      <c r="R49" s="6" t="s">
        <v>40</v>
      </c>
      <c r="S49" s="6" t="s">
        <v>41</v>
      </c>
      <c r="T49" s="6" t="s">
        <v>42</v>
      </c>
      <c r="U49" s="6" t="s">
        <v>43</v>
      </c>
      <c r="V49" s="6"/>
      <c r="W49" s="6"/>
      <c r="X49" s="6"/>
      <c r="Y49" s="7"/>
      <c r="Z49" s="3" t="s">
        <v>29</v>
      </c>
      <c r="AA49">
        <v>3</v>
      </c>
    </row>
    <row r="50" spans="14:27">
      <c r="N50" s="23" t="s">
        <v>12</v>
      </c>
      <c r="O50" s="29" t="s">
        <v>11</v>
      </c>
      <c r="P50" s="9">
        <v>22</v>
      </c>
      <c r="Q50" s="9">
        <v>1</v>
      </c>
      <c r="R50" s="9">
        <v>7</v>
      </c>
      <c r="S50" s="9">
        <f>(Q50+R50)/P50</f>
        <v>0.36363636363636365</v>
      </c>
      <c r="T50" s="9">
        <f>Q50/(Q50+R50)</f>
        <v>0.125</v>
      </c>
      <c r="U50" s="9">
        <f>S50+SQRT(T50)</f>
        <v>0.71718975422963749</v>
      </c>
      <c r="V50" s="9"/>
      <c r="W50" s="9"/>
      <c r="X50" s="9"/>
      <c r="Y50" s="10"/>
      <c r="Z50" s="3" t="s">
        <v>30</v>
      </c>
      <c r="AA50">
        <v>1</v>
      </c>
    </row>
    <row r="51" spans="14:27">
      <c r="N51" s="23" t="s">
        <v>13</v>
      </c>
      <c r="O51" s="29" t="s">
        <v>1</v>
      </c>
      <c r="P51" s="9">
        <v>22</v>
      </c>
      <c r="Q51" s="9">
        <v>3</v>
      </c>
      <c r="R51" s="9">
        <v>8</v>
      </c>
      <c r="S51" s="9">
        <f t="shared" ref="S51:S53" si="18">(Q51+R51)/P51</f>
        <v>0.5</v>
      </c>
      <c r="T51" s="9">
        <f t="shared" ref="T51:T53" si="19">Q51/(Q51+R51)</f>
        <v>0.27272727272727271</v>
      </c>
      <c r="U51" s="9">
        <f t="shared" ref="U51:U53" si="20">S51+SQRT(T51)</f>
        <v>1.0222329678670934</v>
      </c>
      <c r="V51" s="9"/>
      <c r="W51" s="9"/>
      <c r="X51" s="9"/>
      <c r="Y51" s="10"/>
      <c r="Z51" s="3" t="s">
        <v>31</v>
      </c>
      <c r="AA51">
        <f>AA49/22</f>
        <v>0.13636363636363635</v>
      </c>
    </row>
    <row r="52" spans="14:27">
      <c r="N52" s="11" t="s">
        <v>14</v>
      </c>
      <c r="O52" s="13" t="s">
        <v>2</v>
      </c>
      <c r="P52" s="13">
        <v>22</v>
      </c>
      <c r="Q52" s="13">
        <v>4</v>
      </c>
      <c r="R52" s="13">
        <v>7</v>
      </c>
      <c r="S52" s="13">
        <f t="shared" si="18"/>
        <v>0.5</v>
      </c>
      <c r="T52" s="13">
        <f t="shared" si="19"/>
        <v>0.36363636363636365</v>
      </c>
      <c r="U52" s="13">
        <f t="shared" si="20"/>
        <v>1.1030226891555273</v>
      </c>
      <c r="V52" s="9"/>
      <c r="W52" s="9"/>
      <c r="X52" s="9"/>
      <c r="Y52" s="10"/>
      <c r="Z52" s="3" t="s">
        <v>35</v>
      </c>
      <c r="AA52">
        <f>AA49/B29</f>
        <v>0.75</v>
      </c>
    </row>
    <row r="53" spans="14:27">
      <c r="N53" s="8" t="s">
        <v>15</v>
      </c>
      <c r="O53" s="29" t="s">
        <v>8</v>
      </c>
      <c r="P53" s="9">
        <v>22</v>
      </c>
      <c r="Q53" s="9">
        <v>4</v>
      </c>
      <c r="R53" s="9">
        <v>6</v>
      </c>
      <c r="S53" s="9">
        <f t="shared" si="18"/>
        <v>0.45454545454545453</v>
      </c>
      <c r="T53" s="9">
        <f t="shared" si="19"/>
        <v>0.4</v>
      </c>
      <c r="U53" s="9">
        <f t="shared" si="20"/>
        <v>1.0870009865791304</v>
      </c>
      <c r="V53" s="9"/>
      <c r="W53" s="9"/>
      <c r="X53" s="9"/>
      <c r="Y53" s="10"/>
      <c r="Z53" s="3" t="s">
        <v>36</v>
      </c>
      <c r="AA53">
        <f>AA49/22</f>
        <v>0.13636363636363635</v>
      </c>
    </row>
    <row r="54" spans="14:27">
      <c r="N54" s="8"/>
      <c r="O54" s="9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 spans="14:27">
      <c r="N55" s="8" t="s">
        <v>44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 spans="14:27">
      <c r="N56" s="23" t="s">
        <v>12</v>
      </c>
      <c r="O56" s="29" t="s">
        <v>11</v>
      </c>
      <c r="P56" s="9">
        <v>22</v>
      </c>
      <c r="Q56" s="9">
        <v>1</v>
      </c>
      <c r="R56" s="9">
        <v>3</v>
      </c>
      <c r="S56" s="9">
        <f t="shared" ref="S56:S58" si="21">(Q56+R56)/P56</f>
        <v>0.18181818181818182</v>
      </c>
      <c r="T56" s="9">
        <f t="shared" ref="T56:T58" si="22">Q56/(Q56+R56)</f>
        <v>0.25</v>
      </c>
      <c r="U56" s="9">
        <f t="shared" ref="U56:U58" si="23">S56+SQRT(T56)</f>
        <v>0.68181818181818188</v>
      </c>
      <c r="V56" s="9"/>
      <c r="W56" s="9"/>
      <c r="X56" s="9"/>
      <c r="Y56" s="10"/>
    </row>
    <row r="57" spans="14:27">
      <c r="N57" s="23" t="s">
        <v>13</v>
      </c>
      <c r="O57" s="29" t="s">
        <v>1</v>
      </c>
      <c r="P57" s="9">
        <v>22</v>
      </c>
      <c r="Q57" s="9">
        <v>3</v>
      </c>
      <c r="R57" s="9">
        <v>3</v>
      </c>
      <c r="S57" s="9">
        <f t="shared" si="21"/>
        <v>0.27272727272727271</v>
      </c>
      <c r="T57" s="9">
        <f t="shared" si="22"/>
        <v>0.5</v>
      </c>
      <c r="U57" s="9">
        <f t="shared" si="23"/>
        <v>0.97983405391382028</v>
      </c>
      <c r="V57" s="9"/>
      <c r="W57" s="9"/>
      <c r="X57" s="9"/>
      <c r="Y57" s="10"/>
    </row>
    <row r="58" spans="14:27">
      <c r="N58" s="12" t="s">
        <v>15</v>
      </c>
      <c r="O58" s="13" t="s">
        <v>8</v>
      </c>
      <c r="P58" s="13">
        <v>22</v>
      </c>
      <c r="Q58" s="13">
        <v>4</v>
      </c>
      <c r="R58" s="13">
        <v>1</v>
      </c>
      <c r="S58" s="13">
        <f t="shared" si="21"/>
        <v>0.22727272727272727</v>
      </c>
      <c r="T58" s="13">
        <f t="shared" si="22"/>
        <v>0.8</v>
      </c>
      <c r="U58" s="13">
        <f t="shared" si="23"/>
        <v>1.121699918272643</v>
      </c>
      <c r="V58" s="9"/>
      <c r="W58" s="9"/>
      <c r="X58" s="9"/>
      <c r="Y58" s="10"/>
    </row>
    <row r="59" spans="14:27">
      <c r="N59" s="8"/>
      <c r="O59" s="9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 spans="14:27">
      <c r="N60" s="8" t="s">
        <v>59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 spans="14:27">
      <c r="N61" s="23" t="s">
        <v>12</v>
      </c>
      <c r="O61" s="29" t="s">
        <v>11</v>
      </c>
      <c r="P61" s="9">
        <v>22</v>
      </c>
      <c r="Q61" s="9">
        <v>1</v>
      </c>
      <c r="R61" s="9">
        <v>1</v>
      </c>
      <c r="S61" s="9">
        <f t="shared" ref="S61:S62" si="24">(Q61+R61)/P61</f>
        <v>9.0909090909090912E-2</v>
      </c>
      <c r="T61" s="9">
        <f t="shared" ref="T61:T62" si="25">Q61/(Q61+R61)</f>
        <v>0.5</v>
      </c>
      <c r="U61" s="9">
        <f t="shared" ref="U61:U62" si="26">S61+SQRT(T61)</f>
        <v>0.79801587209563851</v>
      </c>
      <c r="V61" s="9"/>
      <c r="W61" s="9"/>
      <c r="X61" s="9"/>
      <c r="Y61" s="10"/>
    </row>
    <row r="62" spans="14:27">
      <c r="N62" s="12" t="s">
        <v>13</v>
      </c>
      <c r="O62" s="13" t="s">
        <v>1</v>
      </c>
      <c r="P62" s="13">
        <v>22</v>
      </c>
      <c r="Q62" s="13">
        <v>3</v>
      </c>
      <c r="R62" s="13">
        <v>0</v>
      </c>
      <c r="S62" s="13">
        <f t="shared" si="24"/>
        <v>0.13636363636363635</v>
      </c>
      <c r="T62" s="13">
        <f t="shared" si="25"/>
        <v>1</v>
      </c>
      <c r="U62" s="13">
        <f t="shared" si="26"/>
        <v>1.1363636363636362</v>
      </c>
      <c r="V62" s="9"/>
      <c r="W62" s="9"/>
      <c r="X62" s="9"/>
      <c r="Y62" s="10"/>
    </row>
    <row r="63" spans="14:27">
      <c r="N63" s="31" t="s">
        <v>56</v>
      </c>
      <c r="O63" s="30" t="s">
        <v>60</v>
      </c>
      <c r="P63" s="14"/>
      <c r="Q63" s="14"/>
      <c r="R63" s="14"/>
      <c r="S63" s="14"/>
      <c r="T63" s="14"/>
      <c r="U63" s="14"/>
      <c r="V63" s="14"/>
      <c r="W63" s="14"/>
      <c r="X63" s="14"/>
      <c r="Y63" s="24"/>
    </row>
    <row r="64" spans="14:27" ht="15.75" thickBot="1">
      <c r="N64" s="25" t="s">
        <v>47</v>
      </c>
      <c r="O64" s="15">
        <v>21</v>
      </c>
      <c r="P64" s="16">
        <v>12</v>
      </c>
      <c r="Q64" s="16">
        <v>20</v>
      </c>
      <c r="R64" s="16"/>
      <c r="S64" s="16"/>
      <c r="T64" s="16"/>
      <c r="U64" s="16"/>
      <c r="V64" s="16"/>
      <c r="W64" s="16"/>
      <c r="X64" s="16"/>
      <c r="Y64" s="17"/>
    </row>
  </sheetData>
  <autoFilter ref="B1:F3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Arkusz1!SOCZ_v01</vt:lpstr>
    </vt:vector>
  </TitlesOfParts>
  <Company>WSIiZ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Stręciwilk</dc:creator>
  <cp:lastModifiedBy>Sylwia</cp:lastModifiedBy>
  <dcterms:created xsi:type="dcterms:W3CDTF">2014-04-03T12:49:08Z</dcterms:created>
  <dcterms:modified xsi:type="dcterms:W3CDTF">2014-04-14T11:29:42Z</dcterms:modified>
</cp:coreProperties>
</file>