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quickStyle2.xml" ContentType="application/vnd.openxmlformats-officedocument.drawingml.diagramStyle+xml"/>
  <Override PartName="/xl/diagrams/data4.xml" ContentType="application/vnd.openxmlformats-officedocument.drawingml.diagramData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2.xml" ContentType="application/vnd.openxmlformats-officedocument.drawingml.diagramData+xml"/>
  <Override PartName="/xl/diagrams/data3.xml" ContentType="application/vnd.openxmlformats-officedocument.drawingml.diagramData+xml"/>
  <Override PartName="/xl/diagrams/colors3.xml" ContentType="application/vnd.openxmlformats-officedocument.drawingml.diagramColors+xml"/>
  <Override PartName="/xl/diagrams/colors4.xml" ContentType="application/vnd.openxmlformats-officedocument.drawingml.diagramColor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iagrams/colors2.xml" ContentType="application/vnd.openxmlformats-officedocument.drawingml.diagramColor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iagrams/layout4.xml" ContentType="application/vnd.openxmlformats-officedocument.drawingml.diagramLayout+xml"/>
  <Override PartName="/xl/diagrams/layout2.xml" ContentType="application/vnd.openxmlformats-officedocument.drawingml.diagramLayout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quickStyle4.xml" ContentType="application/vnd.openxmlformats-officedocument.drawingml.diagram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5" windowWidth="19020" windowHeight="11760" activeTab="3"/>
  </bookViews>
  <sheets>
    <sheet name="Pytanie 1" sheetId="1" r:id="rId1"/>
    <sheet name="Pytanie2" sheetId="2" r:id="rId2"/>
    <sheet name="Pytanie 3 i 4" sheetId="3" r:id="rId3"/>
    <sheet name="Pytanie 5" sheetId="4" r:id="rId4"/>
  </sheets>
  <definedNames>
    <definedName name="_xlnm._FilterDatabase" localSheetId="0" hidden="1">'Pytanie 1'!$B$1:$F$23</definedName>
    <definedName name="_xlnm._FilterDatabase" localSheetId="2" hidden="1">'Pytanie 3 i 4'!$B$1:$F$6</definedName>
    <definedName name="_xlnm._FilterDatabase" localSheetId="1" hidden="1">Pytanie2!$B$1:$F$11</definedName>
    <definedName name="SOCZ_v01" localSheetId="0">'Pytanie 1'!$B$1:$I$23</definedName>
  </definedNames>
  <calcPr calcId="124519"/>
</workbook>
</file>

<file path=xl/calcChain.xml><?xml version="1.0" encoding="utf-8"?>
<calcChain xmlns="http://schemas.openxmlformats.org/spreadsheetml/2006/main">
  <c r="F8" i="4"/>
  <c r="D8"/>
  <c r="C8"/>
  <c r="F11"/>
  <c r="F10"/>
  <c r="F9"/>
  <c r="N19" i="3"/>
  <c r="L19"/>
  <c r="K19"/>
  <c r="N11"/>
  <c r="M11"/>
  <c r="L11"/>
  <c r="K11"/>
  <c r="N22"/>
  <c r="N21"/>
  <c r="N20"/>
  <c r="N14"/>
  <c r="N13"/>
  <c r="N12"/>
  <c r="C11"/>
  <c r="D19"/>
  <c r="C19"/>
  <c r="E11"/>
  <c r="D11"/>
  <c r="F22"/>
  <c r="F21"/>
  <c r="F20"/>
  <c r="F19" s="1"/>
  <c r="F14"/>
  <c r="F13"/>
  <c r="F12"/>
  <c r="B7" i="4" l="1"/>
  <c r="J18" i="3"/>
  <c r="J19" s="1"/>
  <c r="J10"/>
  <c r="J11" s="1"/>
  <c r="F11"/>
  <c r="B18"/>
  <c r="B19" s="1"/>
  <c r="B10"/>
  <c r="M13" i="2"/>
  <c r="J4"/>
  <c r="M23"/>
  <c r="M22"/>
  <c r="M21"/>
  <c r="M20"/>
  <c r="K20"/>
  <c r="J20"/>
  <c r="M15"/>
  <c r="M14"/>
  <c r="M12" s="1"/>
  <c r="K12"/>
  <c r="J12"/>
  <c r="M7"/>
  <c r="M6"/>
  <c r="M5"/>
  <c r="L4"/>
  <c r="K4"/>
  <c r="I28" i="1"/>
  <c r="I27"/>
  <c r="J28"/>
  <c r="K28"/>
  <c r="M28"/>
  <c r="K20"/>
  <c r="J20"/>
  <c r="I19" s="1"/>
  <c r="M30"/>
  <c r="M31"/>
  <c r="M29"/>
  <c r="M22"/>
  <c r="M23"/>
  <c r="M21"/>
  <c r="M20" s="1"/>
  <c r="K12"/>
  <c r="M14"/>
  <c r="M15"/>
  <c r="M13"/>
  <c r="J12"/>
  <c r="I11" s="1"/>
  <c r="M6"/>
  <c r="M7"/>
  <c r="M5"/>
  <c r="J4"/>
  <c r="K4"/>
  <c r="L4"/>
  <c r="B8" i="4" l="1"/>
  <c r="B11" i="3"/>
  <c r="I19" i="2"/>
  <c r="I20" s="1"/>
  <c r="I11"/>
  <c r="I12" s="1"/>
  <c r="M4"/>
  <c r="I3"/>
  <c r="M4" i="1"/>
  <c r="I3"/>
  <c r="M12"/>
  <c r="I12"/>
  <c r="I20"/>
  <c r="I4" i="2" l="1"/>
  <c r="I4" i="1"/>
</calcChain>
</file>

<file path=xl/connections.xml><?xml version="1.0" encoding="utf-8"?>
<connections xmlns="http://schemas.openxmlformats.org/spreadsheetml/2006/main">
  <connection id="1" name="SOCZ_v01" type="6" refreshedVersion="4" background="1" saveData="1">
    <textPr codePage="1250" sourceFile="F:\SI\LAB05\SOCZ_v01.tab" decimal="," thousands=" 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<sst xmlns="http://schemas.openxmlformats.org/spreadsheetml/2006/main" count="374" uniqueCount="31">
  <si>
    <t>Wiek</t>
  </si>
  <si>
    <t>Wada_wzroku</t>
  </si>
  <si>
    <t>Astygmatyzm</t>
  </si>
  <si>
    <t>mlody</t>
  </si>
  <si>
    <t>dalekowidz</t>
  </si>
  <si>
    <t>nie</t>
  </si>
  <si>
    <t>zmniejszone</t>
  </si>
  <si>
    <t>brak</t>
  </si>
  <si>
    <t>krotkowidz</t>
  </si>
  <si>
    <t>tak</t>
  </si>
  <si>
    <t>prestarczy</t>
  </si>
  <si>
    <t>normalne</t>
  </si>
  <si>
    <t>miekkie</t>
  </si>
  <si>
    <t>twarde</t>
  </si>
  <si>
    <t>starczy</t>
  </si>
  <si>
    <t>Łzawienie</t>
  </si>
  <si>
    <t>Soczewki</t>
  </si>
  <si>
    <t>LP</t>
  </si>
  <si>
    <t>WIEK</t>
  </si>
  <si>
    <t>Młody</t>
  </si>
  <si>
    <t>Prestarczy</t>
  </si>
  <si>
    <t>Starczy</t>
  </si>
  <si>
    <t>ilość</t>
  </si>
  <si>
    <t>dla atrybutu</t>
  </si>
  <si>
    <t>GAIN</t>
  </si>
  <si>
    <t>miękkie</t>
  </si>
  <si>
    <t>Wada</t>
  </si>
  <si>
    <t>krótkowidz</t>
  </si>
  <si>
    <t>Gain</t>
  </si>
  <si>
    <t>Astyg.</t>
  </si>
  <si>
    <t>Klasa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</si>
</sst>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0" fillId="0" borderId="0" xfId="0" applyFill="1"/>
    <xf numFmtId="0" fontId="0" fillId="3" borderId="2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1" fontId="0" fillId="0" borderId="0" xfId="0" applyNumberFormat="1"/>
    <xf numFmtId="2" fontId="1" fillId="0" borderId="0" xfId="0" applyNumberFormat="1" applyFont="1"/>
    <xf numFmtId="2" fontId="1" fillId="0" borderId="3" xfId="0" applyNumberFormat="1" applyFont="1" applyBorder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A5EBBED-1B02-47A5-A6B0-CAFBC072EF59}" type="doc">
      <dgm:prSet loTypeId="urn:microsoft.com/office/officeart/2005/8/layout/hierarchy6" loCatId="hierarchy" qsTypeId="urn:microsoft.com/office/officeart/2005/8/quickstyle/simple3" qsCatId="simple" csTypeId="urn:microsoft.com/office/officeart/2005/8/colors/accent1_2" csCatId="accent1" phldr="1"/>
      <dgm:spPr>
        <a:scene3d>
          <a:camera prst="orthographicFront">
            <a:rot lat="0" lon="0" rev="0"/>
          </a:camera>
          <a:lightRig rig="threePt" dir="t"/>
        </a:scene3d>
      </dgm:spPr>
      <dgm:t>
        <a:bodyPr/>
        <a:lstStyle/>
        <a:p>
          <a:endParaRPr lang="pl-PL"/>
        </a:p>
      </dgm:t>
    </dgm:pt>
    <dgm:pt modelId="{8E8C350F-1E6D-478F-B5BF-95494305568D}">
      <dgm:prSet phldrT="[Tekst]" custT="1"/>
      <dgm:spPr/>
      <dgm:t>
        <a:bodyPr/>
        <a:lstStyle/>
        <a:p>
          <a:r>
            <a:rPr lang="pl-PL" sz="2000"/>
            <a:t>Łzawienie</a:t>
          </a:r>
          <a:endParaRPr lang="pl-PL" sz="2800"/>
        </a:p>
      </dgm:t>
    </dgm:pt>
    <dgm:pt modelId="{3AB8E415-A69C-437B-8830-20D7A63ADC39}" type="parTrans" cxnId="{52A371F1-B4C6-4042-BE23-71EB6DC0F28B}">
      <dgm:prSet/>
      <dgm:spPr/>
      <dgm:t>
        <a:bodyPr/>
        <a:lstStyle/>
        <a:p>
          <a:endParaRPr lang="pl-PL"/>
        </a:p>
      </dgm:t>
    </dgm:pt>
    <dgm:pt modelId="{35F71D1A-AE88-43DA-9890-91D9F78AC5D7}" type="sibTrans" cxnId="{52A371F1-B4C6-4042-BE23-71EB6DC0F28B}">
      <dgm:prSet/>
      <dgm:spPr/>
      <dgm:t>
        <a:bodyPr/>
        <a:lstStyle/>
        <a:p>
          <a:endParaRPr lang="pl-PL"/>
        </a:p>
      </dgm:t>
    </dgm:pt>
    <dgm:pt modelId="{C7FC0E90-9BEA-4077-8F4B-EA13CB128947}">
      <dgm:prSet phldrT="[Tekst]" custT="1"/>
      <dgm:spPr/>
      <dgm:t>
        <a:bodyPr/>
        <a:lstStyle/>
        <a:p>
          <a:r>
            <a:rPr lang="pl-PL" sz="2000"/>
            <a:t>??</a:t>
          </a:r>
        </a:p>
      </dgm:t>
    </dgm:pt>
    <dgm:pt modelId="{0C598481-7B7B-404C-B61E-EFB749DB5027}" type="parTrans" cxnId="{BAD4EF7A-8694-4ABE-A3C3-B2E9EC955DF2}">
      <dgm:prSet/>
      <dgm:spPr/>
      <dgm:t>
        <a:bodyPr/>
        <a:lstStyle/>
        <a:p>
          <a:endParaRPr lang="pl-PL"/>
        </a:p>
      </dgm:t>
    </dgm:pt>
    <dgm:pt modelId="{C1C79147-56BB-4DC1-83CD-E7EE246211B9}" type="sibTrans" cxnId="{BAD4EF7A-8694-4ABE-A3C3-B2E9EC955DF2}">
      <dgm:prSet/>
      <dgm:spPr/>
      <dgm:t>
        <a:bodyPr/>
        <a:lstStyle/>
        <a:p>
          <a:endParaRPr lang="pl-PL"/>
        </a:p>
      </dgm:t>
    </dgm:pt>
    <dgm:pt modelId="{DCFB29CE-7CB7-46AF-9CF0-1D927297EF6E}">
      <dgm:prSet phldrT="[Tekst]" custT="1"/>
      <dgm:spPr>
        <a:solidFill>
          <a:srgbClr val="92D050"/>
        </a:solidFill>
      </dgm:spPr>
      <dgm:t>
        <a:bodyPr/>
        <a:lstStyle/>
        <a:p>
          <a:r>
            <a:rPr lang="pl-PL" sz="2000"/>
            <a:t>BRAK(12)</a:t>
          </a:r>
        </a:p>
      </dgm:t>
    </dgm:pt>
    <dgm:pt modelId="{F365FDEB-77B0-4F05-B6BA-977B8CC6F223}" type="parTrans" cxnId="{036F2570-5394-4143-95B7-4DEF6BA8E78D}">
      <dgm:prSet/>
      <dgm:spPr/>
      <dgm:t>
        <a:bodyPr/>
        <a:lstStyle/>
        <a:p>
          <a:endParaRPr lang="pl-PL"/>
        </a:p>
      </dgm:t>
    </dgm:pt>
    <dgm:pt modelId="{7948432B-01AE-42AA-A228-45D2639C3BB6}" type="sibTrans" cxnId="{036F2570-5394-4143-95B7-4DEF6BA8E78D}">
      <dgm:prSet/>
      <dgm:spPr/>
      <dgm:t>
        <a:bodyPr/>
        <a:lstStyle/>
        <a:p>
          <a:endParaRPr lang="pl-PL"/>
        </a:p>
      </dgm:t>
    </dgm:pt>
    <dgm:pt modelId="{F247EE18-0419-492B-AB28-51C2E1A91E59}" type="pres">
      <dgm:prSet presAssocID="{BA5EBBED-1B02-47A5-A6B0-CAFBC072EF59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pl-PL"/>
        </a:p>
      </dgm:t>
    </dgm:pt>
    <dgm:pt modelId="{30DADDA2-63C2-4E2B-B71B-8726AB9BF032}" type="pres">
      <dgm:prSet presAssocID="{BA5EBBED-1B02-47A5-A6B0-CAFBC072EF59}" presName="hierFlow" presStyleCnt="0"/>
      <dgm:spPr/>
    </dgm:pt>
    <dgm:pt modelId="{E35C1D86-4D31-49F7-9D38-B2C5CC50F8C8}" type="pres">
      <dgm:prSet presAssocID="{BA5EBBED-1B02-47A5-A6B0-CAFBC072EF59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243A0272-7F6F-4019-91EC-F43B5CA49337}" type="pres">
      <dgm:prSet presAssocID="{8E8C350F-1E6D-478F-B5BF-95494305568D}" presName="Name14" presStyleCnt="0"/>
      <dgm:spPr/>
    </dgm:pt>
    <dgm:pt modelId="{B5A33F05-D228-40ED-8DAB-1D9871EC09B2}" type="pres">
      <dgm:prSet presAssocID="{8E8C350F-1E6D-478F-B5BF-95494305568D}" presName="level1Shap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89B10ECB-2973-4859-BE00-00ED87FD43AB}" type="pres">
      <dgm:prSet presAssocID="{8E8C350F-1E6D-478F-B5BF-95494305568D}" presName="hierChild2" presStyleCnt="0"/>
      <dgm:spPr/>
    </dgm:pt>
    <dgm:pt modelId="{CA7D4115-9829-434D-B701-492436603A96}" type="pres">
      <dgm:prSet presAssocID="{0C598481-7B7B-404C-B61E-EFB749DB5027}" presName="Name19" presStyleLbl="parChTrans1D2" presStyleIdx="0" presStyleCnt="2"/>
      <dgm:spPr/>
      <dgm:t>
        <a:bodyPr/>
        <a:lstStyle/>
        <a:p>
          <a:endParaRPr lang="pl-PL"/>
        </a:p>
      </dgm:t>
    </dgm:pt>
    <dgm:pt modelId="{B025A548-F0C8-4C21-9C5A-BDCAA55011B7}" type="pres">
      <dgm:prSet presAssocID="{C7FC0E90-9BEA-4077-8F4B-EA13CB128947}" presName="Name21" presStyleCnt="0"/>
      <dgm:spPr/>
    </dgm:pt>
    <dgm:pt modelId="{412CA203-5F01-4DE7-96DF-24C820566C87}" type="pres">
      <dgm:prSet presAssocID="{C7FC0E90-9BEA-4077-8F4B-EA13CB128947}" presName="level2Shape" presStyleLbl="node2" presStyleIdx="0" presStyleCnt="2"/>
      <dgm:spPr/>
      <dgm:t>
        <a:bodyPr/>
        <a:lstStyle/>
        <a:p>
          <a:endParaRPr lang="pl-PL"/>
        </a:p>
      </dgm:t>
    </dgm:pt>
    <dgm:pt modelId="{3BCF2D7F-6E0D-47FC-AAFD-10A392A33C4E}" type="pres">
      <dgm:prSet presAssocID="{C7FC0E90-9BEA-4077-8F4B-EA13CB128947}" presName="hierChild3" presStyleCnt="0"/>
      <dgm:spPr/>
    </dgm:pt>
    <dgm:pt modelId="{E8E16010-80F0-4604-9FBA-FF0A7481F812}" type="pres">
      <dgm:prSet presAssocID="{F365FDEB-77B0-4F05-B6BA-977B8CC6F223}" presName="Name19" presStyleLbl="parChTrans1D2" presStyleIdx="1" presStyleCnt="2"/>
      <dgm:spPr/>
      <dgm:t>
        <a:bodyPr/>
        <a:lstStyle/>
        <a:p>
          <a:endParaRPr lang="pl-PL"/>
        </a:p>
      </dgm:t>
    </dgm:pt>
    <dgm:pt modelId="{CD7588FB-3102-42BD-80D6-F76215C197CE}" type="pres">
      <dgm:prSet presAssocID="{DCFB29CE-7CB7-46AF-9CF0-1D927297EF6E}" presName="Name21" presStyleCnt="0"/>
      <dgm:spPr/>
    </dgm:pt>
    <dgm:pt modelId="{BA240496-EF22-4E37-8A1B-346D261D8F17}" type="pres">
      <dgm:prSet presAssocID="{DCFB29CE-7CB7-46AF-9CF0-1D927297EF6E}" presName="level2Shape" presStyleLbl="node2" presStyleIdx="1" presStyleCnt="2"/>
      <dgm:spPr/>
      <dgm:t>
        <a:bodyPr/>
        <a:lstStyle/>
        <a:p>
          <a:endParaRPr lang="pl-PL"/>
        </a:p>
      </dgm:t>
    </dgm:pt>
    <dgm:pt modelId="{94275E3C-B50C-41FE-A690-01DB8FE10BE5}" type="pres">
      <dgm:prSet presAssocID="{DCFB29CE-7CB7-46AF-9CF0-1D927297EF6E}" presName="hierChild3" presStyleCnt="0"/>
      <dgm:spPr/>
    </dgm:pt>
    <dgm:pt modelId="{94658FA7-6AC4-43AB-9B98-5E1737C148B2}" type="pres">
      <dgm:prSet presAssocID="{BA5EBBED-1B02-47A5-A6B0-CAFBC072EF59}" presName="bgShapesFlow" presStyleCnt="0"/>
      <dgm:spPr/>
    </dgm:pt>
  </dgm:ptLst>
  <dgm:cxnLst>
    <dgm:cxn modelId="{7181EC4A-ED65-4AA3-98FE-975B14EAF873}" type="presOf" srcId="{BA5EBBED-1B02-47A5-A6B0-CAFBC072EF59}" destId="{F247EE18-0419-492B-AB28-51C2E1A91E59}" srcOrd="0" destOrd="0" presId="urn:microsoft.com/office/officeart/2005/8/layout/hierarchy6"/>
    <dgm:cxn modelId="{F32AEB2A-29A9-45D0-BECF-1C07D6FBA43C}" type="presOf" srcId="{0C598481-7B7B-404C-B61E-EFB749DB5027}" destId="{CA7D4115-9829-434D-B701-492436603A96}" srcOrd="0" destOrd="0" presId="urn:microsoft.com/office/officeart/2005/8/layout/hierarchy6"/>
    <dgm:cxn modelId="{52A371F1-B4C6-4042-BE23-71EB6DC0F28B}" srcId="{BA5EBBED-1B02-47A5-A6B0-CAFBC072EF59}" destId="{8E8C350F-1E6D-478F-B5BF-95494305568D}" srcOrd="0" destOrd="0" parTransId="{3AB8E415-A69C-437B-8830-20D7A63ADC39}" sibTransId="{35F71D1A-AE88-43DA-9890-91D9F78AC5D7}"/>
    <dgm:cxn modelId="{9203CED0-7863-42C5-B586-C508F649C7B9}" type="presOf" srcId="{C7FC0E90-9BEA-4077-8F4B-EA13CB128947}" destId="{412CA203-5F01-4DE7-96DF-24C820566C87}" srcOrd="0" destOrd="0" presId="urn:microsoft.com/office/officeart/2005/8/layout/hierarchy6"/>
    <dgm:cxn modelId="{8D212FCD-67F9-4DCE-88CB-DA6C11FC7354}" type="presOf" srcId="{DCFB29CE-7CB7-46AF-9CF0-1D927297EF6E}" destId="{BA240496-EF22-4E37-8A1B-346D261D8F17}" srcOrd="0" destOrd="0" presId="urn:microsoft.com/office/officeart/2005/8/layout/hierarchy6"/>
    <dgm:cxn modelId="{2ECE5E9A-E30B-456F-AA35-41B46C62C086}" type="presOf" srcId="{8E8C350F-1E6D-478F-B5BF-95494305568D}" destId="{B5A33F05-D228-40ED-8DAB-1D9871EC09B2}" srcOrd="0" destOrd="0" presId="urn:microsoft.com/office/officeart/2005/8/layout/hierarchy6"/>
    <dgm:cxn modelId="{CC9565C8-C1A2-4B71-88AD-CE3FF334D2F7}" type="presOf" srcId="{F365FDEB-77B0-4F05-B6BA-977B8CC6F223}" destId="{E8E16010-80F0-4604-9FBA-FF0A7481F812}" srcOrd="0" destOrd="0" presId="urn:microsoft.com/office/officeart/2005/8/layout/hierarchy6"/>
    <dgm:cxn modelId="{036F2570-5394-4143-95B7-4DEF6BA8E78D}" srcId="{8E8C350F-1E6D-478F-B5BF-95494305568D}" destId="{DCFB29CE-7CB7-46AF-9CF0-1D927297EF6E}" srcOrd="1" destOrd="0" parTransId="{F365FDEB-77B0-4F05-B6BA-977B8CC6F223}" sibTransId="{7948432B-01AE-42AA-A228-45D2639C3BB6}"/>
    <dgm:cxn modelId="{BAD4EF7A-8694-4ABE-A3C3-B2E9EC955DF2}" srcId="{8E8C350F-1E6D-478F-B5BF-95494305568D}" destId="{C7FC0E90-9BEA-4077-8F4B-EA13CB128947}" srcOrd="0" destOrd="0" parTransId="{0C598481-7B7B-404C-B61E-EFB749DB5027}" sibTransId="{C1C79147-56BB-4DC1-83CD-E7EE246211B9}"/>
    <dgm:cxn modelId="{D1B910AD-D984-4292-840E-20816826C548}" type="presParOf" srcId="{F247EE18-0419-492B-AB28-51C2E1A91E59}" destId="{30DADDA2-63C2-4E2B-B71B-8726AB9BF032}" srcOrd="0" destOrd="0" presId="urn:microsoft.com/office/officeart/2005/8/layout/hierarchy6"/>
    <dgm:cxn modelId="{ACA0BD41-0531-4086-8543-E8CC4F5BF5CB}" type="presParOf" srcId="{30DADDA2-63C2-4E2B-B71B-8726AB9BF032}" destId="{E35C1D86-4D31-49F7-9D38-B2C5CC50F8C8}" srcOrd="0" destOrd="0" presId="urn:microsoft.com/office/officeart/2005/8/layout/hierarchy6"/>
    <dgm:cxn modelId="{A92F0413-3916-4284-81B2-D80B2606A016}" type="presParOf" srcId="{E35C1D86-4D31-49F7-9D38-B2C5CC50F8C8}" destId="{243A0272-7F6F-4019-91EC-F43B5CA49337}" srcOrd="0" destOrd="0" presId="urn:microsoft.com/office/officeart/2005/8/layout/hierarchy6"/>
    <dgm:cxn modelId="{8F88D33D-E187-45C1-B134-07268F1F2FBA}" type="presParOf" srcId="{243A0272-7F6F-4019-91EC-F43B5CA49337}" destId="{B5A33F05-D228-40ED-8DAB-1D9871EC09B2}" srcOrd="0" destOrd="0" presId="urn:microsoft.com/office/officeart/2005/8/layout/hierarchy6"/>
    <dgm:cxn modelId="{E15A5B26-AFDC-44CF-83FF-6069812E84BF}" type="presParOf" srcId="{243A0272-7F6F-4019-91EC-F43B5CA49337}" destId="{89B10ECB-2973-4859-BE00-00ED87FD43AB}" srcOrd="1" destOrd="0" presId="urn:microsoft.com/office/officeart/2005/8/layout/hierarchy6"/>
    <dgm:cxn modelId="{13B6CF66-029B-4464-8188-380F83ADEC50}" type="presParOf" srcId="{89B10ECB-2973-4859-BE00-00ED87FD43AB}" destId="{CA7D4115-9829-434D-B701-492436603A96}" srcOrd="0" destOrd="0" presId="urn:microsoft.com/office/officeart/2005/8/layout/hierarchy6"/>
    <dgm:cxn modelId="{FAAE510F-A298-4A14-8863-8D700B369684}" type="presParOf" srcId="{89B10ECB-2973-4859-BE00-00ED87FD43AB}" destId="{B025A548-F0C8-4C21-9C5A-BDCAA55011B7}" srcOrd="1" destOrd="0" presId="urn:microsoft.com/office/officeart/2005/8/layout/hierarchy6"/>
    <dgm:cxn modelId="{7E653053-8BCC-4EC6-9119-476672C9F5C3}" type="presParOf" srcId="{B025A548-F0C8-4C21-9C5A-BDCAA55011B7}" destId="{412CA203-5F01-4DE7-96DF-24C820566C87}" srcOrd="0" destOrd="0" presId="urn:microsoft.com/office/officeart/2005/8/layout/hierarchy6"/>
    <dgm:cxn modelId="{18DF0392-455C-4AB8-9D77-F8846014A1D4}" type="presParOf" srcId="{B025A548-F0C8-4C21-9C5A-BDCAA55011B7}" destId="{3BCF2D7F-6E0D-47FC-AAFD-10A392A33C4E}" srcOrd="1" destOrd="0" presId="urn:microsoft.com/office/officeart/2005/8/layout/hierarchy6"/>
    <dgm:cxn modelId="{E611FC33-00C6-4AC0-858C-84BD0755A91D}" type="presParOf" srcId="{89B10ECB-2973-4859-BE00-00ED87FD43AB}" destId="{E8E16010-80F0-4604-9FBA-FF0A7481F812}" srcOrd="2" destOrd="0" presId="urn:microsoft.com/office/officeart/2005/8/layout/hierarchy6"/>
    <dgm:cxn modelId="{B90FE10F-FDBE-442B-95AF-4223F8A33F38}" type="presParOf" srcId="{89B10ECB-2973-4859-BE00-00ED87FD43AB}" destId="{CD7588FB-3102-42BD-80D6-F76215C197CE}" srcOrd="3" destOrd="0" presId="urn:microsoft.com/office/officeart/2005/8/layout/hierarchy6"/>
    <dgm:cxn modelId="{A2817410-EE9B-493D-93EE-2FB06DB4EC84}" type="presParOf" srcId="{CD7588FB-3102-42BD-80D6-F76215C197CE}" destId="{BA240496-EF22-4E37-8A1B-346D261D8F17}" srcOrd="0" destOrd="0" presId="urn:microsoft.com/office/officeart/2005/8/layout/hierarchy6"/>
    <dgm:cxn modelId="{4B73AA98-2F04-42B1-B6BB-B34F6C6273B9}" type="presParOf" srcId="{CD7588FB-3102-42BD-80D6-F76215C197CE}" destId="{94275E3C-B50C-41FE-A690-01DB8FE10BE5}" srcOrd="1" destOrd="0" presId="urn:microsoft.com/office/officeart/2005/8/layout/hierarchy6"/>
    <dgm:cxn modelId="{2F910312-2081-49D0-B6A7-DF2D7137D46D}" type="presParOf" srcId="{F247EE18-0419-492B-AB28-51C2E1A91E59}" destId="{94658FA7-6AC4-43AB-9B98-5E1737C148B2}" srcOrd="1" destOrd="0" presId="urn:microsoft.com/office/officeart/2005/8/layout/hierarchy6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ADBD0A3-FC31-4988-86D7-824249611D58}" type="doc">
      <dgm:prSet loTypeId="urn:microsoft.com/office/officeart/2005/8/layout/hierarchy6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951A377A-6450-4CCB-A528-7531A2596A38}">
      <dgm:prSet phldrT="[Tekst]"/>
      <dgm:spPr>
        <a:solidFill>
          <a:srgbClr val="92D050"/>
        </a:solidFill>
      </dgm:spPr>
      <dgm:t>
        <a:bodyPr/>
        <a:lstStyle/>
        <a:p>
          <a:r>
            <a:rPr lang="pl-PL"/>
            <a:t>Brak (12)</a:t>
          </a:r>
        </a:p>
      </dgm:t>
    </dgm:pt>
    <dgm:pt modelId="{D1743C1B-199B-4275-9A18-6DEF7C992242}">
      <dgm:prSet phldrT="[Tekst]"/>
      <dgm:spPr/>
      <dgm:t>
        <a:bodyPr/>
        <a:lstStyle/>
        <a:p>
          <a:r>
            <a:rPr lang="pl-PL"/>
            <a:t>???</a:t>
          </a:r>
        </a:p>
      </dgm:t>
    </dgm:pt>
    <dgm:pt modelId="{5ED8E950-B7FC-439C-816B-DAB30E0C031A}">
      <dgm:prSet phldrT="[Tekst]"/>
      <dgm:spPr/>
      <dgm:t>
        <a:bodyPr/>
        <a:lstStyle/>
        <a:p>
          <a:r>
            <a:rPr lang="pl-PL"/>
            <a:t>???</a:t>
          </a:r>
        </a:p>
      </dgm:t>
    </dgm:pt>
    <dgm:pt modelId="{39C9969E-364D-481C-811D-BEF8745AD145}">
      <dgm:prSet phldrT="[Tekst]"/>
      <dgm:spPr/>
      <dgm:t>
        <a:bodyPr/>
        <a:lstStyle/>
        <a:p>
          <a:r>
            <a:rPr lang="pl-PL"/>
            <a:t>Astygmatyzm??</a:t>
          </a:r>
        </a:p>
      </dgm:t>
    </dgm:pt>
    <dgm:pt modelId="{8EACB0DC-FEA6-4902-B71C-3D2224EE6404}" type="sibTrans" cxnId="{7C853D01-7255-4B31-BE3D-1A81CA128134}">
      <dgm:prSet/>
      <dgm:spPr/>
      <dgm:t>
        <a:bodyPr/>
        <a:lstStyle/>
        <a:p>
          <a:endParaRPr lang="pl-PL"/>
        </a:p>
      </dgm:t>
    </dgm:pt>
    <dgm:pt modelId="{CB8681C3-7339-46FA-8B35-DCE48816233B}" type="parTrans" cxnId="{7C853D01-7255-4B31-BE3D-1A81CA128134}">
      <dgm:prSet/>
      <dgm:spPr/>
      <dgm:t>
        <a:bodyPr/>
        <a:lstStyle/>
        <a:p>
          <a:endParaRPr lang="pl-PL"/>
        </a:p>
      </dgm:t>
    </dgm:pt>
    <dgm:pt modelId="{72869632-C5DC-4A08-8B1E-C955D2723FA0}" type="sibTrans" cxnId="{F43F7F5A-CE98-44B3-B760-7693A60A266F}">
      <dgm:prSet/>
      <dgm:spPr/>
      <dgm:t>
        <a:bodyPr/>
        <a:lstStyle/>
        <a:p>
          <a:endParaRPr lang="pl-PL"/>
        </a:p>
      </dgm:t>
    </dgm:pt>
    <dgm:pt modelId="{602B7F95-0253-4C49-987C-41A9116773C1}" type="parTrans" cxnId="{F43F7F5A-CE98-44B3-B760-7693A60A266F}">
      <dgm:prSet/>
      <dgm:spPr/>
      <dgm:t>
        <a:bodyPr/>
        <a:lstStyle/>
        <a:p>
          <a:endParaRPr lang="pl-PL"/>
        </a:p>
      </dgm:t>
    </dgm:pt>
    <dgm:pt modelId="{C24C6515-E21B-4040-B291-D83E628EFA27}">
      <dgm:prSet phldrT="[Tekst]"/>
      <dgm:spPr/>
      <dgm:t>
        <a:bodyPr/>
        <a:lstStyle/>
        <a:p>
          <a:r>
            <a:rPr lang="pl-PL"/>
            <a:t>Łzawienie??</a:t>
          </a:r>
        </a:p>
      </dgm:t>
    </dgm:pt>
    <dgm:pt modelId="{16EB02AE-386F-48F5-9C43-AA2866EFA22C}" type="sibTrans" cxnId="{FC4ACD51-4190-464C-A8FD-634A5C5E43C8}">
      <dgm:prSet/>
      <dgm:spPr/>
      <dgm:t>
        <a:bodyPr/>
        <a:lstStyle/>
        <a:p>
          <a:endParaRPr lang="pl-PL"/>
        </a:p>
      </dgm:t>
    </dgm:pt>
    <dgm:pt modelId="{94B02754-D3FF-4BC2-8606-F4B8D98EAAE1}" type="parTrans" cxnId="{FC4ACD51-4190-464C-A8FD-634A5C5E43C8}">
      <dgm:prSet/>
      <dgm:spPr/>
      <dgm:t>
        <a:bodyPr/>
        <a:lstStyle/>
        <a:p>
          <a:endParaRPr lang="pl-PL"/>
        </a:p>
      </dgm:t>
    </dgm:pt>
    <dgm:pt modelId="{655C1100-B3F7-4537-AD61-DEEED3C0C15E}" type="sibTrans" cxnId="{CD9089D5-7607-42D8-AB33-82087CBFF4FE}">
      <dgm:prSet/>
      <dgm:spPr/>
      <dgm:t>
        <a:bodyPr/>
        <a:lstStyle/>
        <a:p>
          <a:endParaRPr lang="pl-PL"/>
        </a:p>
      </dgm:t>
    </dgm:pt>
    <dgm:pt modelId="{1E87CA44-9C32-4BF4-9879-CE8F7B44E1E8}" type="parTrans" cxnId="{CD9089D5-7607-42D8-AB33-82087CBFF4FE}">
      <dgm:prSet/>
      <dgm:spPr/>
      <dgm:t>
        <a:bodyPr/>
        <a:lstStyle/>
        <a:p>
          <a:endParaRPr lang="pl-PL"/>
        </a:p>
      </dgm:t>
    </dgm:pt>
    <dgm:pt modelId="{72A689EA-CED8-4AC5-93DF-349FA9D228FC}" type="sibTrans" cxnId="{7312735D-69E3-43CB-9478-9F391697318F}">
      <dgm:prSet/>
      <dgm:spPr/>
      <dgm:t>
        <a:bodyPr/>
        <a:lstStyle/>
        <a:p>
          <a:endParaRPr lang="pl-PL"/>
        </a:p>
      </dgm:t>
    </dgm:pt>
    <dgm:pt modelId="{3C1B1C4C-FC22-439E-9A4F-015FE6488110}" type="parTrans" cxnId="{7312735D-69E3-43CB-9478-9F391697318F}">
      <dgm:prSet/>
      <dgm:spPr/>
      <dgm:t>
        <a:bodyPr/>
        <a:lstStyle/>
        <a:p>
          <a:endParaRPr lang="pl-PL"/>
        </a:p>
      </dgm:t>
    </dgm:pt>
    <dgm:pt modelId="{F96AA0CF-0AC0-488D-B99D-9850E4E8F030}" type="pres">
      <dgm:prSet presAssocID="{9ADBD0A3-FC31-4988-86D7-824249611D58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pl-PL"/>
        </a:p>
      </dgm:t>
    </dgm:pt>
    <dgm:pt modelId="{1CFB23CE-2975-4182-9D62-4BA740F76F6F}" type="pres">
      <dgm:prSet presAssocID="{9ADBD0A3-FC31-4988-86D7-824249611D58}" presName="hierFlow" presStyleCnt="0"/>
      <dgm:spPr/>
    </dgm:pt>
    <dgm:pt modelId="{95C8F9DA-ADA3-4418-A013-682AD95CED57}" type="pres">
      <dgm:prSet presAssocID="{9ADBD0A3-FC31-4988-86D7-824249611D58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8EB26C49-1398-4FF2-B9B9-13EF3E4BDA13}" type="pres">
      <dgm:prSet presAssocID="{C24C6515-E21B-4040-B291-D83E628EFA27}" presName="Name14" presStyleCnt="0"/>
      <dgm:spPr/>
    </dgm:pt>
    <dgm:pt modelId="{4F2F5C5C-7302-4BE8-B68A-19AC8A7DE1C4}" type="pres">
      <dgm:prSet presAssocID="{C24C6515-E21B-4040-B291-D83E628EFA27}" presName="level1Shap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213DBECC-A731-4CF0-8D7A-C4FA9540424D}" type="pres">
      <dgm:prSet presAssocID="{C24C6515-E21B-4040-B291-D83E628EFA27}" presName="hierChild2" presStyleCnt="0"/>
      <dgm:spPr/>
    </dgm:pt>
    <dgm:pt modelId="{1B74311A-B25A-47E9-A6B6-5E5C6B2C91B7}" type="pres">
      <dgm:prSet presAssocID="{3C1B1C4C-FC22-439E-9A4F-015FE6488110}" presName="Name19" presStyleLbl="parChTrans1D2" presStyleIdx="0" presStyleCnt="2"/>
      <dgm:spPr/>
      <dgm:t>
        <a:bodyPr/>
        <a:lstStyle/>
        <a:p>
          <a:endParaRPr lang="pl-PL"/>
        </a:p>
      </dgm:t>
    </dgm:pt>
    <dgm:pt modelId="{3B26F72E-D8E5-41A3-84BD-7B01C3CADD82}" type="pres">
      <dgm:prSet presAssocID="{39C9969E-364D-481C-811D-BEF8745AD145}" presName="Name21" presStyleCnt="0"/>
      <dgm:spPr/>
    </dgm:pt>
    <dgm:pt modelId="{96BF481C-CFB6-40A3-823E-1965FF8A6120}" type="pres">
      <dgm:prSet presAssocID="{39C9969E-364D-481C-811D-BEF8745AD145}" presName="level2Shape" presStyleLbl="node2" presStyleIdx="0" presStyleCnt="2"/>
      <dgm:spPr/>
      <dgm:t>
        <a:bodyPr/>
        <a:lstStyle/>
        <a:p>
          <a:endParaRPr lang="pl-PL"/>
        </a:p>
      </dgm:t>
    </dgm:pt>
    <dgm:pt modelId="{DD4CC9EB-0A67-4B5D-8323-E4487ED17BDA}" type="pres">
      <dgm:prSet presAssocID="{39C9969E-364D-481C-811D-BEF8745AD145}" presName="hierChild3" presStyleCnt="0"/>
      <dgm:spPr/>
    </dgm:pt>
    <dgm:pt modelId="{334A38B0-C8C1-4053-B26C-EC74E22AA681}" type="pres">
      <dgm:prSet presAssocID="{602B7F95-0253-4C49-987C-41A9116773C1}" presName="Name19" presStyleLbl="parChTrans1D3" presStyleIdx="0" presStyleCnt="2"/>
      <dgm:spPr/>
      <dgm:t>
        <a:bodyPr/>
        <a:lstStyle/>
        <a:p>
          <a:endParaRPr lang="pl-PL"/>
        </a:p>
      </dgm:t>
    </dgm:pt>
    <dgm:pt modelId="{6452F5C0-7845-426B-8612-B95449681839}" type="pres">
      <dgm:prSet presAssocID="{5ED8E950-B7FC-439C-816B-DAB30E0C031A}" presName="Name21" presStyleCnt="0"/>
      <dgm:spPr/>
    </dgm:pt>
    <dgm:pt modelId="{C4B8CF76-25D4-40B0-B717-30F3BF7FF163}" type="pres">
      <dgm:prSet presAssocID="{5ED8E950-B7FC-439C-816B-DAB30E0C031A}" presName="level2Shape" presStyleLbl="node3" presStyleIdx="0" presStyleCnt="2" custLinFactNeighborX="-42227" custLinFactNeighborY="11897"/>
      <dgm:spPr/>
      <dgm:t>
        <a:bodyPr/>
        <a:lstStyle/>
        <a:p>
          <a:endParaRPr lang="pl-PL"/>
        </a:p>
      </dgm:t>
    </dgm:pt>
    <dgm:pt modelId="{C43DCA68-7C24-44C2-BCB8-E859545665AD}" type="pres">
      <dgm:prSet presAssocID="{5ED8E950-B7FC-439C-816B-DAB30E0C031A}" presName="hierChild3" presStyleCnt="0"/>
      <dgm:spPr/>
    </dgm:pt>
    <dgm:pt modelId="{60AF4733-A4BB-4E28-A5C7-2A2C0E383EC2}" type="pres">
      <dgm:prSet presAssocID="{CB8681C3-7339-46FA-8B35-DCE48816233B}" presName="Name19" presStyleLbl="parChTrans1D3" presStyleIdx="1" presStyleCnt="2"/>
      <dgm:spPr/>
      <dgm:t>
        <a:bodyPr/>
        <a:lstStyle/>
        <a:p>
          <a:endParaRPr lang="pl-PL"/>
        </a:p>
      </dgm:t>
    </dgm:pt>
    <dgm:pt modelId="{A5C0F97B-1921-4436-9C8D-EF517358BE2A}" type="pres">
      <dgm:prSet presAssocID="{D1743C1B-199B-4275-9A18-6DEF7C992242}" presName="Name21" presStyleCnt="0"/>
      <dgm:spPr/>
    </dgm:pt>
    <dgm:pt modelId="{F1B2FD90-8F39-43AF-A9A0-0E7AB91E8646}" type="pres">
      <dgm:prSet presAssocID="{D1743C1B-199B-4275-9A18-6DEF7C992242}" presName="level2Shape" presStyleLbl="node3" presStyleIdx="1" presStyleCnt="2"/>
      <dgm:spPr/>
      <dgm:t>
        <a:bodyPr/>
        <a:lstStyle/>
        <a:p>
          <a:endParaRPr lang="pl-PL"/>
        </a:p>
      </dgm:t>
    </dgm:pt>
    <dgm:pt modelId="{85F0B141-EC1F-4214-9D7C-0EC718895602}" type="pres">
      <dgm:prSet presAssocID="{D1743C1B-199B-4275-9A18-6DEF7C992242}" presName="hierChild3" presStyleCnt="0"/>
      <dgm:spPr/>
    </dgm:pt>
    <dgm:pt modelId="{AE8F4E8E-7902-470A-92AC-78F96BD942B9}" type="pres">
      <dgm:prSet presAssocID="{1E87CA44-9C32-4BF4-9879-CE8F7B44E1E8}" presName="Name19" presStyleLbl="parChTrans1D2" presStyleIdx="1" presStyleCnt="2"/>
      <dgm:spPr/>
      <dgm:t>
        <a:bodyPr/>
        <a:lstStyle/>
        <a:p>
          <a:endParaRPr lang="pl-PL"/>
        </a:p>
      </dgm:t>
    </dgm:pt>
    <dgm:pt modelId="{92F80D37-2F73-4F7A-B35E-461BEF6FDB37}" type="pres">
      <dgm:prSet presAssocID="{951A377A-6450-4CCB-A528-7531A2596A38}" presName="Name21" presStyleCnt="0"/>
      <dgm:spPr/>
    </dgm:pt>
    <dgm:pt modelId="{E9A98902-BE7C-4C60-94C5-8331A4A15DFA}" type="pres">
      <dgm:prSet presAssocID="{951A377A-6450-4CCB-A528-7531A2596A38}" presName="level2Shape" presStyleLbl="node2" presStyleIdx="1" presStyleCnt="2"/>
      <dgm:spPr>
        <a:prstGeom prst="rect">
          <a:avLst/>
        </a:prstGeom>
      </dgm:spPr>
      <dgm:t>
        <a:bodyPr/>
        <a:lstStyle/>
        <a:p>
          <a:endParaRPr lang="pl-PL"/>
        </a:p>
      </dgm:t>
    </dgm:pt>
    <dgm:pt modelId="{68E7F8D1-E7C3-4727-B34B-4FB0E1BFD699}" type="pres">
      <dgm:prSet presAssocID="{951A377A-6450-4CCB-A528-7531A2596A38}" presName="hierChild3" presStyleCnt="0"/>
      <dgm:spPr/>
    </dgm:pt>
    <dgm:pt modelId="{AEC63626-56AE-46CB-9A38-6358CEFC8E4D}" type="pres">
      <dgm:prSet presAssocID="{9ADBD0A3-FC31-4988-86D7-824249611D58}" presName="bgShapesFlow" presStyleCnt="0"/>
      <dgm:spPr/>
    </dgm:pt>
  </dgm:ptLst>
  <dgm:cxnLst>
    <dgm:cxn modelId="{F43F7F5A-CE98-44B3-B760-7693A60A266F}" srcId="{39C9969E-364D-481C-811D-BEF8745AD145}" destId="{5ED8E950-B7FC-439C-816B-DAB30E0C031A}" srcOrd="0" destOrd="0" parTransId="{602B7F95-0253-4C49-987C-41A9116773C1}" sibTransId="{72869632-C5DC-4A08-8B1E-C955D2723FA0}"/>
    <dgm:cxn modelId="{7312735D-69E3-43CB-9478-9F391697318F}" srcId="{C24C6515-E21B-4040-B291-D83E628EFA27}" destId="{39C9969E-364D-481C-811D-BEF8745AD145}" srcOrd="0" destOrd="0" parTransId="{3C1B1C4C-FC22-439E-9A4F-015FE6488110}" sibTransId="{72A689EA-CED8-4AC5-93DF-349FA9D228FC}"/>
    <dgm:cxn modelId="{BABBF427-16A0-47A8-91A7-D73A13445415}" type="presOf" srcId="{D1743C1B-199B-4275-9A18-6DEF7C992242}" destId="{F1B2FD90-8F39-43AF-A9A0-0E7AB91E8646}" srcOrd="0" destOrd="0" presId="urn:microsoft.com/office/officeart/2005/8/layout/hierarchy6"/>
    <dgm:cxn modelId="{D72F66A0-A071-4AD8-A7E1-CD5817FB9CBB}" type="presOf" srcId="{C24C6515-E21B-4040-B291-D83E628EFA27}" destId="{4F2F5C5C-7302-4BE8-B68A-19AC8A7DE1C4}" srcOrd="0" destOrd="0" presId="urn:microsoft.com/office/officeart/2005/8/layout/hierarchy6"/>
    <dgm:cxn modelId="{3593152D-255F-4A1C-9731-E7275981EF47}" type="presOf" srcId="{39C9969E-364D-481C-811D-BEF8745AD145}" destId="{96BF481C-CFB6-40A3-823E-1965FF8A6120}" srcOrd="0" destOrd="0" presId="urn:microsoft.com/office/officeart/2005/8/layout/hierarchy6"/>
    <dgm:cxn modelId="{72747209-D113-48A0-83F0-99E6327437CD}" type="presOf" srcId="{5ED8E950-B7FC-439C-816B-DAB30E0C031A}" destId="{C4B8CF76-25D4-40B0-B717-30F3BF7FF163}" srcOrd="0" destOrd="0" presId="urn:microsoft.com/office/officeart/2005/8/layout/hierarchy6"/>
    <dgm:cxn modelId="{96AE908E-3BC7-44A2-B9E0-22A18D0EFFC3}" type="presOf" srcId="{951A377A-6450-4CCB-A528-7531A2596A38}" destId="{E9A98902-BE7C-4C60-94C5-8331A4A15DFA}" srcOrd="0" destOrd="0" presId="urn:microsoft.com/office/officeart/2005/8/layout/hierarchy6"/>
    <dgm:cxn modelId="{1C0D5464-AB0B-402E-8A66-8B22721DD549}" type="presOf" srcId="{9ADBD0A3-FC31-4988-86D7-824249611D58}" destId="{F96AA0CF-0AC0-488D-B99D-9850E4E8F030}" srcOrd="0" destOrd="0" presId="urn:microsoft.com/office/officeart/2005/8/layout/hierarchy6"/>
    <dgm:cxn modelId="{7C853D01-7255-4B31-BE3D-1A81CA128134}" srcId="{39C9969E-364D-481C-811D-BEF8745AD145}" destId="{D1743C1B-199B-4275-9A18-6DEF7C992242}" srcOrd="1" destOrd="0" parTransId="{CB8681C3-7339-46FA-8B35-DCE48816233B}" sibTransId="{8EACB0DC-FEA6-4902-B71C-3D2224EE6404}"/>
    <dgm:cxn modelId="{FC4ACD51-4190-464C-A8FD-634A5C5E43C8}" srcId="{9ADBD0A3-FC31-4988-86D7-824249611D58}" destId="{C24C6515-E21B-4040-B291-D83E628EFA27}" srcOrd="0" destOrd="0" parTransId="{94B02754-D3FF-4BC2-8606-F4B8D98EAAE1}" sibTransId="{16EB02AE-386F-48F5-9C43-AA2866EFA22C}"/>
    <dgm:cxn modelId="{CD9089D5-7607-42D8-AB33-82087CBFF4FE}" srcId="{C24C6515-E21B-4040-B291-D83E628EFA27}" destId="{951A377A-6450-4CCB-A528-7531A2596A38}" srcOrd="1" destOrd="0" parTransId="{1E87CA44-9C32-4BF4-9879-CE8F7B44E1E8}" sibTransId="{655C1100-B3F7-4537-AD61-DEEED3C0C15E}"/>
    <dgm:cxn modelId="{8835A109-8B5C-4355-B906-C80F2DC23F15}" type="presOf" srcId="{602B7F95-0253-4C49-987C-41A9116773C1}" destId="{334A38B0-C8C1-4053-B26C-EC74E22AA681}" srcOrd="0" destOrd="0" presId="urn:microsoft.com/office/officeart/2005/8/layout/hierarchy6"/>
    <dgm:cxn modelId="{302C2028-38DB-4493-9697-4DA52CFCFF7C}" type="presOf" srcId="{1E87CA44-9C32-4BF4-9879-CE8F7B44E1E8}" destId="{AE8F4E8E-7902-470A-92AC-78F96BD942B9}" srcOrd="0" destOrd="0" presId="urn:microsoft.com/office/officeart/2005/8/layout/hierarchy6"/>
    <dgm:cxn modelId="{0FC75364-F50E-4A74-A88E-987D3AE59E5C}" type="presOf" srcId="{CB8681C3-7339-46FA-8B35-DCE48816233B}" destId="{60AF4733-A4BB-4E28-A5C7-2A2C0E383EC2}" srcOrd="0" destOrd="0" presId="urn:microsoft.com/office/officeart/2005/8/layout/hierarchy6"/>
    <dgm:cxn modelId="{2BF96E29-6131-4335-A89B-77F3F9C5E3E7}" type="presOf" srcId="{3C1B1C4C-FC22-439E-9A4F-015FE6488110}" destId="{1B74311A-B25A-47E9-A6B6-5E5C6B2C91B7}" srcOrd="0" destOrd="0" presId="urn:microsoft.com/office/officeart/2005/8/layout/hierarchy6"/>
    <dgm:cxn modelId="{C9870BD8-6102-4ABF-8D58-970F40B32858}" type="presParOf" srcId="{F96AA0CF-0AC0-488D-B99D-9850E4E8F030}" destId="{1CFB23CE-2975-4182-9D62-4BA740F76F6F}" srcOrd="0" destOrd="0" presId="urn:microsoft.com/office/officeart/2005/8/layout/hierarchy6"/>
    <dgm:cxn modelId="{4EFFA915-2379-4699-B05A-E2B858BBE3E4}" type="presParOf" srcId="{1CFB23CE-2975-4182-9D62-4BA740F76F6F}" destId="{95C8F9DA-ADA3-4418-A013-682AD95CED57}" srcOrd="0" destOrd="0" presId="urn:microsoft.com/office/officeart/2005/8/layout/hierarchy6"/>
    <dgm:cxn modelId="{FE85B066-DBA1-4593-A5EE-812BA9C98D3F}" type="presParOf" srcId="{95C8F9DA-ADA3-4418-A013-682AD95CED57}" destId="{8EB26C49-1398-4FF2-B9B9-13EF3E4BDA13}" srcOrd="0" destOrd="0" presId="urn:microsoft.com/office/officeart/2005/8/layout/hierarchy6"/>
    <dgm:cxn modelId="{58AECB43-07C7-4853-86BB-36195535275A}" type="presParOf" srcId="{8EB26C49-1398-4FF2-B9B9-13EF3E4BDA13}" destId="{4F2F5C5C-7302-4BE8-B68A-19AC8A7DE1C4}" srcOrd="0" destOrd="0" presId="urn:microsoft.com/office/officeart/2005/8/layout/hierarchy6"/>
    <dgm:cxn modelId="{DF1E71A4-6609-421A-93A3-2243681DBA44}" type="presParOf" srcId="{8EB26C49-1398-4FF2-B9B9-13EF3E4BDA13}" destId="{213DBECC-A731-4CF0-8D7A-C4FA9540424D}" srcOrd="1" destOrd="0" presId="urn:microsoft.com/office/officeart/2005/8/layout/hierarchy6"/>
    <dgm:cxn modelId="{3D587EBA-8E57-45AF-BB03-E4001878320B}" type="presParOf" srcId="{213DBECC-A731-4CF0-8D7A-C4FA9540424D}" destId="{1B74311A-B25A-47E9-A6B6-5E5C6B2C91B7}" srcOrd="0" destOrd="0" presId="urn:microsoft.com/office/officeart/2005/8/layout/hierarchy6"/>
    <dgm:cxn modelId="{53D403CA-BA2B-4561-B3C5-29DAEA254C2D}" type="presParOf" srcId="{213DBECC-A731-4CF0-8D7A-C4FA9540424D}" destId="{3B26F72E-D8E5-41A3-84BD-7B01C3CADD82}" srcOrd="1" destOrd="0" presId="urn:microsoft.com/office/officeart/2005/8/layout/hierarchy6"/>
    <dgm:cxn modelId="{F9F1AE53-5DAF-4E5B-9049-8A6AF6C35EBD}" type="presParOf" srcId="{3B26F72E-D8E5-41A3-84BD-7B01C3CADD82}" destId="{96BF481C-CFB6-40A3-823E-1965FF8A6120}" srcOrd="0" destOrd="0" presId="urn:microsoft.com/office/officeart/2005/8/layout/hierarchy6"/>
    <dgm:cxn modelId="{DB37E3FC-CA6D-419A-A1FE-46D8BF508722}" type="presParOf" srcId="{3B26F72E-D8E5-41A3-84BD-7B01C3CADD82}" destId="{DD4CC9EB-0A67-4B5D-8323-E4487ED17BDA}" srcOrd="1" destOrd="0" presId="urn:microsoft.com/office/officeart/2005/8/layout/hierarchy6"/>
    <dgm:cxn modelId="{F82A1C52-7C0A-45FB-B612-1832F10301DF}" type="presParOf" srcId="{DD4CC9EB-0A67-4B5D-8323-E4487ED17BDA}" destId="{334A38B0-C8C1-4053-B26C-EC74E22AA681}" srcOrd="0" destOrd="0" presId="urn:microsoft.com/office/officeart/2005/8/layout/hierarchy6"/>
    <dgm:cxn modelId="{9088EE90-1673-4BCA-9E12-F756D5347429}" type="presParOf" srcId="{DD4CC9EB-0A67-4B5D-8323-E4487ED17BDA}" destId="{6452F5C0-7845-426B-8612-B95449681839}" srcOrd="1" destOrd="0" presId="urn:microsoft.com/office/officeart/2005/8/layout/hierarchy6"/>
    <dgm:cxn modelId="{174B2244-3FC5-4583-8A38-E655FD1A0C28}" type="presParOf" srcId="{6452F5C0-7845-426B-8612-B95449681839}" destId="{C4B8CF76-25D4-40B0-B717-30F3BF7FF163}" srcOrd="0" destOrd="0" presId="urn:microsoft.com/office/officeart/2005/8/layout/hierarchy6"/>
    <dgm:cxn modelId="{91614989-B2C7-4A54-9DE9-3CB47C0C7047}" type="presParOf" srcId="{6452F5C0-7845-426B-8612-B95449681839}" destId="{C43DCA68-7C24-44C2-BCB8-E859545665AD}" srcOrd="1" destOrd="0" presId="urn:microsoft.com/office/officeart/2005/8/layout/hierarchy6"/>
    <dgm:cxn modelId="{D5B23FEC-AF82-4C4B-8AB6-FF93121FD573}" type="presParOf" srcId="{DD4CC9EB-0A67-4B5D-8323-E4487ED17BDA}" destId="{60AF4733-A4BB-4E28-A5C7-2A2C0E383EC2}" srcOrd="2" destOrd="0" presId="urn:microsoft.com/office/officeart/2005/8/layout/hierarchy6"/>
    <dgm:cxn modelId="{4EB1CEFE-FDE8-476D-8BBB-1F3F925BCABD}" type="presParOf" srcId="{DD4CC9EB-0A67-4B5D-8323-E4487ED17BDA}" destId="{A5C0F97B-1921-4436-9C8D-EF517358BE2A}" srcOrd="3" destOrd="0" presId="urn:microsoft.com/office/officeart/2005/8/layout/hierarchy6"/>
    <dgm:cxn modelId="{9943C4F3-3E9E-42AC-A2D4-15F7597BAA4D}" type="presParOf" srcId="{A5C0F97B-1921-4436-9C8D-EF517358BE2A}" destId="{F1B2FD90-8F39-43AF-A9A0-0E7AB91E8646}" srcOrd="0" destOrd="0" presId="urn:microsoft.com/office/officeart/2005/8/layout/hierarchy6"/>
    <dgm:cxn modelId="{D9695157-972D-4D92-A599-820A23DBC462}" type="presParOf" srcId="{A5C0F97B-1921-4436-9C8D-EF517358BE2A}" destId="{85F0B141-EC1F-4214-9D7C-0EC718895602}" srcOrd="1" destOrd="0" presId="urn:microsoft.com/office/officeart/2005/8/layout/hierarchy6"/>
    <dgm:cxn modelId="{6420AEE3-FCCB-4130-94DE-719D9590B6D7}" type="presParOf" srcId="{213DBECC-A731-4CF0-8D7A-C4FA9540424D}" destId="{AE8F4E8E-7902-470A-92AC-78F96BD942B9}" srcOrd="2" destOrd="0" presId="urn:microsoft.com/office/officeart/2005/8/layout/hierarchy6"/>
    <dgm:cxn modelId="{1D568A18-80F2-418E-A40F-A8542CCE3A06}" type="presParOf" srcId="{213DBECC-A731-4CF0-8D7A-C4FA9540424D}" destId="{92F80D37-2F73-4F7A-B35E-461BEF6FDB37}" srcOrd="3" destOrd="0" presId="urn:microsoft.com/office/officeart/2005/8/layout/hierarchy6"/>
    <dgm:cxn modelId="{30F8CA26-9E23-4ECC-82F3-BB06F2B1B3D3}" type="presParOf" srcId="{92F80D37-2F73-4F7A-B35E-461BEF6FDB37}" destId="{E9A98902-BE7C-4C60-94C5-8331A4A15DFA}" srcOrd="0" destOrd="0" presId="urn:microsoft.com/office/officeart/2005/8/layout/hierarchy6"/>
    <dgm:cxn modelId="{0729526E-7030-48EB-8AB4-74664A5FA2D6}" type="presParOf" srcId="{92F80D37-2F73-4F7A-B35E-461BEF6FDB37}" destId="{68E7F8D1-E7C3-4727-B34B-4FB0E1BFD699}" srcOrd="1" destOrd="0" presId="urn:microsoft.com/office/officeart/2005/8/layout/hierarchy6"/>
    <dgm:cxn modelId="{643E6051-596A-45FB-ADD7-2D52C53410D1}" type="presParOf" srcId="{F96AA0CF-0AC0-488D-B99D-9850E4E8F030}" destId="{AEC63626-56AE-46CB-9A38-6358CEFC8E4D}" srcOrd="1" destOrd="0" presId="urn:microsoft.com/office/officeart/2005/8/layout/hierarchy6"/>
  </dgm:cxnLst>
  <dgm:bg/>
  <dgm:whole/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9ADBD0A3-FC31-4988-86D7-824249611D58}" type="doc">
      <dgm:prSet loTypeId="urn:microsoft.com/office/officeart/2005/8/layout/hierarchy6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951A377A-6450-4CCB-A528-7531A2596A38}">
      <dgm:prSet phldrT="[Tekst]"/>
      <dgm:spPr>
        <a:solidFill>
          <a:srgbClr val="92D050"/>
        </a:solidFill>
      </dgm:spPr>
      <dgm:t>
        <a:bodyPr/>
        <a:lstStyle/>
        <a:p>
          <a:r>
            <a:rPr lang="pl-PL"/>
            <a:t>Brak (12)</a:t>
          </a:r>
        </a:p>
      </dgm:t>
    </dgm:pt>
    <dgm:pt modelId="{D1743C1B-199B-4275-9A18-6DEF7C992242}">
      <dgm:prSet phldrT="[Tekst]"/>
      <dgm:spPr/>
      <dgm:t>
        <a:bodyPr/>
        <a:lstStyle/>
        <a:p>
          <a:r>
            <a:rPr lang="pl-PL"/>
            <a:t>Wiek??</a:t>
          </a:r>
        </a:p>
      </dgm:t>
    </dgm:pt>
    <dgm:pt modelId="{5ED8E950-B7FC-439C-816B-DAB30E0C031A}">
      <dgm:prSet phldrT="[Tekst]"/>
      <dgm:spPr/>
      <dgm:t>
        <a:bodyPr/>
        <a:lstStyle/>
        <a:p>
          <a:r>
            <a:rPr lang="pl-PL"/>
            <a:t>Wada??</a:t>
          </a:r>
        </a:p>
      </dgm:t>
    </dgm:pt>
    <dgm:pt modelId="{39C9969E-364D-481C-811D-BEF8745AD145}">
      <dgm:prSet phldrT="[Tekst]"/>
      <dgm:spPr/>
      <dgm:t>
        <a:bodyPr/>
        <a:lstStyle/>
        <a:p>
          <a:r>
            <a:rPr lang="pl-PL"/>
            <a:t>Astygmatyzm??</a:t>
          </a:r>
        </a:p>
      </dgm:t>
    </dgm:pt>
    <dgm:pt modelId="{8EACB0DC-FEA6-4902-B71C-3D2224EE6404}" type="sibTrans" cxnId="{7C853D01-7255-4B31-BE3D-1A81CA128134}">
      <dgm:prSet/>
      <dgm:spPr/>
      <dgm:t>
        <a:bodyPr/>
        <a:lstStyle/>
        <a:p>
          <a:endParaRPr lang="pl-PL"/>
        </a:p>
      </dgm:t>
    </dgm:pt>
    <dgm:pt modelId="{CB8681C3-7339-46FA-8B35-DCE48816233B}" type="parTrans" cxnId="{7C853D01-7255-4B31-BE3D-1A81CA128134}">
      <dgm:prSet/>
      <dgm:spPr/>
      <dgm:t>
        <a:bodyPr/>
        <a:lstStyle/>
        <a:p>
          <a:endParaRPr lang="pl-PL"/>
        </a:p>
      </dgm:t>
    </dgm:pt>
    <dgm:pt modelId="{72869632-C5DC-4A08-8B1E-C955D2723FA0}" type="sibTrans" cxnId="{F43F7F5A-CE98-44B3-B760-7693A60A266F}">
      <dgm:prSet/>
      <dgm:spPr/>
      <dgm:t>
        <a:bodyPr/>
        <a:lstStyle/>
        <a:p>
          <a:endParaRPr lang="pl-PL"/>
        </a:p>
      </dgm:t>
    </dgm:pt>
    <dgm:pt modelId="{602B7F95-0253-4C49-987C-41A9116773C1}" type="parTrans" cxnId="{F43F7F5A-CE98-44B3-B760-7693A60A266F}">
      <dgm:prSet/>
      <dgm:spPr/>
      <dgm:t>
        <a:bodyPr/>
        <a:lstStyle/>
        <a:p>
          <a:endParaRPr lang="pl-PL"/>
        </a:p>
      </dgm:t>
    </dgm:pt>
    <dgm:pt modelId="{C24C6515-E21B-4040-B291-D83E628EFA27}">
      <dgm:prSet phldrT="[Tekst]"/>
      <dgm:spPr/>
      <dgm:t>
        <a:bodyPr/>
        <a:lstStyle/>
        <a:p>
          <a:r>
            <a:rPr lang="pl-PL"/>
            <a:t>Łzawienie??</a:t>
          </a:r>
        </a:p>
      </dgm:t>
    </dgm:pt>
    <dgm:pt modelId="{16EB02AE-386F-48F5-9C43-AA2866EFA22C}" type="sibTrans" cxnId="{FC4ACD51-4190-464C-A8FD-634A5C5E43C8}">
      <dgm:prSet/>
      <dgm:spPr/>
      <dgm:t>
        <a:bodyPr/>
        <a:lstStyle/>
        <a:p>
          <a:endParaRPr lang="pl-PL"/>
        </a:p>
      </dgm:t>
    </dgm:pt>
    <dgm:pt modelId="{94B02754-D3FF-4BC2-8606-F4B8D98EAAE1}" type="parTrans" cxnId="{FC4ACD51-4190-464C-A8FD-634A5C5E43C8}">
      <dgm:prSet/>
      <dgm:spPr/>
      <dgm:t>
        <a:bodyPr/>
        <a:lstStyle/>
        <a:p>
          <a:endParaRPr lang="pl-PL"/>
        </a:p>
      </dgm:t>
    </dgm:pt>
    <dgm:pt modelId="{655C1100-B3F7-4537-AD61-DEEED3C0C15E}" type="sibTrans" cxnId="{CD9089D5-7607-42D8-AB33-82087CBFF4FE}">
      <dgm:prSet/>
      <dgm:spPr/>
      <dgm:t>
        <a:bodyPr/>
        <a:lstStyle/>
        <a:p>
          <a:endParaRPr lang="pl-PL"/>
        </a:p>
      </dgm:t>
    </dgm:pt>
    <dgm:pt modelId="{1E87CA44-9C32-4BF4-9879-CE8F7B44E1E8}" type="parTrans" cxnId="{CD9089D5-7607-42D8-AB33-82087CBFF4FE}">
      <dgm:prSet/>
      <dgm:spPr/>
      <dgm:t>
        <a:bodyPr/>
        <a:lstStyle/>
        <a:p>
          <a:endParaRPr lang="pl-PL"/>
        </a:p>
      </dgm:t>
    </dgm:pt>
    <dgm:pt modelId="{72A689EA-CED8-4AC5-93DF-349FA9D228FC}" type="sibTrans" cxnId="{7312735D-69E3-43CB-9478-9F391697318F}">
      <dgm:prSet/>
      <dgm:spPr/>
      <dgm:t>
        <a:bodyPr/>
        <a:lstStyle/>
        <a:p>
          <a:endParaRPr lang="pl-PL"/>
        </a:p>
      </dgm:t>
    </dgm:pt>
    <dgm:pt modelId="{3C1B1C4C-FC22-439E-9A4F-015FE6488110}" type="parTrans" cxnId="{7312735D-69E3-43CB-9478-9F391697318F}">
      <dgm:prSet/>
      <dgm:spPr/>
      <dgm:t>
        <a:bodyPr/>
        <a:lstStyle/>
        <a:p>
          <a:endParaRPr lang="pl-PL"/>
        </a:p>
      </dgm:t>
    </dgm:pt>
    <dgm:pt modelId="{738770E8-EBB0-495B-B56E-AFA56D44815E}">
      <dgm:prSet/>
      <dgm:spPr>
        <a:solidFill>
          <a:srgbClr val="92D050"/>
        </a:solidFill>
      </dgm:spPr>
      <dgm:t>
        <a:bodyPr/>
        <a:lstStyle/>
        <a:p>
          <a:r>
            <a:rPr lang="pl-PL"/>
            <a:t>Miękkie(1)</a:t>
          </a:r>
        </a:p>
      </dgm:t>
    </dgm:pt>
    <dgm:pt modelId="{90A4D839-338A-4B8C-9A52-2713514D592B}" type="parTrans" cxnId="{F7D4AC39-EE34-4671-9CA1-42B02AD4CDEF}">
      <dgm:prSet/>
      <dgm:spPr/>
      <dgm:t>
        <a:bodyPr/>
        <a:lstStyle/>
        <a:p>
          <a:endParaRPr lang="pl-PL"/>
        </a:p>
      </dgm:t>
    </dgm:pt>
    <dgm:pt modelId="{044B9979-D919-41F0-BAA3-7EA591373C2E}" type="sibTrans" cxnId="{F7D4AC39-EE34-4671-9CA1-42B02AD4CDEF}">
      <dgm:prSet/>
      <dgm:spPr/>
      <dgm:t>
        <a:bodyPr/>
        <a:lstStyle/>
        <a:p>
          <a:endParaRPr lang="pl-PL"/>
        </a:p>
      </dgm:t>
    </dgm:pt>
    <dgm:pt modelId="{0F2A5E5D-59F7-465E-8766-B118C6AEF933}">
      <dgm:prSet/>
      <dgm:spPr>
        <a:solidFill>
          <a:srgbClr val="92D050"/>
        </a:solidFill>
      </dgm:spPr>
      <dgm:t>
        <a:bodyPr/>
        <a:lstStyle/>
        <a:p>
          <a:r>
            <a:rPr lang="pl-PL"/>
            <a:t>Miękkie (2)</a:t>
          </a:r>
        </a:p>
      </dgm:t>
    </dgm:pt>
    <dgm:pt modelId="{05A782C7-EEDE-44F9-BA08-3D079E7B59F4}" type="parTrans" cxnId="{2F6B2260-9B9C-4482-A9D1-337D19680B8A}">
      <dgm:prSet/>
      <dgm:spPr/>
      <dgm:t>
        <a:bodyPr/>
        <a:lstStyle/>
        <a:p>
          <a:endParaRPr lang="pl-PL"/>
        </a:p>
      </dgm:t>
    </dgm:pt>
    <dgm:pt modelId="{2B704127-FA1D-4FAE-87CC-B54766C645B4}" type="sibTrans" cxnId="{2F6B2260-9B9C-4482-A9D1-337D19680B8A}">
      <dgm:prSet/>
      <dgm:spPr/>
      <dgm:t>
        <a:bodyPr/>
        <a:lstStyle/>
        <a:p>
          <a:endParaRPr lang="pl-PL"/>
        </a:p>
      </dgm:t>
    </dgm:pt>
    <dgm:pt modelId="{75813073-0472-4D12-919D-9D012413B745}">
      <dgm:prSet/>
      <dgm:spPr/>
      <dgm:t>
        <a:bodyPr/>
        <a:lstStyle/>
        <a:p>
          <a:r>
            <a:rPr lang="pl-PL"/>
            <a:t>???</a:t>
          </a:r>
        </a:p>
      </dgm:t>
    </dgm:pt>
    <dgm:pt modelId="{AFCA20EF-3FA9-4101-B90E-D5AB46F9D8C3}" type="parTrans" cxnId="{75498633-9049-4534-9772-45F43803BBD0}">
      <dgm:prSet/>
      <dgm:spPr/>
      <dgm:t>
        <a:bodyPr/>
        <a:lstStyle/>
        <a:p>
          <a:endParaRPr lang="pl-PL"/>
        </a:p>
      </dgm:t>
    </dgm:pt>
    <dgm:pt modelId="{6090E8E6-DF76-473D-8EFA-C97DB3F4287A}" type="sibTrans" cxnId="{75498633-9049-4534-9772-45F43803BBD0}">
      <dgm:prSet/>
      <dgm:spPr/>
      <dgm:t>
        <a:bodyPr/>
        <a:lstStyle/>
        <a:p>
          <a:endParaRPr lang="pl-PL"/>
        </a:p>
      </dgm:t>
    </dgm:pt>
    <dgm:pt modelId="{4C01C6F4-CFD7-4B86-AEC4-7329DEE4DE34}">
      <dgm:prSet/>
      <dgm:spPr>
        <a:solidFill>
          <a:srgbClr val="92D050"/>
        </a:solidFill>
      </dgm:spPr>
      <dgm:t>
        <a:bodyPr/>
        <a:lstStyle/>
        <a:p>
          <a:r>
            <a:rPr lang="pl-PL"/>
            <a:t>Brak (2)</a:t>
          </a:r>
        </a:p>
      </dgm:t>
    </dgm:pt>
    <dgm:pt modelId="{3584B61E-7527-4917-A38E-6743D61703FC}" type="parTrans" cxnId="{036E679C-7F15-4658-A809-5377BBCEE187}">
      <dgm:prSet/>
      <dgm:spPr/>
      <dgm:t>
        <a:bodyPr/>
        <a:lstStyle/>
        <a:p>
          <a:endParaRPr lang="pl-PL"/>
        </a:p>
      </dgm:t>
    </dgm:pt>
    <dgm:pt modelId="{01D3B811-1259-4C12-A149-04B92F54B12E}" type="sibTrans" cxnId="{036E679C-7F15-4658-A809-5377BBCEE187}">
      <dgm:prSet/>
      <dgm:spPr/>
      <dgm:t>
        <a:bodyPr/>
        <a:lstStyle/>
        <a:p>
          <a:endParaRPr lang="pl-PL"/>
        </a:p>
      </dgm:t>
    </dgm:pt>
    <dgm:pt modelId="{F713594B-EC81-4E37-84CF-7F11C9F3538C}">
      <dgm:prSet/>
      <dgm:spPr>
        <a:solidFill>
          <a:srgbClr val="92D050"/>
        </a:solidFill>
      </dgm:spPr>
      <dgm:t>
        <a:bodyPr/>
        <a:lstStyle/>
        <a:p>
          <a:r>
            <a:rPr lang="pl-PL"/>
            <a:t>Twarde (3)</a:t>
          </a:r>
        </a:p>
      </dgm:t>
    </dgm:pt>
    <dgm:pt modelId="{EFBC736E-C9A2-460E-9AED-79AE6AA5E5D0}" type="parTrans" cxnId="{C298DD13-FCDB-4788-92CA-DBA61D217973}">
      <dgm:prSet/>
      <dgm:spPr/>
      <dgm:t>
        <a:bodyPr/>
        <a:lstStyle/>
        <a:p>
          <a:endParaRPr lang="pl-PL"/>
        </a:p>
      </dgm:t>
    </dgm:pt>
    <dgm:pt modelId="{F7885C2A-D581-4060-84C3-DD4ED0071557}" type="sibTrans" cxnId="{C298DD13-FCDB-4788-92CA-DBA61D217973}">
      <dgm:prSet/>
      <dgm:spPr/>
      <dgm:t>
        <a:bodyPr/>
        <a:lstStyle/>
        <a:p>
          <a:endParaRPr lang="pl-PL"/>
        </a:p>
      </dgm:t>
    </dgm:pt>
    <dgm:pt modelId="{F96AA0CF-0AC0-488D-B99D-9850E4E8F030}" type="pres">
      <dgm:prSet presAssocID="{9ADBD0A3-FC31-4988-86D7-824249611D58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pl-PL"/>
        </a:p>
      </dgm:t>
    </dgm:pt>
    <dgm:pt modelId="{1CFB23CE-2975-4182-9D62-4BA740F76F6F}" type="pres">
      <dgm:prSet presAssocID="{9ADBD0A3-FC31-4988-86D7-824249611D58}" presName="hierFlow" presStyleCnt="0"/>
      <dgm:spPr/>
    </dgm:pt>
    <dgm:pt modelId="{95C8F9DA-ADA3-4418-A013-682AD95CED57}" type="pres">
      <dgm:prSet presAssocID="{9ADBD0A3-FC31-4988-86D7-824249611D58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8EB26C49-1398-4FF2-B9B9-13EF3E4BDA13}" type="pres">
      <dgm:prSet presAssocID="{C24C6515-E21B-4040-B291-D83E628EFA27}" presName="Name14" presStyleCnt="0"/>
      <dgm:spPr/>
    </dgm:pt>
    <dgm:pt modelId="{4F2F5C5C-7302-4BE8-B68A-19AC8A7DE1C4}" type="pres">
      <dgm:prSet presAssocID="{C24C6515-E21B-4040-B291-D83E628EFA27}" presName="level1Shap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213DBECC-A731-4CF0-8D7A-C4FA9540424D}" type="pres">
      <dgm:prSet presAssocID="{C24C6515-E21B-4040-B291-D83E628EFA27}" presName="hierChild2" presStyleCnt="0"/>
      <dgm:spPr/>
    </dgm:pt>
    <dgm:pt modelId="{1B74311A-B25A-47E9-A6B6-5E5C6B2C91B7}" type="pres">
      <dgm:prSet presAssocID="{3C1B1C4C-FC22-439E-9A4F-015FE6488110}" presName="Name19" presStyleLbl="parChTrans1D2" presStyleIdx="0" presStyleCnt="2"/>
      <dgm:spPr/>
      <dgm:t>
        <a:bodyPr/>
        <a:lstStyle/>
        <a:p>
          <a:endParaRPr lang="pl-PL"/>
        </a:p>
      </dgm:t>
    </dgm:pt>
    <dgm:pt modelId="{3B26F72E-D8E5-41A3-84BD-7B01C3CADD82}" type="pres">
      <dgm:prSet presAssocID="{39C9969E-364D-481C-811D-BEF8745AD145}" presName="Name21" presStyleCnt="0"/>
      <dgm:spPr/>
    </dgm:pt>
    <dgm:pt modelId="{96BF481C-CFB6-40A3-823E-1965FF8A6120}" type="pres">
      <dgm:prSet presAssocID="{39C9969E-364D-481C-811D-BEF8745AD145}" presName="level2Shape" presStyleLbl="node2" presStyleIdx="0" presStyleCnt="2"/>
      <dgm:spPr/>
      <dgm:t>
        <a:bodyPr/>
        <a:lstStyle/>
        <a:p>
          <a:endParaRPr lang="pl-PL"/>
        </a:p>
      </dgm:t>
    </dgm:pt>
    <dgm:pt modelId="{DD4CC9EB-0A67-4B5D-8323-E4487ED17BDA}" type="pres">
      <dgm:prSet presAssocID="{39C9969E-364D-481C-811D-BEF8745AD145}" presName="hierChild3" presStyleCnt="0"/>
      <dgm:spPr/>
    </dgm:pt>
    <dgm:pt modelId="{334A38B0-C8C1-4053-B26C-EC74E22AA681}" type="pres">
      <dgm:prSet presAssocID="{602B7F95-0253-4C49-987C-41A9116773C1}" presName="Name19" presStyleLbl="parChTrans1D3" presStyleIdx="0" presStyleCnt="2"/>
      <dgm:spPr/>
      <dgm:t>
        <a:bodyPr/>
        <a:lstStyle/>
        <a:p>
          <a:endParaRPr lang="pl-PL"/>
        </a:p>
      </dgm:t>
    </dgm:pt>
    <dgm:pt modelId="{6452F5C0-7845-426B-8612-B95449681839}" type="pres">
      <dgm:prSet presAssocID="{5ED8E950-B7FC-439C-816B-DAB30E0C031A}" presName="Name21" presStyleCnt="0"/>
      <dgm:spPr/>
    </dgm:pt>
    <dgm:pt modelId="{C4B8CF76-25D4-40B0-B717-30F3BF7FF163}" type="pres">
      <dgm:prSet presAssocID="{5ED8E950-B7FC-439C-816B-DAB30E0C031A}" presName="level2Shape" presStyleLbl="node3" presStyleIdx="0" presStyleCnt="2" custLinFactNeighborX="1848" custLinFactNeighborY="13037"/>
      <dgm:spPr/>
      <dgm:t>
        <a:bodyPr/>
        <a:lstStyle/>
        <a:p>
          <a:endParaRPr lang="pl-PL"/>
        </a:p>
      </dgm:t>
    </dgm:pt>
    <dgm:pt modelId="{C43DCA68-7C24-44C2-BCB8-E859545665AD}" type="pres">
      <dgm:prSet presAssocID="{5ED8E950-B7FC-439C-816B-DAB30E0C031A}" presName="hierChild3" presStyleCnt="0"/>
      <dgm:spPr/>
    </dgm:pt>
    <dgm:pt modelId="{70167E8E-D575-433F-82DF-515D4D6A9437}" type="pres">
      <dgm:prSet presAssocID="{3584B61E-7527-4917-A38E-6743D61703FC}" presName="Name19" presStyleLbl="parChTrans1D4" presStyleIdx="0" presStyleCnt="5"/>
      <dgm:spPr/>
      <dgm:t>
        <a:bodyPr/>
        <a:lstStyle/>
        <a:p>
          <a:endParaRPr lang="pl-PL"/>
        </a:p>
      </dgm:t>
    </dgm:pt>
    <dgm:pt modelId="{58E7BB66-7A87-4709-8B86-097893A033A1}" type="pres">
      <dgm:prSet presAssocID="{4C01C6F4-CFD7-4B86-AEC4-7329DEE4DE34}" presName="Name21" presStyleCnt="0"/>
      <dgm:spPr/>
    </dgm:pt>
    <dgm:pt modelId="{555FC0B0-EDBA-452A-8818-43D5AE7FF328}" type="pres">
      <dgm:prSet presAssocID="{4C01C6F4-CFD7-4B86-AEC4-7329DEE4DE34}" presName="level2Shape" presStyleLbl="node4" presStyleIdx="0" presStyleCnt="5"/>
      <dgm:spPr/>
      <dgm:t>
        <a:bodyPr/>
        <a:lstStyle/>
        <a:p>
          <a:endParaRPr lang="pl-PL"/>
        </a:p>
      </dgm:t>
    </dgm:pt>
    <dgm:pt modelId="{A4AE3E43-808F-463B-BFA6-96212B03D006}" type="pres">
      <dgm:prSet presAssocID="{4C01C6F4-CFD7-4B86-AEC4-7329DEE4DE34}" presName="hierChild3" presStyleCnt="0"/>
      <dgm:spPr/>
    </dgm:pt>
    <dgm:pt modelId="{247AE559-2CDB-4258-86CA-5ED4D12E3B1B}" type="pres">
      <dgm:prSet presAssocID="{EFBC736E-C9A2-460E-9AED-79AE6AA5E5D0}" presName="Name19" presStyleLbl="parChTrans1D4" presStyleIdx="1" presStyleCnt="5"/>
      <dgm:spPr/>
      <dgm:t>
        <a:bodyPr/>
        <a:lstStyle/>
        <a:p>
          <a:endParaRPr lang="pl-PL"/>
        </a:p>
      </dgm:t>
    </dgm:pt>
    <dgm:pt modelId="{A0CB3C1F-6F49-403B-A644-2A3CBAEF7B31}" type="pres">
      <dgm:prSet presAssocID="{F713594B-EC81-4E37-84CF-7F11C9F3538C}" presName="Name21" presStyleCnt="0"/>
      <dgm:spPr/>
    </dgm:pt>
    <dgm:pt modelId="{CDE1E3ED-9290-4396-9F60-B117718586BB}" type="pres">
      <dgm:prSet presAssocID="{F713594B-EC81-4E37-84CF-7F11C9F3538C}" presName="level2Shape" presStyleLbl="node4" presStyleIdx="1" presStyleCnt="5"/>
      <dgm:spPr/>
      <dgm:t>
        <a:bodyPr/>
        <a:lstStyle/>
        <a:p>
          <a:endParaRPr lang="pl-PL"/>
        </a:p>
      </dgm:t>
    </dgm:pt>
    <dgm:pt modelId="{C7DC8B1D-0157-4900-BC86-05B38455FB97}" type="pres">
      <dgm:prSet presAssocID="{F713594B-EC81-4E37-84CF-7F11C9F3538C}" presName="hierChild3" presStyleCnt="0"/>
      <dgm:spPr/>
    </dgm:pt>
    <dgm:pt modelId="{60AF4733-A4BB-4E28-A5C7-2A2C0E383EC2}" type="pres">
      <dgm:prSet presAssocID="{CB8681C3-7339-46FA-8B35-DCE48816233B}" presName="Name19" presStyleLbl="parChTrans1D3" presStyleIdx="1" presStyleCnt="2"/>
      <dgm:spPr/>
      <dgm:t>
        <a:bodyPr/>
        <a:lstStyle/>
        <a:p>
          <a:endParaRPr lang="pl-PL"/>
        </a:p>
      </dgm:t>
    </dgm:pt>
    <dgm:pt modelId="{A5C0F97B-1921-4436-9C8D-EF517358BE2A}" type="pres">
      <dgm:prSet presAssocID="{D1743C1B-199B-4275-9A18-6DEF7C992242}" presName="Name21" presStyleCnt="0"/>
      <dgm:spPr/>
    </dgm:pt>
    <dgm:pt modelId="{F1B2FD90-8F39-43AF-A9A0-0E7AB91E8646}" type="pres">
      <dgm:prSet presAssocID="{D1743C1B-199B-4275-9A18-6DEF7C992242}" presName="level2Shape" presStyleLbl="node3" presStyleIdx="1" presStyleCnt="2" custLinFactNeighborX="14178" custLinFactNeighborY="12198"/>
      <dgm:spPr/>
      <dgm:t>
        <a:bodyPr/>
        <a:lstStyle/>
        <a:p>
          <a:endParaRPr lang="pl-PL"/>
        </a:p>
      </dgm:t>
    </dgm:pt>
    <dgm:pt modelId="{85F0B141-EC1F-4214-9D7C-0EC718895602}" type="pres">
      <dgm:prSet presAssocID="{D1743C1B-199B-4275-9A18-6DEF7C992242}" presName="hierChild3" presStyleCnt="0"/>
      <dgm:spPr/>
    </dgm:pt>
    <dgm:pt modelId="{7E4BE05F-0DCE-4DBF-AA0E-9A843E33BA45}" type="pres">
      <dgm:prSet presAssocID="{90A4D839-338A-4B8C-9A52-2713514D592B}" presName="Name19" presStyleLbl="parChTrans1D4" presStyleIdx="2" presStyleCnt="5"/>
      <dgm:spPr/>
      <dgm:t>
        <a:bodyPr/>
        <a:lstStyle/>
        <a:p>
          <a:endParaRPr lang="pl-PL"/>
        </a:p>
      </dgm:t>
    </dgm:pt>
    <dgm:pt modelId="{FF821446-8E48-4DFF-A965-DEE993B5B392}" type="pres">
      <dgm:prSet presAssocID="{738770E8-EBB0-495B-B56E-AFA56D44815E}" presName="Name21" presStyleCnt="0"/>
      <dgm:spPr/>
    </dgm:pt>
    <dgm:pt modelId="{8942170C-A689-4FF9-9813-6BFC26BECAD3}" type="pres">
      <dgm:prSet presAssocID="{738770E8-EBB0-495B-B56E-AFA56D44815E}" presName="level2Shape" presStyleLbl="node4" presStyleIdx="2" presStyleCnt="5" custLinFactNeighborX="27933" custLinFactNeighborY="-4576"/>
      <dgm:spPr/>
      <dgm:t>
        <a:bodyPr/>
        <a:lstStyle/>
        <a:p>
          <a:endParaRPr lang="pl-PL"/>
        </a:p>
      </dgm:t>
    </dgm:pt>
    <dgm:pt modelId="{5AD6F889-A48F-402D-AF9A-E09B350BD156}" type="pres">
      <dgm:prSet presAssocID="{738770E8-EBB0-495B-B56E-AFA56D44815E}" presName="hierChild3" presStyleCnt="0"/>
      <dgm:spPr/>
    </dgm:pt>
    <dgm:pt modelId="{6B47A285-BC7B-45AA-82DF-354E87E9C070}" type="pres">
      <dgm:prSet presAssocID="{05A782C7-EEDE-44F9-BA08-3D079E7B59F4}" presName="Name19" presStyleLbl="parChTrans1D4" presStyleIdx="3" presStyleCnt="5"/>
      <dgm:spPr/>
      <dgm:t>
        <a:bodyPr/>
        <a:lstStyle/>
        <a:p>
          <a:endParaRPr lang="pl-PL"/>
        </a:p>
      </dgm:t>
    </dgm:pt>
    <dgm:pt modelId="{50901C9F-5902-4B8B-AEED-9221F11A99DD}" type="pres">
      <dgm:prSet presAssocID="{0F2A5E5D-59F7-465E-8766-B118C6AEF933}" presName="Name21" presStyleCnt="0"/>
      <dgm:spPr/>
    </dgm:pt>
    <dgm:pt modelId="{2B057085-BFD6-4F3E-AF7C-D58BFAC64F1E}" type="pres">
      <dgm:prSet presAssocID="{0F2A5E5D-59F7-465E-8766-B118C6AEF933}" presName="level2Shape" presStyleLbl="node4" presStyleIdx="3" presStyleCnt="5" custLinFactNeighborX="14165" custLinFactNeighborY="-1313"/>
      <dgm:spPr/>
      <dgm:t>
        <a:bodyPr/>
        <a:lstStyle/>
        <a:p>
          <a:endParaRPr lang="pl-PL"/>
        </a:p>
      </dgm:t>
    </dgm:pt>
    <dgm:pt modelId="{26933673-F378-492C-8552-F9CEF89FD9FD}" type="pres">
      <dgm:prSet presAssocID="{0F2A5E5D-59F7-465E-8766-B118C6AEF933}" presName="hierChild3" presStyleCnt="0"/>
      <dgm:spPr/>
    </dgm:pt>
    <dgm:pt modelId="{8A2CC910-B804-46A3-947E-7BB6C47E27E7}" type="pres">
      <dgm:prSet presAssocID="{AFCA20EF-3FA9-4101-B90E-D5AB46F9D8C3}" presName="Name19" presStyleLbl="parChTrans1D4" presStyleIdx="4" presStyleCnt="5"/>
      <dgm:spPr/>
      <dgm:t>
        <a:bodyPr/>
        <a:lstStyle/>
        <a:p>
          <a:endParaRPr lang="pl-PL"/>
        </a:p>
      </dgm:t>
    </dgm:pt>
    <dgm:pt modelId="{3385423F-F8A9-4720-99C5-0C9598965886}" type="pres">
      <dgm:prSet presAssocID="{75813073-0472-4D12-919D-9D012413B745}" presName="Name21" presStyleCnt="0"/>
      <dgm:spPr/>
    </dgm:pt>
    <dgm:pt modelId="{EB6B55B7-C02C-4D8A-811F-D3CCB5923CA0}" type="pres">
      <dgm:prSet presAssocID="{75813073-0472-4D12-919D-9D012413B745}" presName="level2Shape" presStyleLbl="node4" presStyleIdx="4" presStyleCnt="5" custLinFactNeighborX="74726" custLinFactNeighborY="-2836"/>
      <dgm:spPr/>
      <dgm:t>
        <a:bodyPr/>
        <a:lstStyle/>
        <a:p>
          <a:endParaRPr lang="pl-PL"/>
        </a:p>
      </dgm:t>
    </dgm:pt>
    <dgm:pt modelId="{01849AAB-B0AF-4C2F-AD03-AC2BE4FBE0D9}" type="pres">
      <dgm:prSet presAssocID="{75813073-0472-4D12-919D-9D012413B745}" presName="hierChild3" presStyleCnt="0"/>
      <dgm:spPr/>
    </dgm:pt>
    <dgm:pt modelId="{AE8F4E8E-7902-470A-92AC-78F96BD942B9}" type="pres">
      <dgm:prSet presAssocID="{1E87CA44-9C32-4BF4-9879-CE8F7B44E1E8}" presName="Name19" presStyleLbl="parChTrans1D2" presStyleIdx="1" presStyleCnt="2"/>
      <dgm:spPr/>
      <dgm:t>
        <a:bodyPr/>
        <a:lstStyle/>
        <a:p>
          <a:endParaRPr lang="pl-PL"/>
        </a:p>
      </dgm:t>
    </dgm:pt>
    <dgm:pt modelId="{92F80D37-2F73-4F7A-B35E-461BEF6FDB37}" type="pres">
      <dgm:prSet presAssocID="{951A377A-6450-4CCB-A528-7531A2596A38}" presName="Name21" presStyleCnt="0"/>
      <dgm:spPr/>
    </dgm:pt>
    <dgm:pt modelId="{E9A98902-BE7C-4C60-94C5-8331A4A15DFA}" type="pres">
      <dgm:prSet presAssocID="{951A377A-6450-4CCB-A528-7531A2596A38}" presName="level2Shape" presStyleLbl="node2" presStyleIdx="1" presStyleCnt="2"/>
      <dgm:spPr>
        <a:prstGeom prst="roundRect">
          <a:avLst/>
        </a:prstGeom>
      </dgm:spPr>
      <dgm:t>
        <a:bodyPr/>
        <a:lstStyle/>
        <a:p>
          <a:endParaRPr lang="pl-PL"/>
        </a:p>
      </dgm:t>
    </dgm:pt>
    <dgm:pt modelId="{68E7F8D1-E7C3-4727-B34B-4FB0E1BFD699}" type="pres">
      <dgm:prSet presAssocID="{951A377A-6450-4CCB-A528-7531A2596A38}" presName="hierChild3" presStyleCnt="0"/>
      <dgm:spPr/>
    </dgm:pt>
    <dgm:pt modelId="{AEC63626-56AE-46CB-9A38-6358CEFC8E4D}" type="pres">
      <dgm:prSet presAssocID="{9ADBD0A3-FC31-4988-86D7-824249611D58}" presName="bgShapesFlow" presStyleCnt="0"/>
      <dgm:spPr/>
    </dgm:pt>
  </dgm:ptLst>
  <dgm:cxnLst>
    <dgm:cxn modelId="{2F6B2260-9B9C-4482-A9D1-337D19680B8A}" srcId="{D1743C1B-199B-4275-9A18-6DEF7C992242}" destId="{0F2A5E5D-59F7-465E-8766-B118C6AEF933}" srcOrd="1" destOrd="0" parTransId="{05A782C7-EEDE-44F9-BA08-3D079E7B59F4}" sibTransId="{2B704127-FA1D-4FAE-87CC-B54766C645B4}"/>
    <dgm:cxn modelId="{F7D4AC39-EE34-4671-9CA1-42B02AD4CDEF}" srcId="{D1743C1B-199B-4275-9A18-6DEF7C992242}" destId="{738770E8-EBB0-495B-B56E-AFA56D44815E}" srcOrd="0" destOrd="0" parTransId="{90A4D839-338A-4B8C-9A52-2713514D592B}" sibTransId="{044B9979-D919-41F0-BAA3-7EA591373C2E}"/>
    <dgm:cxn modelId="{12DB4BC4-BC39-44D5-BE2D-FF0FBBABB897}" type="presOf" srcId="{CB8681C3-7339-46FA-8B35-DCE48816233B}" destId="{60AF4733-A4BB-4E28-A5C7-2A2C0E383EC2}" srcOrd="0" destOrd="0" presId="urn:microsoft.com/office/officeart/2005/8/layout/hierarchy6"/>
    <dgm:cxn modelId="{B885DFBF-5AFC-44AE-8DA3-37600E1ADE4E}" type="presOf" srcId="{3C1B1C4C-FC22-439E-9A4F-015FE6488110}" destId="{1B74311A-B25A-47E9-A6B6-5E5C6B2C91B7}" srcOrd="0" destOrd="0" presId="urn:microsoft.com/office/officeart/2005/8/layout/hierarchy6"/>
    <dgm:cxn modelId="{32F8CD79-EA14-475F-81AB-9C63572D3CC5}" type="presOf" srcId="{C24C6515-E21B-4040-B291-D83E628EFA27}" destId="{4F2F5C5C-7302-4BE8-B68A-19AC8A7DE1C4}" srcOrd="0" destOrd="0" presId="urn:microsoft.com/office/officeart/2005/8/layout/hierarchy6"/>
    <dgm:cxn modelId="{CB0BA87B-58C0-499D-B73D-CD7FD3BC8F58}" type="presOf" srcId="{4C01C6F4-CFD7-4B86-AEC4-7329DEE4DE34}" destId="{555FC0B0-EDBA-452A-8818-43D5AE7FF328}" srcOrd="0" destOrd="0" presId="urn:microsoft.com/office/officeart/2005/8/layout/hierarchy6"/>
    <dgm:cxn modelId="{133B8957-79C2-48E9-A840-E8BCEA4CFEBA}" type="presOf" srcId="{75813073-0472-4D12-919D-9D012413B745}" destId="{EB6B55B7-C02C-4D8A-811F-D3CCB5923CA0}" srcOrd="0" destOrd="0" presId="urn:microsoft.com/office/officeart/2005/8/layout/hierarchy6"/>
    <dgm:cxn modelId="{F43F7F5A-CE98-44B3-B760-7693A60A266F}" srcId="{39C9969E-364D-481C-811D-BEF8745AD145}" destId="{5ED8E950-B7FC-439C-816B-DAB30E0C031A}" srcOrd="0" destOrd="0" parTransId="{602B7F95-0253-4C49-987C-41A9116773C1}" sibTransId="{72869632-C5DC-4A08-8B1E-C955D2723FA0}"/>
    <dgm:cxn modelId="{A2D9DC29-5994-44FD-9937-7204CB8A3B92}" type="presOf" srcId="{3584B61E-7527-4917-A38E-6743D61703FC}" destId="{70167E8E-D575-433F-82DF-515D4D6A9437}" srcOrd="0" destOrd="0" presId="urn:microsoft.com/office/officeart/2005/8/layout/hierarchy6"/>
    <dgm:cxn modelId="{CD9089D5-7607-42D8-AB33-82087CBFF4FE}" srcId="{C24C6515-E21B-4040-B291-D83E628EFA27}" destId="{951A377A-6450-4CCB-A528-7531A2596A38}" srcOrd="1" destOrd="0" parTransId="{1E87CA44-9C32-4BF4-9879-CE8F7B44E1E8}" sibTransId="{655C1100-B3F7-4537-AD61-DEEED3C0C15E}"/>
    <dgm:cxn modelId="{BB22F15E-C92A-4F77-8356-AE90B5723EC6}" type="presOf" srcId="{05A782C7-EEDE-44F9-BA08-3D079E7B59F4}" destId="{6B47A285-BC7B-45AA-82DF-354E87E9C070}" srcOrd="0" destOrd="0" presId="urn:microsoft.com/office/officeart/2005/8/layout/hierarchy6"/>
    <dgm:cxn modelId="{35FFA543-7E4F-4F52-8633-8883B922C89A}" type="presOf" srcId="{AFCA20EF-3FA9-4101-B90E-D5AB46F9D8C3}" destId="{8A2CC910-B804-46A3-947E-7BB6C47E27E7}" srcOrd="0" destOrd="0" presId="urn:microsoft.com/office/officeart/2005/8/layout/hierarchy6"/>
    <dgm:cxn modelId="{83C8C078-BE61-42D1-BC67-3F62AA4B6066}" type="presOf" srcId="{39C9969E-364D-481C-811D-BEF8745AD145}" destId="{96BF481C-CFB6-40A3-823E-1965FF8A6120}" srcOrd="0" destOrd="0" presId="urn:microsoft.com/office/officeart/2005/8/layout/hierarchy6"/>
    <dgm:cxn modelId="{087064EF-3682-4AC1-826C-941AEF1E909A}" type="presOf" srcId="{D1743C1B-199B-4275-9A18-6DEF7C992242}" destId="{F1B2FD90-8F39-43AF-A9A0-0E7AB91E8646}" srcOrd="0" destOrd="0" presId="urn:microsoft.com/office/officeart/2005/8/layout/hierarchy6"/>
    <dgm:cxn modelId="{40EDD980-5E66-469A-8F07-967CF298B6C8}" type="presOf" srcId="{90A4D839-338A-4B8C-9A52-2713514D592B}" destId="{7E4BE05F-0DCE-4DBF-AA0E-9A843E33BA45}" srcOrd="0" destOrd="0" presId="urn:microsoft.com/office/officeart/2005/8/layout/hierarchy6"/>
    <dgm:cxn modelId="{7C853D01-7255-4B31-BE3D-1A81CA128134}" srcId="{39C9969E-364D-481C-811D-BEF8745AD145}" destId="{D1743C1B-199B-4275-9A18-6DEF7C992242}" srcOrd="1" destOrd="0" parTransId="{CB8681C3-7339-46FA-8B35-DCE48816233B}" sibTransId="{8EACB0DC-FEA6-4902-B71C-3D2224EE6404}"/>
    <dgm:cxn modelId="{70B69F74-D09A-41F1-926E-2D5BA90436CD}" type="presOf" srcId="{5ED8E950-B7FC-439C-816B-DAB30E0C031A}" destId="{C4B8CF76-25D4-40B0-B717-30F3BF7FF163}" srcOrd="0" destOrd="0" presId="urn:microsoft.com/office/officeart/2005/8/layout/hierarchy6"/>
    <dgm:cxn modelId="{4464691E-F01A-461B-AF79-3CD0DF6D5924}" type="presOf" srcId="{F713594B-EC81-4E37-84CF-7F11C9F3538C}" destId="{CDE1E3ED-9290-4396-9F60-B117718586BB}" srcOrd="0" destOrd="0" presId="urn:microsoft.com/office/officeart/2005/8/layout/hierarchy6"/>
    <dgm:cxn modelId="{C298DD13-FCDB-4788-92CA-DBA61D217973}" srcId="{5ED8E950-B7FC-439C-816B-DAB30E0C031A}" destId="{F713594B-EC81-4E37-84CF-7F11C9F3538C}" srcOrd="1" destOrd="0" parTransId="{EFBC736E-C9A2-460E-9AED-79AE6AA5E5D0}" sibTransId="{F7885C2A-D581-4060-84C3-DD4ED0071557}"/>
    <dgm:cxn modelId="{04F1A976-CD3E-4B48-9457-08D37414BC8C}" type="presOf" srcId="{EFBC736E-C9A2-460E-9AED-79AE6AA5E5D0}" destId="{247AE559-2CDB-4258-86CA-5ED4D12E3B1B}" srcOrd="0" destOrd="0" presId="urn:microsoft.com/office/officeart/2005/8/layout/hierarchy6"/>
    <dgm:cxn modelId="{7312735D-69E3-43CB-9478-9F391697318F}" srcId="{C24C6515-E21B-4040-B291-D83E628EFA27}" destId="{39C9969E-364D-481C-811D-BEF8745AD145}" srcOrd="0" destOrd="0" parTransId="{3C1B1C4C-FC22-439E-9A4F-015FE6488110}" sibTransId="{72A689EA-CED8-4AC5-93DF-349FA9D228FC}"/>
    <dgm:cxn modelId="{75498633-9049-4534-9772-45F43803BBD0}" srcId="{D1743C1B-199B-4275-9A18-6DEF7C992242}" destId="{75813073-0472-4D12-919D-9D012413B745}" srcOrd="2" destOrd="0" parTransId="{AFCA20EF-3FA9-4101-B90E-D5AB46F9D8C3}" sibTransId="{6090E8E6-DF76-473D-8EFA-C97DB3F4287A}"/>
    <dgm:cxn modelId="{FC4ACD51-4190-464C-A8FD-634A5C5E43C8}" srcId="{9ADBD0A3-FC31-4988-86D7-824249611D58}" destId="{C24C6515-E21B-4040-B291-D83E628EFA27}" srcOrd="0" destOrd="0" parTransId="{94B02754-D3FF-4BC2-8606-F4B8D98EAAE1}" sibTransId="{16EB02AE-386F-48F5-9C43-AA2866EFA22C}"/>
    <dgm:cxn modelId="{851F3C69-A7ED-47E6-A5A2-F5AFEB5C3CC3}" type="presOf" srcId="{602B7F95-0253-4C49-987C-41A9116773C1}" destId="{334A38B0-C8C1-4053-B26C-EC74E22AA681}" srcOrd="0" destOrd="0" presId="urn:microsoft.com/office/officeart/2005/8/layout/hierarchy6"/>
    <dgm:cxn modelId="{036E679C-7F15-4658-A809-5377BBCEE187}" srcId="{5ED8E950-B7FC-439C-816B-DAB30E0C031A}" destId="{4C01C6F4-CFD7-4B86-AEC4-7329DEE4DE34}" srcOrd="0" destOrd="0" parTransId="{3584B61E-7527-4917-A38E-6743D61703FC}" sibTransId="{01D3B811-1259-4C12-A149-04B92F54B12E}"/>
    <dgm:cxn modelId="{9ED97C23-68AF-4447-83AC-9DF90E2FE6A9}" type="presOf" srcId="{951A377A-6450-4CCB-A528-7531A2596A38}" destId="{E9A98902-BE7C-4C60-94C5-8331A4A15DFA}" srcOrd="0" destOrd="0" presId="urn:microsoft.com/office/officeart/2005/8/layout/hierarchy6"/>
    <dgm:cxn modelId="{F50CF177-DA9C-44AF-AE44-D006C1A87347}" type="presOf" srcId="{1E87CA44-9C32-4BF4-9879-CE8F7B44E1E8}" destId="{AE8F4E8E-7902-470A-92AC-78F96BD942B9}" srcOrd="0" destOrd="0" presId="urn:microsoft.com/office/officeart/2005/8/layout/hierarchy6"/>
    <dgm:cxn modelId="{316F9C90-FFE5-4081-B9AF-0CDB15CEB7A9}" type="presOf" srcId="{738770E8-EBB0-495B-B56E-AFA56D44815E}" destId="{8942170C-A689-4FF9-9813-6BFC26BECAD3}" srcOrd="0" destOrd="0" presId="urn:microsoft.com/office/officeart/2005/8/layout/hierarchy6"/>
    <dgm:cxn modelId="{293EB0CA-FD35-4CEF-AC76-381BDD240557}" type="presOf" srcId="{9ADBD0A3-FC31-4988-86D7-824249611D58}" destId="{F96AA0CF-0AC0-488D-B99D-9850E4E8F030}" srcOrd="0" destOrd="0" presId="urn:microsoft.com/office/officeart/2005/8/layout/hierarchy6"/>
    <dgm:cxn modelId="{E370248B-DE2C-450C-91D3-4F340839CCE2}" type="presOf" srcId="{0F2A5E5D-59F7-465E-8766-B118C6AEF933}" destId="{2B057085-BFD6-4F3E-AF7C-D58BFAC64F1E}" srcOrd="0" destOrd="0" presId="urn:microsoft.com/office/officeart/2005/8/layout/hierarchy6"/>
    <dgm:cxn modelId="{5D58B9E4-BC25-4247-9519-6AEFBCA49677}" type="presParOf" srcId="{F96AA0CF-0AC0-488D-B99D-9850E4E8F030}" destId="{1CFB23CE-2975-4182-9D62-4BA740F76F6F}" srcOrd="0" destOrd="0" presId="urn:microsoft.com/office/officeart/2005/8/layout/hierarchy6"/>
    <dgm:cxn modelId="{08A33A20-DBF9-459A-AB85-CCE59FB07493}" type="presParOf" srcId="{1CFB23CE-2975-4182-9D62-4BA740F76F6F}" destId="{95C8F9DA-ADA3-4418-A013-682AD95CED57}" srcOrd="0" destOrd="0" presId="urn:microsoft.com/office/officeart/2005/8/layout/hierarchy6"/>
    <dgm:cxn modelId="{403272C6-5731-44AF-9C02-2A56736243C3}" type="presParOf" srcId="{95C8F9DA-ADA3-4418-A013-682AD95CED57}" destId="{8EB26C49-1398-4FF2-B9B9-13EF3E4BDA13}" srcOrd="0" destOrd="0" presId="urn:microsoft.com/office/officeart/2005/8/layout/hierarchy6"/>
    <dgm:cxn modelId="{31821B2C-768B-4155-AC13-5CB24CAFE5C5}" type="presParOf" srcId="{8EB26C49-1398-4FF2-B9B9-13EF3E4BDA13}" destId="{4F2F5C5C-7302-4BE8-B68A-19AC8A7DE1C4}" srcOrd="0" destOrd="0" presId="urn:microsoft.com/office/officeart/2005/8/layout/hierarchy6"/>
    <dgm:cxn modelId="{6062E12F-CCE0-464B-B19F-DF553697A346}" type="presParOf" srcId="{8EB26C49-1398-4FF2-B9B9-13EF3E4BDA13}" destId="{213DBECC-A731-4CF0-8D7A-C4FA9540424D}" srcOrd="1" destOrd="0" presId="urn:microsoft.com/office/officeart/2005/8/layout/hierarchy6"/>
    <dgm:cxn modelId="{8277057F-2DE3-43AC-94CF-DDC52CBB2531}" type="presParOf" srcId="{213DBECC-A731-4CF0-8D7A-C4FA9540424D}" destId="{1B74311A-B25A-47E9-A6B6-5E5C6B2C91B7}" srcOrd="0" destOrd="0" presId="urn:microsoft.com/office/officeart/2005/8/layout/hierarchy6"/>
    <dgm:cxn modelId="{FE514673-1AEF-49B6-9266-B6AF6E51E380}" type="presParOf" srcId="{213DBECC-A731-4CF0-8D7A-C4FA9540424D}" destId="{3B26F72E-D8E5-41A3-84BD-7B01C3CADD82}" srcOrd="1" destOrd="0" presId="urn:microsoft.com/office/officeart/2005/8/layout/hierarchy6"/>
    <dgm:cxn modelId="{40537FD3-1201-4DF9-8D4C-DA9270F031AF}" type="presParOf" srcId="{3B26F72E-D8E5-41A3-84BD-7B01C3CADD82}" destId="{96BF481C-CFB6-40A3-823E-1965FF8A6120}" srcOrd="0" destOrd="0" presId="urn:microsoft.com/office/officeart/2005/8/layout/hierarchy6"/>
    <dgm:cxn modelId="{7A7FE988-34B1-480B-B1FB-40C489AA6BDB}" type="presParOf" srcId="{3B26F72E-D8E5-41A3-84BD-7B01C3CADD82}" destId="{DD4CC9EB-0A67-4B5D-8323-E4487ED17BDA}" srcOrd="1" destOrd="0" presId="urn:microsoft.com/office/officeart/2005/8/layout/hierarchy6"/>
    <dgm:cxn modelId="{7B0DB909-0C46-479C-B911-63080CC413BD}" type="presParOf" srcId="{DD4CC9EB-0A67-4B5D-8323-E4487ED17BDA}" destId="{334A38B0-C8C1-4053-B26C-EC74E22AA681}" srcOrd="0" destOrd="0" presId="urn:microsoft.com/office/officeart/2005/8/layout/hierarchy6"/>
    <dgm:cxn modelId="{8F8437A2-F0B3-4181-B30A-2EFB657E0BAD}" type="presParOf" srcId="{DD4CC9EB-0A67-4B5D-8323-E4487ED17BDA}" destId="{6452F5C0-7845-426B-8612-B95449681839}" srcOrd="1" destOrd="0" presId="urn:microsoft.com/office/officeart/2005/8/layout/hierarchy6"/>
    <dgm:cxn modelId="{4F894FAD-AC0A-42FA-828B-467844299F5B}" type="presParOf" srcId="{6452F5C0-7845-426B-8612-B95449681839}" destId="{C4B8CF76-25D4-40B0-B717-30F3BF7FF163}" srcOrd="0" destOrd="0" presId="urn:microsoft.com/office/officeart/2005/8/layout/hierarchy6"/>
    <dgm:cxn modelId="{8AB1910A-6517-4EF8-B293-DB2E68509E3D}" type="presParOf" srcId="{6452F5C0-7845-426B-8612-B95449681839}" destId="{C43DCA68-7C24-44C2-BCB8-E859545665AD}" srcOrd="1" destOrd="0" presId="urn:microsoft.com/office/officeart/2005/8/layout/hierarchy6"/>
    <dgm:cxn modelId="{6C7F3E0E-3C50-4F42-8CA5-D052A7A6B974}" type="presParOf" srcId="{C43DCA68-7C24-44C2-BCB8-E859545665AD}" destId="{70167E8E-D575-433F-82DF-515D4D6A9437}" srcOrd="0" destOrd="0" presId="urn:microsoft.com/office/officeart/2005/8/layout/hierarchy6"/>
    <dgm:cxn modelId="{B207A21E-4388-4028-8C11-1AA3DC758003}" type="presParOf" srcId="{C43DCA68-7C24-44C2-BCB8-E859545665AD}" destId="{58E7BB66-7A87-4709-8B86-097893A033A1}" srcOrd="1" destOrd="0" presId="urn:microsoft.com/office/officeart/2005/8/layout/hierarchy6"/>
    <dgm:cxn modelId="{AAD75467-E72C-43B0-82AC-180AAD14B6AD}" type="presParOf" srcId="{58E7BB66-7A87-4709-8B86-097893A033A1}" destId="{555FC0B0-EDBA-452A-8818-43D5AE7FF328}" srcOrd="0" destOrd="0" presId="urn:microsoft.com/office/officeart/2005/8/layout/hierarchy6"/>
    <dgm:cxn modelId="{CFEFCA05-543E-425B-A91E-768BE9084651}" type="presParOf" srcId="{58E7BB66-7A87-4709-8B86-097893A033A1}" destId="{A4AE3E43-808F-463B-BFA6-96212B03D006}" srcOrd="1" destOrd="0" presId="urn:microsoft.com/office/officeart/2005/8/layout/hierarchy6"/>
    <dgm:cxn modelId="{D4C9E24B-8152-4A86-8EEB-3DDFB52C143A}" type="presParOf" srcId="{C43DCA68-7C24-44C2-BCB8-E859545665AD}" destId="{247AE559-2CDB-4258-86CA-5ED4D12E3B1B}" srcOrd="2" destOrd="0" presId="urn:microsoft.com/office/officeart/2005/8/layout/hierarchy6"/>
    <dgm:cxn modelId="{909D0662-204B-4DCA-B46D-BAB539C9B1EA}" type="presParOf" srcId="{C43DCA68-7C24-44C2-BCB8-E859545665AD}" destId="{A0CB3C1F-6F49-403B-A644-2A3CBAEF7B31}" srcOrd="3" destOrd="0" presId="urn:microsoft.com/office/officeart/2005/8/layout/hierarchy6"/>
    <dgm:cxn modelId="{AB813AAB-5A51-42F8-998D-750E0128B5E8}" type="presParOf" srcId="{A0CB3C1F-6F49-403B-A644-2A3CBAEF7B31}" destId="{CDE1E3ED-9290-4396-9F60-B117718586BB}" srcOrd="0" destOrd="0" presId="urn:microsoft.com/office/officeart/2005/8/layout/hierarchy6"/>
    <dgm:cxn modelId="{93492D0A-D952-45D0-B2C8-0D0F6AF16BC7}" type="presParOf" srcId="{A0CB3C1F-6F49-403B-A644-2A3CBAEF7B31}" destId="{C7DC8B1D-0157-4900-BC86-05B38455FB97}" srcOrd="1" destOrd="0" presId="urn:microsoft.com/office/officeart/2005/8/layout/hierarchy6"/>
    <dgm:cxn modelId="{29BD361E-EA8D-4AE9-AE0B-695F60BB6B7B}" type="presParOf" srcId="{DD4CC9EB-0A67-4B5D-8323-E4487ED17BDA}" destId="{60AF4733-A4BB-4E28-A5C7-2A2C0E383EC2}" srcOrd="2" destOrd="0" presId="urn:microsoft.com/office/officeart/2005/8/layout/hierarchy6"/>
    <dgm:cxn modelId="{4F08E6A3-9418-4D62-91FC-E7BF04D30A89}" type="presParOf" srcId="{DD4CC9EB-0A67-4B5D-8323-E4487ED17BDA}" destId="{A5C0F97B-1921-4436-9C8D-EF517358BE2A}" srcOrd="3" destOrd="0" presId="urn:microsoft.com/office/officeart/2005/8/layout/hierarchy6"/>
    <dgm:cxn modelId="{DC5EECDA-8421-4B57-BCE2-740E5F620B8D}" type="presParOf" srcId="{A5C0F97B-1921-4436-9C8D-EF517358BE2A}" destId="{F1B2FD90-8F39-43AF-A9A0-0E7AB91E8646}" srcOrd="0" destOrd="0" presId="urn:microsoft.com/office/officeart/2005/8/layout/hierarchy6"/>
    <dgm:cxn modelId="{94D3AE01-E25B-4110-AA0B-C30D5A8046D1}" type="presParOf" srcId="{A5C0F97B-1921-4436-9C8D-EF517358BE2A}" destId="{85F0B141-EC1F-4214-9D7C-0EC718895602}" srcOrd="1" destOrd="0" presId="urn:microsoft.com/office/officeart/2005/8/layout/hierarchy6"/>
    <dgm:cxn modelId="{36E8CB32-9DA0-4F1F-94FE-7ED1FE487080}" type="presParOf" srcId="{85F0B141-EC1F-4214-9D7C-0EC718895602}" destId="{7E4BE05F-0DCE-4DBF-AA0E-9A843E33BA45}" srcOrd="0" destOrd="0" presId="urn:microsoft.com/office/officeart/2005/8/layout/hierarchy6"/>
    <dgm:cxn modelId="{390EB42A-FAC5-408A-9B92-5E842FA258FF}" type="presParOf" srcId="{85F0B141-EC1F-4214-9D7C-0EC718895602}" destId="{FF821446-8E48-4DFF-A965-DEE993B5B392}" srcOrd="1" destOrd="0" presId="urn:microsoft.com/office/officeart/2005/8/layout/hierarchy6"/>
    <dgm:cxn modelId="{83C8ED6D-9DE1-4BDC-829A-743AAE73190C}" type="presParOf" srcId="{FF821446-8E48-4DFF-A965-DEE993B5B392}" destId="{8942170C-A689-4FF9-9813-6BFC26BECAD3}" srcOrd="0" destOrd="0" presId="urn:microsoft.com/office/officeart/2005/8/layout/hierarchy6"/>
    <dgm:cxn modelId="{7A45A7B1-91EE-4791-B6A9-C557A5980A8E}" type="presParOf" srcId="{FF821446-8E48-4DFF-A965-DEE993B5B392}" destId="{5AD6F889-A48F-402D-AF9A-E09B350BD156}" srcOrd="1" destOrd="0" presId="urn:microsoft.com/office/officeart/2005/8/layout/hierarchy6"/>
    <dgm:cxn modelId="{F87AB36F-E4EC-4DD6-A36B-E292204B7FD4}" type="presParOf" srcId="{85F0B141-EC1F-4214-9D7C-0EC718895602}" destId="{6B47A285-BC7B-45AA-82DF-354E87E9C070}" srcOrd="2" destOrd="0" presId="urn:microsoft.com/office/officeart/2005/8/layout/hierarchy6"/>
    <dgm:cxn modelId="{5584871E-3B2C-4AA9-BC64-644693F6A9DD}" type="presParOf" srcId="{85F0B141-EC1F-4214-9D7C-0EC718895602}" destId="{50901C9F-5902-4B8B-AEED-9221F11A99DD}" srcOrd="3" destOrd="0" presId="urn:microsoft.com/office/officeart/2005/8/layout/hierarchy6"/>
    <dgm:cxn modelId="{8CDC6C72-EDF0-4448-A994-2954899D85DF}" type="presParOf" srcId="{50901C9F-5902-4B8B-AEED-9221F11A99DD}" destId="{2B057085-BFD6-4F3E-AF7C-D58BFAC64F1E}" srcOrd="0" destOrd="0" presId="urn:microsoft.com/office/officeart/2005/8/layout/hierarchy6"/>
    <dgm:cxn modelId="{A2E0150F-C85D-4B75-85AD-3C8E83181A1B}" type="presParOf" srcId="{50901C9F-5902-4B8B-AEED-9221F11A99DD}" destId="{26933673-F378-492C-8552-F9CEF89FD9FD}" srcOrd="1" destOrd="0" presId="urn:microsoft.com/office/officeart/2005/8/layout/hierarchy6"/>
    <dgm:cxn modelId="{3AFE440F-3361-45C4-9B3C-1AB28B78E44D}" type="presParOf" srcId="{85F0B141-EC1F-4214-9D7C-0EC718895602}" destId="{8A2CC910-B804-46A3-947E-7BB6C47E27E7}" srcOrd="4" destOrd="0" presId="urn:microsoft.com/office/officeart/2005/8/layout/hierarchy6"/>
    <dgm:cxn modelId="{35BA4965-E8CF-47B7-89EC-FBC9166CAE86}" type="presParOf" srcId="{85F0B141-EC1F-4214-9D7C-0EC718895602}" destId="{3385423F-F8A9-4720-99C5-0C9598965886}" srcOrd="5" destOrd="0" presId="urn:microsoft.com/office/officeart/2005/8/layout/hierarchy6"/>
    <dgm:cxn modelId="{89250629-02C4-4864-9A03-87F6338FA888}" type="presParOf" srcId="{3385423F-F8A9-4720-99C5-0C9598965886}" destId="{EB6B55B7-C02C-4D8A-811F-D3CCB5923CA0}" srcOrd="0" destOrd="0" presId="urn:microsoft.com/office/officeart/2005/8/layout/hierarchy6"/>
    <dgm:cxn modelId="{82EA59DB-6D03-4063-B10B-16DAAB07A9A4}" type="presParOf" srcId="{3385423F-F8A9-4720-99C5-0C9598965886}" destId="{01849AAB-B0AF-4C2F-AD03-AC2BE4FBE0D9}" srcOrd="1" destOrd="0" presId="urn:microsoft.com/office/officeart/2005/8/layout/hierarchy6"/>
    <dgm:cxn modelId="{A64DBBB3-58D7-41B1-AFAA-D8134FA4EBB8}" type="presParOf" srcId="{213DBECC-A731-4CF0-8D7A-C4FA9540424D}" destId="{AE8F4E8E-7902-470A-92AC-78F96BD942B9}" srcOrd="2" destOrd="0" presId="urn:microsoft.com/office/officeart/2005/8/layout/hierarchy6"/>
    <dgm:cxn modelId="{70A758D5-3CEF-4FC3-8B55-7342ACCF45B0}" type="presParOf" srcId="{213DBECC-A731-4CF0-8D7A-C4FA9540424D}" destId="{92F80D37-2F73-4F7A-B35E-461BEF6FDB37}" srcOrd="3" destOrd="0" presId="urn:microsoft.com/office/officeart/2005/8/layout/hierarchy6"/>
    <dgm:cxn modelId="{BF6EFC29-243C-4860-ADCD-609670D691E2}" type="presParOf" srcId="{92F80D37-2F73-4F7A-B35E-461BEF6FDB37}" destId="{E9A98902-BE7C-4C60-94C5-8331A4A15DFA}" srcOrd="0" destOrd="0" presId="urn:microsoft.com/office/officeart/2005/8/layout/hierarchy6"/>
    <dgm:cxn modelId="{9DDA7A9E-3A9E-46A3-8FAB-71F4232D902C}" type="presParOf" srcId="{92F80D37-2F73-4F7A-B35E-461BEF6FDB37}" destId="{68E7F8D1-E7C3-4727-B34B-4FB0E1BFD699}" srcOrd="1" destOrd="0" presId="urn:microsoft.com/office/officeart/2005/8/layout/hierarchy6"/>
    <dgm:cxn modelId="{BD3F37DC-99A4-423F-B6D2-869F8EE7CC98}" type="presParOf" srcId="{F96AA0CF-0AC0-488D-B99D-9850E4E8F030}" destId="{AEC63626-56AE-46CB-9A38-6358CEFC8E4D}" srcOrd="1" destOrd="0" presId="urn:microsoft.com/office/officeart/2005/8/layout/hierarchy6"/>
  </dgm:cxnLst>
  <dgm:bg/>
  <dgm:whole/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9ADBD0A3-FC31-4988-86D7-824249611D58}" type="doc">
      <dgm:prSet loTypeId="urn:microsoft.com/office/officeart/2005/8/layout/hierarchy6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951A377A-6450-4CCB-A528-7531A2596A38}">
      <dgm:prSet phldrT="[Tekst]"/>
      <dgm:spPr>
        <a:solidFill>
          <a:srgbClr val="92D050"/>
        </a:solidFill>
      </dgm:spPr>
      <dgm:t>
        <a:bodyPr/>
        <a:lstStyle/>
        <a:p>
          <a:r>
            <a:rPr lang="pl-PL"/>
            <a:t>Brak (12)</a:t>
          </a:r>
        </a:p>
      </dgm:t>
    </dgm:pt>
    <dgm:pt modelId="{D1743C1B-199B-4275-9A18-6DEF7C992242}">
      <dgm:prSet phldrT="[Tekst]"/>
      <dgm:spPr/>
      <dgm:t>
        <a:bodyPr/>
        <a:lstStyle/>
        <a:p>
          <a:r>
            <a:rPr lang="pl-PL"/>
            <a:t>Wiek??</a:t>
          </a:r>
        </a:p>
      </dgm:t>
    </dgm:pt>
    <dgm:pt modelId="{5ED8E950-B7FC-439C-816B-DAB30E0C031A}">
      <dgm:prSet phldrT="[Tekst]"/>
      <dgm:spPr/>
      <dgm:t>
        <a:bodyPr/>
        <a:lstStyle/>
        <a:p>
          <a:r>
            <a:rPr lang="pl-PL"/>
            <a:t>Wada??</a:t>
          </a:r>
        </a:p>
      </dgm:t>
    </dgm:pt>
    <dgm:pt modelId="{39C9969E-364D-481C-811D-BEF8745AD145}">
      <dgm:prSet phldrT="[Tekst]"/>
      <dgm:spPr/>
      <dgm:t>
        <a:bodyPr/>
        <a:lstStyle/>
        <a:p>
          <a:r>
            <a:rPr lang="pl-PL"/>
            <a:t>Astygmatyzm??</a:t>
          </a:r>
        </a:p>
      </dgm:t>
    </dgm:pt>
    <dgm:pt modelId="{8EACB0DC-FEA6-4902-B71C-3D2224EE6404}" type="sibTrans" cxnId="{7C853D01-7255-4B31-BE3D-1A81CA128134}">
      <dgm:prSet/>
      <dgm:spPr/>
      <dgm:t>
        <a:bodyPr/>
        <a:lstStyle/>
        <a:p>
          <a:endParaRPr lang="pl-PL"/>
        </a:p>
      </dgm:t>
    </dgm:pt>
    <dgm:pt modelId="{CB8681C3-7339-46FA-8B35-DCE48816233B}" type="parTrans" cxnId="{7C853D01-7255-4B31-BE3D-1A81CA128134}">
      <dgm:prSet/>
      <dgm:spPr/>
      <dgm:t>
        <a:bodyPr/>
        <a:lstStyle/>
        <a:p>
          <a:endParaRPr lang="pl-PL"/>
        </a:p>
      </dgm:t>
    </dgm:pt>
    <dgm:pt modelId="{72869632-C5DC-4A08-8B1E-C955D2723FA0}" type="sibTrans" cxnId="{F43F7F5A-CE98-44B3-B760-7693A60A266F}">
      <dgm:prSet/>
      <dgm:spPr/>
      <dgm:t>
        <a:bodyPr/>
        <a:lstStyle/>
        <a:p>
          <a:endParaRPr lang="pl-PL"/>
        </a:p>
      </dgm:t>
    </dgm:pt>
    <dgm:pt modelId="{602B7F95-0253-4C49-987C-41A9116773C1}" type="parTrans" cxnId="{F43F7F5A-CE98-44B3-B760-7693A60A266F}">
      <dgm:prSet/>
      <dgm:spPr/>
      <dgm:t>
        <a:bodyPr/>
        <a:lstStyle/>
        <a:p>
          <a:endParaRPr lang="pl-PL"/>
        </a:p>
      </dgm:t>
    </dgm:pt>
    <dgm:pt modelId="{C24C6515-E21B-4040-B291-D83E628EFA27}">
      <dgm:prSet phldrT="[Tekst]"/>
      <dgm:spPr/>
      <dgm:t>
        <a:bodyPr/>
        <a:lstStyle/>
        <a:p>
          <a:r>
            <a:rPr lang="pl-PL"/>
            <a:t>Łzawienie??</a:t>
          </a:r>
        </a:p>
      </dgm:t>
    </dgm:pt>
    <dgm:pt modelId="{16EB02AE-386F-48F5-9C43-AA2866EFA22C}" type="sibTrans" cxnId="{FC4ACD51-4190-464C-A8FD-634A5C5E43C8}">
      <dgm:prSet/>
      <dgm:spPr/>
      <dgm:t>
        <a:bodyPr/>
        <a:lstStyle/>
        <a:p>
          <a:endParaRPr lang="pl-PL"/>
        </a:p>
      </dgm:t>
    </dgm:pt>
    <dgm:pt modelId="{94B02754-D3FF-4BC2-8606-F4B8D98EAAE1}" type="parTrans" cxnId="{FC4ACD51-4190-464C-A8FD-634A5C5E43C8}">
      <dgm:prSet/>
      <dgm:spPr/>
      <dgm:t>
        <a:bodyPr/>
        <a:lstStyle/>
        <a:p>
          <a:endParaRPr lang="pl-PL"/>
        </a:p>
      </dgm:t>
    </dgm:pt>
    <dgm:pt modelId="{655C1100-B3F7-4537-AD61-DEEED3C0C15E}" type="sibTrans" cxnId="{CD9089D5-7607-42D8-AB33-82087CBFF4FE}">
      <dgm:prSet/>
      <dgm:spPr/>
      <dgm:t>
        <a:bodyPr/>
        <a:lstStyle/>
        <a:p>
          <a:endParaRPr lang="pl-PL"/>
        </a:p>
      </dgm:t>
    </dgm:pt>
    <dgm:pt modelId="{1E87CA44-9C32-4BF4-9879-CE8F7B44E1E8}" type="parTrans" cxnId="{CD9089D5-7607-42D8-AB33-82087CBFF4FE}">
      <dgm:prSet/>
      <dgm:spPr/>
      <dgm:t>
        <a:bodyPr/>
        <a:lstStyle/>
        <a:p>
          <a:endParaRPr lang="pl-PL"/>
        </a:p>
      </dgm:t>
    </dgm:pt>
    <dgm:pt modelId="{72A689EA-CED8-4AC5-93DF-349FA9D228FC}" type="sibTrans" cxnId="{7312735D-69E3-43CB-9478-9F391697318F}">
      <dgm:prSet/>
      <dgm:spPr/>
      <dgm:t>
        <a:bodyPr/>
        <a:lstStyle/>
        <a:p>
          <a:endParaRPr lang="pl-PL"/>
        </a:p>
      </dgm:t>
    </dgm:pt>
    <dgm:pt modelId="{3C1B1C4C-FC22-439E-9A4F-015FE6488110}" type="parTrans" cxnId="{7312735D-69E3-43CB-9478-9F391697318F}">
      <dgm:prSet/>
      <dgm:spPr/>
      <dgm:t>
        <a:bodyPr/>
        <a:lstStyle/>
        <a:p>
          <a:endParaRPr lang="pl-PL"/>
        </a:p>
      </dgm:t>
    </dgm:pt>
    <dgm:pt modelId="{738770E8-EBB0-495B-B56E-AFA56D44815E}">
      <dgm:prSet/>
      <dgm:spPr>
        <a:solidFill>
          <a:srgbClr val="92D050"/>
        </a:solidFill>
      </dgm:spPr>
      <dgm:t>
        <a:bodyPr/>
        <a:lstStyle/>
        <a:p>
          <a:r>
            <a:rPr lang="pl-PL"/>
            <a:t>Miękkie(1)</a:t>
          </a:r>
        </a:p>
      </dgm:t>
    </dgm:pt>
    <dgm:pt modelId="{90A4D839-338A-4B8C-9A52-2713514D592B}" type="parTrans" cxnId="{F7D4AC39-EE34-4671-9CA1-42B02AD4CDEF}">
      <dgm:prSet/>
      <dgm:spPr/>
      <dgm:t>
        <a:bodyPr/>
        <a:lstStyle/>
        <a:p>
          <a:endParaRPr lang="pl-PL"/>
        </a:p>
      </dgm:t>
    </dgm:pt>
    <dgm:pt modelId="{044B9979-D919-41F0-BAA3-7EA591373C2E}" type="sibTrans" cxnId="{F7D4AC39-EE34-4671-9CA1-42B02AD4CDEF}">
      <dgm:prSet/>
      <dgm:spPr/>
      <dgm:t>
        <a:bodyPr/>
        <a:lstStyle/>
        <a:p>
          <a:endParaRPr lang="pl-PL"/>
        </a:p>
      </dgm:t>
    </dgm:pt>
    <dgm:pt modelId="{0F2A5E5D-59F7-465E-8766-B118C6AEF933}">
      <dgm:prSet/>
      <dgm:spPr>
        <a:solidFill>
          <a:srgbClr val="92D050"/>
        </a:solidFill>
      </dgm:spPr>
      <dgm:t>
        <a:bodyPr/>
        <a:lstStyle/>
        <a:p>
          <a:r>
            <a:rPr lang="pl-PL"/>
            <a:t>Miękkie (2)</a:t>
          </a:r>
        </a:p>
      </dgm:t>
    </dgm:pt>
    <dgm:pt modelId="{05A782C7-EEDE-44F9-BA08-3D079E7B59F4}" type="parTrans" cxnId="{2F6B2260-9B9C-4482-A9D1-337D19680B8A}">
      <dgm:prSet/>
      <dgm:spPr/>
      <dgm:t>
        <a:bodyPr/>
        <a:lstStyle/>
        <a:p>
          <a:endParaRPr lang="pl-PL"/>
        </a:p>
      </dgm:t>
    </dgm:pt>
    <dgm:pt modelId="{2B704127-FA1D-4FAE-87CC-B54766C645B4}" type="sibTrans" cxnId="{2F6B2260-9B9C-4482-A9D1-337D19680B8A}">
      <dgm:prSet/>
      <dgm:spPr/>
      <dgm:t>
        <a:bodyPr/>
        <a:lstStyle/>
        <a:p>
          <a:endParaRPr lang="pl-PL"/>
        </a:p>
      </dgm:t>
    </dgm:pt>
    <dgm:pt modelId="{75813073-0472-4D12-919D-9D012413B745}">
      <dgm:prSet/>
      <dgm:spPr/>
      <dgm:t>
        <a:bodyPr/>
        <a:lstStyle/>
        <a:p>
          <a:r>
            <a:rPr lang="pl-PL"/>
            <a:t>Wada??</a:t>
          </a:r>
        </a:p>
      </dgm:t>
    </dgm:pt>
    <dgm:pt modelId="{AFCA20EF-3FA9-4101-B90E-D5AB46F9D8C3}" type="parTrans" cxnId="{75498633-9049-4534-9772-45F43803BBD0}">
      <dgm:prSet/>
      <dgm:spPr/>
      <dgm:t>
        <a:bodyPr/>
        <a:lstStyle/>
        <a:p>
          <a:endParaRPr lang="pl-PL"/>
        </a:p>
      </dgm:t>
    </dgm:pt>
    <dgm:pt modelId="{6090E8E6-DF76-473D-8EFA-C97DB3F4287A}" type="sibTrans" cxnId="{75498633-9049-4534-9772-45F43803BBD0}">
      <dgm:prSet/>
      <dgm:spPr/>
      <dgm:t>
        <a:bodyPr/>
        <a:lstStyle/>
        <a:p>
          <a:endParaRPr lang="pl-PL"/>
        </a:p>
      </dgm:t>
    </dgm:pt>
    <dgm:pt modelId="{4C01C6F4-CFD7-4B86-AEC4-7329DEE4DE34}">
      <dgm:prSet/>
      <dgm:spPr>
        <a:solidFill>
          <a:srgbClr val="92D050"/>
        </a:solidFill>
      </dgm:spPr>
      <dgm:t>
        <a:bodyPr/>
        <a:lstStyle/>
        <a:p>
          <a:r>
            <a:rPr lang="pl-PL"/>
            <a:t>Brak (2)</a:t>
          </a:r>
        </a:p>
      </dgm:t>
    </dgm:pt>
    <dgm:pt modelId="{3584B61E-7527-4917-A38E-6743D61703FC}" type="parTrans" cxnId="{036E679C-7F15-4658-A809-5377BBCEE187}">
      <dgm:prSet/>
      <dgm:spPr/>
      <dgm:t>
        <a:bodyPr/>
        <a:lstStyle/>
        <a:p>
          <a:endParaRPr lang="pl-PL"/>
        </a:p>
      </dgm:t>
    </dgm:pt>
    <dgm:pt modelId="{01D3B811-1259-4C12-A149-04B92F54B12E}" type="sibTrans" cxnId="{036E679C-7F15-4658-A809-5377BBCEE187}">
      <dgm:prSet/>
      <dgm:spPr/>
      <dgm:t>
        <a:bodyPr/>
        <a:lstStyle/>
        <a:p>
          <a:endParaRPr lang="pl-PL"/>
        </a:p>
      </dgm:t>
    </dgm:pt>
    <dgm:pt modelId="{F713594B-EC81-4E37-84CF-7F11C9F3538C}">
      <dgm:prSet/>
      <dgm:spPr>
        <a:solidFill>
          <a:srgbClr val="92D050"/>
        </a:solidFill>
      </dgm:spPr>
      <dgm:t>
        <a:bodyPr/>
        <a:lstStyle/>
        <a:p>
          <a:r>
            <a:rPr lang="pl-PL"/>
            <a:t>Twarde (3)</a:t>
          </a:r>
        </a:p>
      </dgm:t>
    </dgm:pt>
    <dgm:pt modelId="{EFBC736E-C9A2-460E-9AED-79AE6AA5E5D0}" type="parTrans" cxnId="{C298DD13-FCDB-4788-92CA-DBA61D217973}">
      <dgm:prSet/>
      <dgm:spPr/>
      <dgm:t>
        <a:bodyPr/>
        <a:lstStyle/>
        <a:p>
          <a:endParaRPr lang="pl-PL"/>
        </a:p>
      </dgm:t>
    </dgm:pt>
    <dgm:pt modelId="{F7885C2A-D581-4060-84C3-DD4ED0071557}" type="sibTrans" cxnId="{C298DD13-FCDB-4788-92CA-DBA61D217973}">
      <dgm:prSet/>
      <dgm:spPr/>
      <dgm:t>
        <a:bodyPr/>
        <a:lstStyle/>
        <a:p>
          <a:endParaRPr lang="pl-PL"/>
        </a:p>
      </dgm:t>
    </dgm:pt>
    <dgm:pt modelId="{1DF55504-3208-46D9-9696-3FE9EC764E4A}">
      <dgm:prSet/>
      <dgm:spPr>
        <a:solidFill>
          <a:srgbClr val="92D050"/>
        </a:solidFill>
      </dgm:spPr>
      <dgm:t>
        <a:bodyPr/>
        <a:lstStyle/>
        <a:p>
          <a:r>
            <a:rPr lang="pl-PL"/>
            <a:t>Brak (1)</a:t>
          </a:r>
        </a:p>
      </dgm:t>
    </dgm:pt>
    <dgm:pt modelId="{95BAAD55-67A2-41F5-AF98-3A5359F869E1}" type="parTrans" cxnId="{917E680F-C693-46F0-9D11-AA09CB591818}">
      <dgm:prSet/>
      <dgm:spPr/>
      <dgm:t>
        <a:bodyPr/>
        <a:lstStyle/>
        <a:p>
          <a:endParaRPr lang="pl-PL"/>
        </a:p>
      </dgm:t>
    </dgm:pt>
    <dgm:pt modelId="{27458241-4094-41DE-858E-812D29A4523A}" type="sibTrans" cxnId="{917E680F-C693-46F0-9D11-AA09CB591818}">
      <dgm:prSet/>
      <dgm:spPr/>
      <dgm:t>
        <a:bodyPr/>
        <a:lstStyle/>
        <a:p>
          <a:endParaRPr lang="pl-PL"/>
        </a:p>
      </dgm:t>
    </dgm:pt>
    <dgm:pt modelId="{238D8311-9C72-4324-B642-12218F6EC241}">
      <dgm:prSet/>
      <dgm:spPr>
        <a:solidFill>
          <a:srgbClr val="92D050"/>
        </a:solidFill>
      </dgm:spPr>
      <dgm:t>
        <a:bodyPr/>
        <a:lstStyle/>
        <a:p>
          <a:r>
            <a:rPr lang="pl-PL"/>
            <a:t>Miękkie (1)</a:t>
          </a:r>
        </a:p>
      </dgm:t>
    </dgm:pt>
    <dgm:pt modelId="{55747630-322F-4FF6-9EF5-47CB5129FFF6}" type="parTrans" cxnId="{3D214DCB-C527-44E3-BA57-C7BD8E57B9FA}">
      <dgm:prSet/>
      <dgm:spPr/>
      <dgm:t>
        <a:bodyPr/>
        <a:lstStyle/>
        <a:p>
          <a:endParaRPr lang="pl-PL"/>
        </a:p>
      </dgm:t>
    </dgm:pt>
    <dgm:pt modelId="{E108DF70-54C3-4BA6-885A-FE7DA4E4D7D9}" type="sibTrans" cxnId="{3D214DCB-C527-44E3-BA57-C7BD8E57B9FA}">
      <dgm:prSet/>
      <dgm:spPr/>
      <dgm:t>
        <a:bodyPr/>
        <a:lstStyle/>
        <a:p>
          <a:endParaRPr lang="pl-PL"/>
        </a:p>
      </dgm:t>
    </dgm:pt>
    <dgm:pt modelId="{F96AA0CF-0AC0-488D-B99D-9850E4E8F030}" type="pres">
      <dgm:prSet presAssocID="{9ADBD0A3-FC31-4988-86D7-824249611D58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pl-PL"/>
        </a:p>
      </dgm:t>
    </dgm:pt>
    <dgm:pt modelId="{1CFB23CE-2975-4182-9D62-4BA740F76F6F}" type="pres">
      <dgm:prSet presAssocID="{9ADBD0A3-FC31-4988-86D7-824249611D58}" presName="hierFlow" presStyleCnt="0"/>
      <dgm:spPr/>
    </dgm:pt>
    <dgm:pt modelId="{95C8F9DA-ADA3-4418-A013-682AD95CED57}" type="pres">
      <dgm:prSet presAssocID="{9ADBD0A3-FC31-4988-86D7-824249611D58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8EB26C49-1398-4FF2-B9B9-13EF3E4BDA13}" type="pres">
      <dgm:prSet presAssocID="{C24C6515-E21B-4040-B291-D83E628EFA27}" presName="Name14" presStyleCnt="0"/>
      <dgm:spPr/>
    </dgm:pt>
    <dgm:pt modelId="{4F2F5C5C-7302-4BE8-B68A-19AC8A7DE1C4}" type="pres">
      <dgm:prSet presAssocID="{C24C6515-E21B-4040-B291-D83E628EFA27}" presName="level1Shap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213DBECC-A731-4CF0-8D7A-C4FA9540424D}" type="pres">
      <dgm:prSet presAssocID="{C24C6515-E21B-4040-B291-D83E628EFA27}" presName="hierChild2" presStyleCnt="0"/>
      <dgm:spPr/>
    </dgm:pt>
    <dgm:pt modelId="{1B74311A-B25A-47E9-A6B6-5E5C6B2C91B7}" type="pres">
      <dgm:prSet presAssocID="{3C1B1C4C-FC22-439E-9A4F-015FE6488110}" presName="Name19" presStyleLbl="parChTrans1D2" presStyleIdx="0" presStyleCnt="2"/>
      <dgm:spPr/>
      <dgm:t>
        <a:bodyPr/>
        <a:lstStyle/>
        <a:p>
          <a:endParaRPr lang="pl-PL"/>
        </a:p>
      </dgm:t>
    </dgm:pt>
    <dgm:pt modelId="{3B26F72E-D8E5-41A3-84BD-7B01C3CADD82}" type="pres">
      <dgm:prSet presAssocID="{39C9969E-364D-481C-811D-BEF8745AD145}" presName="Name21" presStyleCnt="0"/>
      <dgm:spPr/>
    </dgm:pt>
    <dgm:pt modelId="{96BF481C-CFB6-40A3-823E-1965FF8A6120}" type="pres">
      <dgm:prSet presAssocID="{39C9969E-364D-481C-811D-BEF8745AD145}" presName="level2Shape" presStyleLbl="node2" presStyleIdx="0" presStyleCnt="2"/>
      <dgm:spPr/>
      <dgm:t>
        <a:bodyPr/>
        <a:lstStyle/>
        <a:p>
          <a:endParaRPr lang="pl-PL"/>
        </a:p>
      </dgm:t>
    </dgm:pt>
    <dgm:pt modelId="{DD4CC9EB-0A67-4B5D-8323-E4487ED17BDA}" type="pres">
      <dgm:prSet presAssocID="{39C9969E-364D-481C-811D-BEF8745AD145}" presName="hierChild3" presStyleCnt="0"/>
      <dgm:spPr/>
    </dgm:pt>
    <dgm:pt modelId="{334A38B0-C8C1-4053-B26C-EC74E22AA681}" type="pres">
      <dgm:prSet presAssocID="{602B7F95-0253-4C49-987C-41A9116773C1}" presName="Name19" presStyleLbl="parChTrans1D3" presStyleIdx="0" presStyleCnt="2"/>
      <dgm:spPr/>
      <dgm:t>
        <a:bodyPr/>
        <a:lstStyle/>
        <a:p>
          <a:endParaRPr lang="pl-PL"/>
        </a:p>
      </dgm:t>
    </dgm:pt>
    <dgm:pt modelId="{6452F5C0-7845-426B-8612-B95449681839}" type="pres">
      <dgm:prSet presAssocID="{5ED8E950-B7FC-439C-816B-DAB30E0C031A}" presName="Name21" presStyleCnt="0"/>
      <dgm:spPr/>
    </dgm:pt>
    <dgm:pt modelId="{C4B8CF76-25D4-40B0-B717-30F3BF7FF163}" type="pres">
      <dgm:prSet presAssocID="{5ED8E950-B7FC-439C-816B-DAB30E0C031A}" presName="level2Shape" presStyleLbl="node3" presStyleIdx="0" presStyleCnt="2" custLinFactNeighborX="1848" custLinFactNeighborY="13037"/>
      <dgm:spPr/>
      <dgm:t>
        <a:bodyPr/>
        <a:lstStyle/>
        <a:p>
          <a:endParaRPr lang="pl-PL"/>
        </a:p>
      </dgm:t>
    </dgm:pt>
    <dgm:pt modelId="{C43DCA68-7C24-44C2-BCB8-E859545665AD}" type="pres">
      <dgm:prSet presAssocID="{5ED8E950-B7FC-439C-816B-DAB30E0C031A}" presName="hierChild3" presStyleCnt="0"/>
      <dgm:spPr/>
    </dgm:pt>
    <dgm:pt modelId="{70167E8E-D575-433F-82DF-515D4D6A9437}" type="pres">
      <dgm:prSet presAssocID="{3584B61E-7527-4917-A38E-6743D61703FC}" presName="Name19" presStyleLbl="parChTrans1D4" presStyleIdx="0" presStyleCnt="7"/>
      <dgm:spPr/>
      <dgm:t>
        <a:bodyPr/>
        <a:lstStyle/>
        <a:p>
          <a:endParaRPr lang="pl-PL"/>
        </a:p>
      </dgm:t>
    </dgm:pt>
    <dgm:pt modelId="{58E7BB66-7A87-4709-8B86-097893A033A1}" type="pres">
      <dgm:prSet presAssocID="{4C01C6F4-CFD7-4B86-AEC4-7329DEE4DE34}" presName="Name21" presStyleCnt="0"/>
      <dgm:spPr/>
    </dgm:pt>
    <dgm:pt modelId="{555FC0B0-EDBA-452A-8818-43D5AE7FF328}" type="pres">
      <dgm:prSet presAssocID="{4C01C6F4-CFD7-4B86-AEC4-7329DEE4DE34}" presName="level2Shape" presStyleLbl="node4" presStyleIdx="0" presStyleCnt="7"/>
      <dgm:spPr/>
      <dgm:t>
        <a:bodyPr/>
        <a:lstStyle/>
        <a:p>
          <a:endParaRPr lang="pl-PL"/>
        </a:p>
      </dgm:t>
    </dgm:pt>
    <dgm:pt modelId="{A4AE3E43-808F-463B-BFA6-96212B03D006}" type="pres">
      <dgm:prSet presAssocID="{4C01C6F4-CFD7-4B86-AEC4-7329DEE4DE34}" presName="hierChild3" presStyleCnt="0"/>
      <dgm:spPr/>
    </dgm:pt>
    <dgm:pt modelId="{247AE559-2CDB-4258-86CA-5ED4D12E3B1B}" type="pres">
      <dgm:prSet presAssocID="{EFBC736E-C9A2-460E-9AED-79AE6AA5E5D0}" presName="Name19" presStyleLbl="parChTrans1D4" presStyleIdx="1" presStyleCnt="7"/>
      <dgm:spPr/>
      <dgm:t>
        <a:bodyPr/>
        <a:lstStyle/>
        <a:p>
          <a:endParaRPr lang="pl-PL"/>
        </a:p>
      </dgm:t>
    </dgm:pt>
    <dgm:pt modelId="{A0CB3C1F-6F49-403B-A644-2A3CBAEF7B31}" type="pres">
      <dgm:prSet presAssocID="{F713594B-EC81-4E37-84CF-7F11C9F3538C}" presName="Name21" presStyleCnt="0"/>
      <dgm:spPr/>
    </dgm:pt>
    <dgm:pt modelId="{CDE1E3ED-9290-4396-9F60-B117718586BB}" type="pres">
      <dgm:prSet presAssocID="{F713594B-EC81-4E37-84CF-7F11C9F3538C}" presName="level2Shape" presStyleLbl="node4" presStyleIdx="1" presStyleCnt="7"/>
      <dgm:spPr/>
      <dgm:t>
        <a:bodyPr/>
        <a:lstStyle/>
        <a:p>
          <a:endParaRPr lang="pl-PL"/>
        </a:p>
      </dgm:t>
    </dgm:pt>
    <dgm:pt modelId="{C7DC8B1D-0157-4900-BC86-05B38455FB97}" type="pres">
      <dgm:prSet presAssocID="{F713594B-EC81-4E37-84CF-7F11C9F3538C}" presName="hierChild3" presStyleCnt="0"/>
      <dgm:spPr/>
    </dgm:pt>
    <dgm:pt modelId="{60AF4733-A4BB-4E28-A5C7-2A2C0E383EC2}" type="pres">
      <dgm:prSet presAssocID="{CB8681C3-7339-46FA-8B35-DCE48816233B}" presName="Name19" presStyleLbl="parChTrans1D3" presStyleIdx="1" presStyleCnt="2"/>
      <dgm:spPr/>
      <dgm:t>
        <a:bodyPr/>
        <a:lstStyle/>
        <a:p>
          <a:endParaRPr lang="pl-PL"/>
        </a:p>
      </dgm:t>
    </dgm:pt>
    <dgm:pt modelId="{A5C0F97B-1921-4436-9C8D-EF517358BE2A}" type="pres">
      <dgm:prSet presAssocID="{D1743C1B-199B-4275-9A18-6DEF7C992242}" presName="Name21" presStyleCnt="0"/>
      <dgm:spPr/>
    </dgm:pt>
    <dgm:pt modelId="{F1B2FD90-8F39-43AF-A9A0-0E7AB91E8646}" type="pres">
      <dgm:prSet presAssocID="{D1743C1B-199B-4275-9A18-6DEF7C992242}" presName="level2Shape" presStyleLbl="node3" presStyleIdx="1" presStyleCnt="2" custLinFactNeighborX="14178" custLinFactNeighborY="12198"/>
      <dgm:spPr/>
      <dgm:t>
        <a:bodyPr/>
        <a:lstStyle/>
        <a:p>
          <a:endParaRPr lang="pl-PL"/>
        </a:p>
      </dgm:t>
    </dgm:pt>
    <dgm:pt modelId="{85F0B141-EC1F-4214-9D7C-0EC718895602}" type="pres">
      <dgm:prSet presAssocID="{D1743C1B-199B-4275-9A18-6DEF7C992242}" presName="hierChild3" presStyleCnt="0"/>
      <dgm:spPr/>
    </dgm:pt>
    <dgm:pt modelId="{7E4BE05F-0DCE-4DBF-AA0E-9A843E33BA45}" type="pres">
      <dgm:prSet presAssocID="{90A4D839-338A-4B8C-9A52-2713514D592B}" presName="Name19" presStyleLbl="parChTrans1D4" presStyleIdx="2" presStyleCnt="7"/>
      <dgm:spPr/>
      <dgm:t>
        <a:bodyPr/>
        <a:lstStyle/>
        <a:p>
          <a:endParaRPr lang="pl-PL"/>
        </a:p>
      </dgm:t>
    </dgm:pt>
    <dgm:pt modelId="{FF821446-8E48-4DFF-A965-DEE993B5B392}" type="pres">
      <dgm:prSet presAssocID="{738770E8-EBB0-495B-B56E-AFA56D44815E}" presName="Name21" presStyleCnt="0"/>
      <dgm:spPr/>
    </dgm:pt>
    <dgm:pt modelId="{8942170C-A689-4FF9-9813-6BFC26BECAD3}" type="pres">
      <dgm:prSet presAssocID="{738770E8-EBB0-495B-B56E-AFA56D44815E}" presName="level2Shape" presStyleLbl="node4" presStyleIdx="2" presStyleCnt="7" custLinFactNeighborX="27933" custLinFactNeighborY="-4576"/>
      <dgm:spPr/>
      <dgm:t>
        <a:bodyPr/>
        <a:lstStyle/>
        <a:p>
          <a:endParaRPr lang="pl-PL"/>
        </a:p>
      </dgm:t>
    </dgm:pt>
    <dgm:pt modelId="{5AD6F889-A48F-402D-AF9A-E09B350BD156}" type="pres">
      <dgm:prSet presAssocID="{738770E8-EBB0-495B-B56E-AFA56D44815E}" presName="hierChild3" presStyleCnt="0"/>
      <dgm:spPr/>
    </dgm:pt>
    <dgm:pt modelId="{6B47A285-BC7B-45AA-82DF-354E87E9C070}" type="pres">
      <dgm:prSet presAssocID="{05A782C7-EEDE-44F9-BA08-3D079E7B59F4}" presName="Name19" presStyleLbl="parChTrans1D4" presStyleIdx="3" presStyleCnt="7"/>
      <dgm:spPr/>
      <dgm:t>
        <a:bodyPr/>
        <a:lstStyle/>
        <a:p>
          <a:endParaRPr lang="pl-PL"/>
        </a:p>
      </dgm:t>
    </dgm:pt>
    <dgm:pt modelId="{50901C9F-5902-4B8B-AEED-9221F11A99DD}" type="pres">
      <dgm:prSet presAssocID="{0F2A5E5D-59F7-465E-8766-B118C6AEF933}" presName="Name21" presStyleCnt="0"/>
      <dgm:spPr/>
    </dgm:pt>
    <dgm:pt modelId="{2B057085-BFD6-4F3E-AF7C-D58BFAC64F1E}" type="pres">
      <dgm:prSet presAssocID="{0F2A5E5D-59F7-465E-8766-B118C6AEF933}" presName="level2Shape" presStyleLbl="node4" presStyleIdx="3" presStyleCnt="7" custLinFactNeighborX="14165" custLinFactNeighborY="-1313"/>
      <dgm:spPr/>
      <dgm:t>
        <a:bodyPr/>
        <a:lstStyle/>
        <a:p>
          <a:endParaRPr lang="pl-PL"/>
        </a:p>
      </dgm:t>
    </dgm:pt>
    <dgm:pt modelId="{26933673-F378-492C-8552-F9CEF89FD9FD}" type="pres">
      <dgm:prSet presAssocID="{0F2A5E5D-59F7-465E-8766-B118C6AEF933}" presName="hierChild3" presStyleCnt="0"/>
      <dgm:spPr/>
    </dgm:pt>
    <dgm:pt modelId="{8A2CC910-B804-46A3-947E-7BB6C47E27E7}" type="pres">
      <dgm:prSet presAssocID="{AFCA20EF-3FA9-4101-B90E-D5AB46F9D8C3}" presName="Name19" presStyleLbl="parChTrans1D4" presStyleIdx="4" presStyleCnt="7"/>
      <dgm:spPr/>
      <dgm:t>
        <a:bodyPr/>
        <a:lstStyle/>
        <a:p>
          <a:endParaRPr lang="pl-PL"/>
        </a:p>
      </dgm:t>
    </dgm:pt>
    <dgm:pt modelId="{3385423F-F8A9-4720-99C5-0C9598965886}" type="pres">
      <dgm:prSet presAssocID="{75813073-0472-4D12-919D-9D012413B745}" presName="Name21" presStyleCnt="0"/>
      <dgm:spPr/>
    </dgm:pt>
    <dgm:pt modelId="{EB6B55B7-C02C-4D8A-811F-D3CCB5923CA0}" type="pres">
      <dgm:prSet presAssocID="{75813073-0472-4D12-919D-9D012413B745}" presName="level2Shape" presStyleLbl="node4" presStyleIdx="4" presStyleCnt="7" custLinFactNeighborX="13087" custLinFactNeighborY="-2836"/>
      <dgm:spPr/>
      <dgm:t>
        <a:bodyPr/>
        <a:lstStyle/>
        <a:p>
          <a:endParaRPr lang="pl-PL"/>
        </a:p>
      </dgm:t>
    </dgm:pt>
    <dgm:pt modelId="{01849AAB-B0AF-4C2F-AD03-AC2BE4FBE0D9}" type="pres">
      <dgm:prSet presAssocID="{75813073-0472-4D12-919D-9D012413B745}" presName="hierChild3" presStyleCnt="0"/>
      <dgm:spPr/>
    </dgm:pt>
    <dgm:pt modelId="{102790B4-C85D-433A-976A-195A03C95A45}" type="pres">
      <dgm:prSet presAssocID="{95BAAD55-67A2-41F5-AF98-3A5359F869E1}" presName="Name19" presStyleLbl="parChTrans1D4" presStyleIdx="5" presStyleCnt="7"/>
      <dgm:spPr/>
      <dgm:t>
        <a:bodyPr/>
        <a:lstStyle/>
        <a:p>
          <a:endParaRPr lang="pl-PL"/>
        </a:p>
      </dgm:t>
    </dgm:pt>
    <dgm:pt modelId="{0EB31A61-3064-43F7-A84E-33B4E4402E65}" type="pres">
      <dgm:prSet presAssocID="{1DF55504-3208-46D9-9696-3FE9EC764E4A}" presName="Name21" presStyleCnt="0"/>
      <dgm:spPr/>
    </dgm:pt>
    <dgm:pt modelId="{6A71FC6E-6F6B-4CD3-8DD2-32003B06AAC2}" type="pres">
      <dgm:prSet presAssocID="{1DF55504-3208-46D9-9696-3FE9EC764E4A}" presName="level2Shape" presStyleLbl="node4" presStyleIdx="5" presStyleCnt="7"/>
      <dgm:spPr/>
      <dgm:t>
        <a:bodyPr/>
        <a:lstStyle/>
        <a:p>
          <a:endParaRPr lang="pl-PL"/>
        </a:p>
      </dgm:t>
    </dgm:pt>
    <dgm:pt modelId="{A4FBC207-5AB4-433F-9952-FB832670261F}" type="pres">
      <dgm:prSet presAssocID="{1DF55504-3208-46D9-9696-3FE9EC764E4A}" presName="hierChild3" presStyleCnt="0"/>
      <dgm:spPr/>
    </dgm:pt>
    <dgm:pt modelId="{0D517D5F-BCE9-4830-9835-A3589BEC57AE}" type="pres">
      <dgm:prSet presAssocID="{55747630-322F-4FF6-9EF5-47CB5129FFF6}" presName="Name19" presStyleLbl="parChTrans1D4" presStyleIdx="6" presStyleCnt="7"/>
      <dgm:spPr/>
      <dgm:t>
        <a:bodyPr/>
        <a:lstStyle/>
        <a:p>
          <a:endParaRPr lang="pl-PL"/>
        </a:p>
      </dgm:t>
    </dgm:pt>
    <dgm:pt modelId="{2A70F837-130F-4D34-93EF-E41279824139}" type="pres">
      <dgm:prSet presAssocID="{238D8311-9C72-4324-B642-12218F6EC241}" presName="Name21" presStyleCnt="0"/>
      <dgm:spPr/>
    </dgm:pt>
    <dgm:pt modelId="{567A49BF-528E-498A-84E7-BDA058BB7035}" type="pres">
      <dgm:prSet presAssocID="{238D8311-9C72-4324-B642-12218F6EC241}" presName="level2Shape" presStyleLbl="node4" presStyleIdx="6" presStyleCnt="7" custLinFactNeighborX="549" custLinFactNeighborY="-1173"/>
      <dgm:spPr/>
      <dgm:t>
        <a:bodyPr/>
        <a:lstStyle/>
        <a:p>
          <a:endParaRPr lang="pl-PL"/>
        </a:p>
      </dgm:t>
    </dgm:pt>
    <dgm:pt modelId="{39FE3128-9F9F-4899-82CD-56A73F0504E8}" type="pres">
      <dgm:prSet presAssocID="{238D8311-9C72-4324-B642-12218F6EC241}" presName="hierChild3" presStyleCnt="0"/>
      <dgm:spPr/>
    </dgm:pt>
    <dgm:pt modelId="{AE8F4E8E-7902-470A-92AC-78F96BD942B9}" type="pres">
      <dgm:prSet presAssocID="{1E87CA44-9C32-4BF4-9879-CE8F7B44E1E8}" presName="Name19" presStyleLbl="parChTrans1D2" presStyleIdx="1" presStyleCnt="2"/>
      <dgm:spPr/>
      <dgm:t>
        <a:bodyPr/>
        <a:lstStyle/>
        <a:p>
          <a:endParaRPr lang="pl-PL"/>
        </a:p>
      </dgm:t>
    </dgm:pt>
    <dgm:pt modelId="{92F80D37-2F73-4F7A-B35E-461BEF6FDB37}" type="pres">
      <dgm:prSet presAssocID="{951A377A-6450-4CCB-A528-7531A2596A38}" presName="Name21" presStyleCnt="0"/>
      <dgm:spPr/>
    </dgm:pt>
    <dgm:pt modelId="{E9A98902-BE7C-4C60-94C5-8331A4A15DFA}" type="pres">
      <dgm:prSet presAssocID="{951A377A-6450-4CCB-A528-7531A2596A38}" presName="level2Shape" presStyleLbl="node2" presStyleIdx="1" presStyleCnt="2"/>
      <dgm:spPr>
        <a:prstGeom prst="roundRect">
          <a:avLst/>
        </a:prstGeom>
      </dgm:spPr>
      <dgm:t>
        <a:bodyPr/>
        <a:lstStyle/>
        <a:p>
          <a:endParaRPr lang="pl-PL"/>
        </a:p>
      </dgm:t>
    </dgm:pt>
    <dgm:pt modelId="{68E7F8D1-E7C3-4727-B34B-4FB0E1BFD699}" type="pres">
      <dgm:prSet presAssocID="{951A377A-6450-4CCB-A528-7531A2596A38}" presName="hierChild3" presStyleCnt="0"/>
      <dgm:spPr/>
    </dgm:pt>
    <dgm:pt modelId="{AEC63626-56AE-46CB-9A38-6358CEFC8E4D}" type="pres">
      <dgm:prSet presAssocID="{9ADBD0A3-FC31-4988-86D7-824249611D58}" presName="bgShapesFlow" presStyleCnt="0"/>
      <dgm:spPr/>
    </dgm:pt>
  </dgm:ptLst>
  <dgm:cxnLst>
    <dgm:cxn modelId="{C298DD13-FCDB-4788-92CA-DBA61D217973}" srcId="{5ED8E950-B7FC-439C-816B-DAB30E0C031A}" destId="{F713594B-EC81-4E37-84CF-7F11C9F3538C}" srcOrd="1" destOrd="0" parTransId="{EFBC736E-C9A2-460E-9AED-79AE6AA5E5D0}" sibTransId="{F7885C2A-D581-4060-84C3-DD4ED0071557}"/>
    <dgm:cxn modelId="{95412B77-AB34-4060-953D-1671CFB12EDE}" type="presOf" srcId="{55747630-322F-4FF6-9EF5-47CB5129FFF6}" destId="{0D517D5F-BCE9-4830-9835-A3589BEC57AE}" srcOrd="0" destOrd="0" presId="urn:microsoft.com/office/officeart/2005/8/layout/hierarchy6"/>
    <dgm:cxn modelId="{2688873E-08B7-4B14-8D92-35444319E24E}" type="presOf" srcId="{39C9969E-364D-481C-811D-BEF8745AD145}" destId="{96BF481C-CFB6-40A3-823E-1965FF8A6120}" srcOrd="0" destOrd="0" presId="urn:microsoft.com/office/officeart/2005/8/layout/hierarchy6"/>
    <dgm:cxn modelId="{79DE20DC-033A-4277-B9AD-4D15BDAA4F08}" type="presOf" srcId="{738770E8-EBB0-495B-B56E-AFA56D44815E}" destId="{8942170C-A689-4FF9-9813-6BFC26BECAD3}" srcOrd="0" destOrd="0" presId="urn:microsoft.com/office/officeart/2005/8/layout/hierarchy6"/>
    <dgm:cxn modelId="{8B765682-0124-48CE-A1DE-DBD23362CF38}" type="presOf" srcId="{C24C6515-E21B-4040-B291-D83E628EFA27}" destId="{4F2F5C5C-7302-4BE8-B68A-19AC8A7DE1C4}" srcOrd="0" destOrd="0" presId="urn:microsoft.com/office/officeart/2005/8/layout/hierarchy6"/>
    <dgm:cxn modelId="{5824562B-D96B-4995-9553-E9B17A9B39E5}" type="presOf" srcId="{3C1B1C4C-FC22-439E-9A4F-015FE6488110}" destId="{1B74311A-B25A-47E9-A6B6-5E5C6B2C91B7}" srcOrd="0" destOrd="0" presId="urn:microsoft.com/office/officeart/2005/8/layout/hierarchy6"/>
    <dgm:cxn modelId="{F43F7F5A-CE98-44B3-B760-7693A60A266F}" srcId="{39C9969E-364D-481C-811D-BEF8745AD145}" destId="{5ED8E950-B7FC-439C-816B-DAB30E0C031A}" srcOrd="0" destOrd="0" parTransId="{602B7F95-0253-4C49-987C-41A9116773C1}" sibTransId="{72869632-C5DC-4A08-8B1E-C955D2723FA0}"/>
    <dgm:cxn modelId="{CD9089D5-7607-42D8-AB33-82087CBFF4FE}" srcId="{C24C6515-E21B-4040-B291-D83E628EFA27}" destId="{951A377A-6450-4CCB-A528-7531A2596A38}" srcOrd="1" destOrd="0" parTransId="{1E87CA44-9C32-4BF4-9879-CE8F7B44E1E8}" sibTransId="{655C1100-B3F7-4537-AD61-DEEED3C0C15E}"/>
    <dgm:cxn modelId="{4C3C3220-E96B-47BD-B6AE-E413D7CC7F84}" type="presOf" srcId="{F713594B-EC81-4E37-84CF-7F11C9F3538C}" destId="{CDE1E3ED-9290-4396-9F60-B117718586BB}" srcOrd="0" destOrd="0" presId="urn:microsoft.com/office/officeart/2005/8/layout/hierarchy6"/>
    <dgm:cxn modelId="{F7D4AC39-EE34-4671-9CA1-42B02AD4CDEF}" srcId="{D1743C1B-199B-4275-9A18-6DEF7C992242}" destId="{738770E8-EBB0-495B-B56E-AFA56D44815E}" srcOrd="0" destOrd="0" parTransId="{90A4D839-338A-4B8C-9A52-2713514D592B}" sibTransId="{044B9979-D919-41F0-BAA3-7EA591373C2E}"/>
    <dgm:cxn modelId="{834091AD-EA63-4AB2-94D2-FD1C8BC59D75}" type="presOf" srcId="{90A4D839-338A-4B8C-9A52-2713514D592B}" destId="{7E4BE05F-0DCE-4DBF-AA0E-9A843E33BA45}" srcOrd="0" destOrd="0" presId="urn:microsoft.com/office/officeart/2005/8/layout/hierarchy6"/>
    <dgm:cxn modelId="{7C853D01-7255-4B31-BE3D-1A81CA128134}" srcId="{39C9969E-364D-481C-811D-BEF8745AD145}" destId="{D1743C1B-199B-4275-9A18-6DEF7C992242}" srcOrd="1" destOrd="0" parTransId="{CB8681C3-7339-46FA-8B35-DCE48816233B}" sibTransId="{8EACB0DC-FEA6-4902-B71C-3D2224EE6404}"/>
    <dgm:cxn modelId="{917E680F-C693-46F0-9D11-AA09CB591818}" srcId="{75813073-0472-4D12-919D-9D012413B745}" destId="{1DF55504-3208-46D9-9696-3FE9EC764E4A}" srcOrd="0" destOrd="0" parTransId="{95BAAD55-67A2-41F5-AF98-3A5359F869E1}" sibTransId="{27458241-4094-41DE-858E-812D29A4523A}"/>
    <dgm:cxn modelId="{3D214DCB-C527-44E3-BA57-C7BD8E57B9FA}" srcId="{75813073-0472-4D12-919D-9D012413B745}" destId="{238D8311-9C72-4324-B642-12218F6EC241}" srcOrd="1" destOrd="0" parTransId="{55747630-322F-4FF6-9EF5-47CB5129FFF6}" sibTransId="{E108DF70-54C3-4BA6-885A-FE7DA4E4D7D9}"/>
    <dgm:cxn modelId="{5942035B-CA45-42BD-9766-84CA0B202A0F}" type="presOf" srcId="{05A782C7-EEDE-44F9-BA08-3D079E7B59F4}" destId="{6B47A285-BC7B-45AA-82DF-354E87E9C070}" srcOrd="0" destOrd="0" presId="urn:microsoft.com/office/officeart/2005/8/layout/hierarchy6"/>
    <dgm:cxn modelId="{3E2D367E-9FA4-4D15-B783-E7FC87607644}" type="presOf" srcId="{75813073-0472-4D12-919D-9D012413B745}" destId="{EB6B55B7-C02C-4D8A-811F-D3CCB5923CA0}" srcOrd="0" destOrd="0" presId="urn:microsoft.com/office/officeart/2005/8/layout/hierarchy6"/>
    <dgm:cxn modelId="{58965A35-B85F-48D1-AE41-9CAD015E213C}" type="presOf" srcId="{3584B61E-7527-4917-A38E-6743D61703FC}" destId="{70167E8E-D575-433F-82DF-515D4D6A9437}" srcOrd="0" destOrd="0" presId="urn:microsoft.com/office/officeart/2005/8/layout/hierarchy6"/>
    <dgm:cxn modelId="{2F6B2260-9B9C-4482-A9D1-337D19680B8A}" srcId="{D1743C1B-199B-4275-9A18-6DEF7C992242}" destId="{0F2A5E5D-59F7-465E-8766-B118C6AEF933}" srcOrd="1" destOrd="0" parTransId="{05A782C7-EEDE-44F9-BA08-3D079E7B59F4}" sibTransId="{2B704127-FA1D-4FAE-87CC-B54766C645B4}"/>
    <dgm:cxn modelId="{E4999A78-EF2D-4D52-A758-E04D84DAE283}" type="presOf" srcId="{CB8681C3-7339-46FA-8B35-DCE48816233B}" destId="{60AF4733-A4BB-4E28-A5C7-2A2C0E383EC2}" srcOrd="0" destOrd="0" presId="urn:microsoft.com/office/officeart/2005/8/layout/hierarchy6"/>
    <dgm:cxn modelId="{5A50C700-2852-4062-9E39-CE45ADEBD682}" type="presOf" srcId="{4C01C6F4-CFD7-4B86-AEC4-7329DEE4DE34}" destId="{555FC0B0-EDBA-452A-8818-43D5AE7FF328}" srcOrd="0" destOrd="0" presId="urn:microsoft.com/office/officeart/2005/8/layout/hierarchy6"/>
    <dgm:cxn modelId="{036E679C-7F15-4658-A809-5377BBCEE187}" srcId="{5ED8E950-B7FC-439C-816B-DAB30E0C031A}" destId="{4C01C6F4-CFD7-4B86-AEC4-7329DEE4DE34}" srcOrd="0" destOrd="0" parTransId="{3584B61E-7527-4917-A38E-6743D61703FC}" sibTransId="{01D3B811-1259-4C12-A149-04B92F54B12E}"/>
    <dgm:cxn modelId="{7312735D-69E3-43CB-9478-9F391697318F}" srcId="{C24C6515-E21B-4040-B291-D83E628EFA27}" destId="{39C9969E-364D-481C-811D-BEF8745AD145}" srcOrd="0" destOrd="0" parTransId="{3C1B1C4C-FC22-439E-9A4F-015FE6488110}" sibTransId="{72A689EA-CED8-4AC5-93DF-349FA9D228FC}"/>
    <dgm:cxn modelId="{0DF7063C-27B0-481A-BEFC-D438F6F6005E}" type="presOf" srcId="{951A377A-6450-4CCB-A528-7531A2596A38}" destId="{E9A98902-BE7C-4C60-94C5-8331A4A15DFA}" srcOrd="0" destOrd="0" presId="urn:microsoft.com/office/officeart/2005/8/layout/hierarchy6"/>
    <dgm:cxn modelId="{AC398A85-CC17-4D32-B494-C8714CA4541B}" type="presOf" srcId="{95BAAD55-67A2-41F5-AF98-3A5359F869E1}" destId="{102790B4-C85D-433A-976A-195A03C95A45}" srcOrd="0" destOrd="0" presId="urn:microsoft.com/office/officeart/2005/8/layout/hierarchy6"/>
    <dgm:cxn modelId="{39DAF71A-B7EE-440E-8D43-1C1AD25E35A7}" type="presOf" srcId="{0F2A5E5D-59F7-465E-8766-B118C6AEF933}" destId="{2B057085-BFD6-4F3E-AF7C-D58BFAC64F1E}" srcOrd="0" destOrd="0" presId="urn:microsoft.com/office/officeart/2005/8/layout/hierarchy6"/>
    <dgm:cxn modelId="{4CE7F292-BD90-471B-89F4-6076C659C7AC}" type="presOf" srcId="{9ADBD0A3-FC31-4988-86D7-824249611D58}" destId="{F96AA0CF-0AC0-488D-B99D-9850E4E8F030}" srcOrd="0" destOrd="0" presId="urn:microsoft.com/office/officeart/2005/8/layout/hierarchy6"/>
    <dgm:cxn modelId="{19863244-240A-4CBF-B235-052A6BD17791}" type="presOf" srcId="{EFBC736E-C9A2-460E-9AED-79AE6AA5E5D0}" destId="{247AE559-2CDB-4258-86CA-5ED4D12E3B1B}" srcOrd="0" destOrd="0" presId="urn:microsoft.com/office/officeart/2005/8/layout/hierarchy6"/>
    <dgm:cxn modelId="{4C0E5704-12EA-4C66-B58F-4054EAD9DCC2}" type="presOf" srcId="{602B7F95-0253-4C49-987C-41A9116773C1}" destId="{334A38B0-C8C1-4053-B26C-EC74E22AA681}" srcOrd="0" destOrd="0" presId="urn:microsoft.com/office/officeart/2005/8/layout/hierarchy6"/>
    <dgm:cxn modelId="{993C2437-F260-496C-9DCB-910D14AD452A}" type="presOf" srcId="{1DF55504-3208-46D9-9696-3FE9EC764E4A}" destId="{6A71FC6E-6F6B-4CD3-8DD2-32003B06AAC2}" srcOrd="0" destOrd="0" presId="urn:microsoft.com/office/officeart/2005/8/layout/hierarchy6"/>
    <dgm:cxn modelId="{800D9C13-0AF4-41B0-B58B-1C3E66705243}" type="presOf" srcId="{D1743C1B-199B-4275-9A18-6DEF7C992242}" destId="{F1B2FD90-8F39-43AF-A9A0-0E7AB91E8646}" srcOrd="0" destOrd="0" presId="urn:microsoft.com/office/officeart/2005/8/layout/hierarchy6"/>
    <dgm:cxn modelId="{7ACF91D4-967D-4B96-8137-4060DC490C92}" type="presOf" srcId="{5ED8E950-B7FC-439C-816B-DAB30E0C031A}" destId="{C4B8CF76-25D4-40B0-B717-30F3BF7FF163}" srcOrd="0" destOrd="0" presId="urn:microsoft.com/office/officeart/2005/8/layout/hierarchy6"/>
    <dgm:cxn modelId="{7490C0A7-FB07-4226-B51F-5ADF160FFF3E}" type="presOf" srcId="{AFCA20EF-3FA9-4101-B90E-D5AB46F9D8C3}" destId="{8A2CC910-B804-46A3-947E-7BB6C47E27E7}" srcOrd="0" destOrd="0" presId="urn:microsoft.com/office/officeart/2005/8/layout/hierarchy6"/>
    <dgm:cxn modelId="{FC4ACD51-4190-464C-A8FD-634A5C5E43C8}" srcId="{9ADBD0A3-FC31-4988-86D7-824249611D58}" destId="{C24C6515-E21B-4040-B291-D83E628EFA27}" srcOrd="0" destOrd="0" parTransId="{94B02754-D3FF-4BC2-8606-F4B8D98EAAE1}" sibTransId="{16EB02AE-386F-48F5-9C43-AA2866EFA22C}"/>
    <dgm:cxn modelId="{08138740-1192-48A5-9FEA-912E2EA11035}" type="presOf" srcId="{1E87CA44-9C32-4BF4-9879-CE8F7B44E1E8}" destId="{AE8F4E8E-7902-470A-92AC-78F96BD942B9}" srcOrd="0" destOrd="0" presId="urn:microsoft.com/office/officeart/2005/8/layout/hierarchy6"/>
    <dgm:cxn modelId="{75498633-9049-4534-9772-45F43803BBD0}" srcId="{D1743C1B-199B-4275-9A18-6DEF7C992242}" destId="{75813073-0472-4D12-919D-9D012413B745}" srcOrd="2" destOrd="0" parTransId="{AFCA20EF-3FA9-4101-B90E-D5AB46F9D8C3}" sibTransId="{6090E8E6-DF76-473D-8EFA-C97DB3F4287A}"/>
    <dgm:cxn modelId="{D6F4FB1A-4649-4E4A-B945-412E6F3BB9CD}" type="presOf" srcId="{238D8311-9C72-4324-B642-12218F6EC241}" destId="{567A49BF-528E-498A-84E7-BDA058BB7035}" srcOrd="0" destOrd="0" presId="urn:microsoft.com/office/officeart/2005/8/layout/hierarchy6"/>
    <dgm:cxn modelId="{99867FAE-7EBF-4F78-80CC-8D1B030A9208}" type="presParOf" srcId="{F96AA0CF-0AC0-488D-B99D-9850E4E8F030}" destId="{1CFB23CE-2975-4182-9D62-4BA740F76F6F}" srcOrd="0" destOrd="0" presId="urn:microsoft.com/office/officeart/2005/8/layout/hierarchy6"/>
    <dgm:cxn modelId="{3F52312F-8D84-4E82-9B6E-39433BFCD01F}" type="presParOf" srcId="{1CFB23CE-2975-4182-9D62-4BA740F76F6F}" destId="{95C8F9DA-ADA3-4418-A013-682AD95CED57}" srcOrd="0" destOrd="0" presId="urn:microsoft.com/office/officeart/2005/8/layout/hierarchy6"/>
    <dgm:cxn modelId="{015CD691-329A-4DC4-8885-172491310223}" type="presParOf" srcId="{95C8F9DA-ADA3-4418-A013-682AD95CED57}" destId="{8EB26C49-1398-4FF2-B9B9-13EF3E4BDA13}" srcOrd="0" destOrd="0" presId="urn:microsoft.com/office/officeart/2005/8/layout/hierarchy6"/>
    <dgm:cxn modelId="{B89EB7E5-0F62-418D-92F7-11B5B2646DD8}" type="presParOf" srcId="{8EB26C49-1398-4FF2-B9B9-13EF3E4BDA13}" destId="{4F2F5C5C-7302-4BE8-B68A-19AC8A7DE1C4}" srcOrd="0" destOrd="0" presId="urn:microsoft.com/office/officeart/2005/8/layout/hierarchy6"/>
    <dgm:cxn modelId="{DEFC254D-CC67-481C-928D-5C1028488F1E}" type="presParOf" srcId="{8EB26C49-1398-4FF2-B9B9-13EF3E4BDA13}" destId="{213DBECC-A731-4CF0-8D7A-C4FA9540424D}" srcOrd="1" destOrd="0" presId="urn:microsoft.com/office/officeart/2005/8/layout/hierarchy6"/>
    <dgm:cxn modelId="{E2537BA5-6972-4B0F-8C25-5090FD67EFA3}" type="presParOf" srcId="{213DBECC-A731-4CF0-8D7A-C4FA9540424D}" destId="{1B74311A-B25A-47E9-A6B6-5E5C6B2C91B7}" srcOrd="0" destOrd="0" presId="urn:microsoft.com/office/officeart/2005/8/layout/hierarchy6"/>
    <dgm:cxn modelId="{BD9802F6-9B4A-41EF-A996-0938C4B15CD1}" type="presParOf" srcId="{213DBECC-A731-4CF0-8D7A-C4FA9540424D}" destId="{3B26F72E-D8E5-41A3-84BD-7B01C3CADD82}" srcOrd="1" destOrd="0" presId="urn:microsoft.com/office/officeart/2005/8/layout/hierarchy6"/>
    <dgm:cxn modelId="{7F1FF9C2-6322-4E94-9FD8-A2E6EA78CC55}" type="presParOf" srcId="{3B26F72E-D8E5-41A3-84BD-7B01C3CADD82}" destId="{96BF481C-CFB6-40A3-823E-1965FF8A6120}" srcOrd="0" destOrd="0" presId="urn:microsoft.com/office/officeart/2005/8/layout/hierarchy6"/>
    <dgm:cxn modelId="{4A071618-CC3D-4FE2-B737-45F50ED75591}" type="presParOf" srcId="{3B26F72E-D8E5-41A3-84BD-7B01C3CADD82}" destId="{DD4CC9EB-0A67-4B5D-8323-E4487ED17BDA}" srcOrd="1" destOrd="0" presId="urn:microsoft.com/office/officeart/2005/8/layout/hierarchy6"/>
    <dgm:cxn modelId="{5EB26D3C-1BD2-4E61-8F20-C805D7CA09CA}" type="presParOf" srcId="{DD4CC9EB-0A67-4B5D-8323-E4487ED17BDA}" destId="{334A38B0-C8C1-4053-B26C-EC74E22AA681}" srcOrd="0" destOrd="0" presId="urn:microsoft.com/office/officeart/2005/8/layout/hierarchy6"/>
    <dgm:cxn modelId="{497A1007-4B87-49E7-9BFA-D68BB0A876CC}" type="presParOf" srcId="{DD4CC9EB-0A67-4B5D-8323-E4487ED17BDA}" destId="{6452F5C0-7845-426B-8612-B95449681839}" srcOrd="1" destOrd="0" presId="urn:microsoft.com/office/officeart/2005/8/layout/hierarchy6"/>
    <dgm:cxn modelId="{76DEE8E2-BD57-4E3B-BDC5-B46C218AA802}" type="presParOf" srcId="{6452F5C0-7845-426B-8612-B95449681839}" destId="{C4B8CF76-25D4-40B0-B717-30F3BF7FF163}" srcOrd="0" destOrd="0" presId="urn:microsoft.com/office/officeart/2005/8/layout/hierarchy6"/>
    <dgm:cxn modelId="{E06B4A0D-857D-483B-AFD7-D50350E46A88}" type="presParOf" srcId="{6452F5C0-7845-426B-8612-B95449681839}" destId="{C43DCA68-7C24-44C2-BCB8-E859545665AD}" srcOrd="1" destOrd="0" presId="urn:microsoft.com/office/officeart/2005/8/layout/hierarchy6"/>
    <dgm:cxn modelId="{1190A206-AF77-431C-B363-0587B9F0A923}" type="presParOf" srcId="{C43DCA68-7C24-44C2-BCB8-E859545665AD}" destId="{70167E8E-D575-433F-82DF-515D4D6A9437}" srcOrd="0" destOrd="0" presId="urn:microsoft.com/office/officeart/2005/8/layout/hierarchy6"/>
    <dgm:cxn modelId="{16B6D3E4-1AB1-4A0C-B852-F02C36AF8B92}" type="presParOf" srcId="{C43DCA68-7C24-44C2-BCB8-E859545665AD}" destId="{58E7BB66-7A87-4709-8B86-097893A033A1}" srcOrd="1" destOrd="0" presId="urn:microsoft.com/office/officeart/2005/8/layout/hierarchy6"/>
    <dgm:cxn modelId="{7D31402B-A83C-4068-8AD3-787D0B41090B}" type="presParOf" srcId="{58E7BB66-7A87-4709-8B86-097893A033A1}" destId="{555FC0B0-EDBA-452A-8818-43D5AE7FF328}" srcOrd="0" destOrd="0" presId="urn:microsoft.com/office/officeart/2005/8/layout/hierarchy6"/>
    <dgm:cxn modelId="{34928666-CD44-4E11-8B86-A946C695601F}" type="presParOf" srcId="{58E7BB66-7A87-4709-8B86-097893A033A1}" destId="{A4AE3E43-808F-463B-BFA6-96212B03D006}" srcOrd="1" destOrd="0" presId="urn:microsoft.com/office/officeart/2005/8/layout/hierarchy6"/>
    <dgm:cxn modelId="{B0307536-C8B1-4933-973E-B857612395BE}" type="presParOf" srcId="{C43DCA68-7C24-44C2-BCB8-E859545665AD}" destId="{247AE559-2CDB-4258-86CA-5ED4D12E3B1B}" srcOrd="2" destOrd="0" presId="urn:microsoft.com/office/officeart/2005/8/layout/hierarchy6"/>
    <dgm:cxn modelId="{66C9A976-B8CE-4716-8C1D-8ACF052208AA}" type="presParOf" srcId="{C43DCA68-7C24-44C2-BCB8-E859545665AD}" destId="{A0CB3C1F-6F49-403B-A644-2A3CBAEF7B31}" srcOrd="3" destOrd="0" presId="urn:microsoft.com/office/officeart/2005/8/layout/hierarchy6"/>
    <dgm:cxn modelId="{F81456B5-DF4A-4CF3-9EB6-24399035BE7D}" type="presParOf" srcId="{A0CB3C1F-6F49-403B-A644-2A3CBAEF7B31}" destId="{CDE1E3ED-9290-4396-9F60-B117718586BB}" srcOrd="0" destOrd="0" presId="urn:microsoft.com/office/officeart/2005/8/layout/hierarchy6"/>
    <dgm:cxn modelId="{C92C0A43-2D30-4E46-9DF3-A67870E9D886}" type="presParOf" srcId="{A0CB3C1F-6F49-403B-A644-2A3CBAEF7B31}" destId="{C7DC8B1D-0157-4900-BC86-05B38455FB97}" srcOrd="1" destOrd="0" presId="urn:microsoft.com/office/officeart/2005/8/layout/hierarchy6"/>
    <dgm:cxn modelId="{F89382DE-6673-40EA-95F0-62A271761033}" type="presParOf" srcId="{DD4CC9EB-0A67-4B5D-8323-E4487ED17BDA}" destId="{60AF4733-A4BB-4E28-A5C7-2A2C0E383EC2}" srcOrd="2" destOrd="0" presId="urn:microsoft.com/office/officeart/2005/8/layout/hierarchy6"/>
    <dgm:cxn modelId="{D0A08CED-EF8A-4726-8F81-E665CE9BCCCD}" type="presParOf" srcId="{DD4CC9EB-0A67-4B5D-8323-E4487ED17BDA}" destId="{A5C0F97B-1921-4436-9C8D-EF517358BE2A}" srcOrd="3" destOrd="0" presId="urn:microsoft.com/office/officeart/2005/8/layout/hierarchy6"/>
    <dgm:cxn modelId="{BA0EB077-A6F3-4B9B-A085-55528CAB72EF}" type="presParOf" srcId="{A5C0F97B-1921-4436-9C8D-EF517358BE2A}" destId="{F1B2FD90-8F39-43AF-A9A0-0E7AB91E8646}" srcOrd="0" destOrd="0" presId="urn:microsoft.com/office/officeart/2005/8/layout/hierarchy6"/>
    <dgm:cxn modelId="{D968FC66-D805-4B3B-AB53-8E37065C44D6}" type="presParOf" srcId="{A5C0F97B-1921-4436-9C8D-EF517358BE2A}" destId="{85F0B141-EC1F-4214-9D7C-0EC718895602}" srcOrd="1" destOrd="0" presId="urn:microsoft.com/office/officeart/2005/8/layout/hierarchy6"/>
    <dgm:cxn modelId="{E401AD44-8A1A-48B9-A423-24B02DBF475E}" type="presParOf" srcId="{85F0B141-EC1F-4214-9D7C-0EC718895602}" destId="{7E4BE05F-0DCE-4DBF-AA0E-9A843E33BA45}" srcOrd="0" destOrd="0" presId="urn:microsoft.com/office/officeart/2005/8/layout/hierarchy6"/>
    <dgm:cxn modelId="{94EB4C9D-A855-48EB-8A34-24E0CE80754C}" type="presParOf" srcId="{85F0B141-EC1F-4214-9D7C-0EC718895602}" destId="{FF821446-8E48-4DFF-A965-DEE993B5B392}" srcOrd="1" destOrd="0" presId="urn:microsoft.com/office/officeart/2005/8/layout/hierarchy6"/>
    <dgm:cxn modelId="{0B275F60-CEBB-4F4A-83E8-6951461C1AAA}" type="presParOf" srcId="{FF821446-8E48-4DFF-A965-DEE993B5B392}" destId="{8942170C-A689-4FF9-9813-6BFC26BECAD3}" srcOrd="0" destOrd="0" presId="urn:microsoft.com/office/officeart/2005/8/layout/hierarchy6"/>
    <dgm:cxn modelId="{63BF857C-D7A0-4955-AA37-439ADCE049E2}" type="presParOf" srcId="{FF821446-8E48-4DFF-A965-DEE993B5B392}" destId="{5AD6F889-A48F-402D-AF9A-E09B350BD156}" srcOrd="1" destOrd="0" presId="urn:microsoft.com/office/officeart/2005/8/layout/hierarchy6"/>
    <dgm:cxn modelId="{796926B3-79EA-4C56-84A8-2E2FDD758EFC}" type="presParOf" srcId="{85F0B141-EC1F-4214-9D7C-0EC718895602}" destId="{6B47A285-BC7B-45AA-82DF-354E87E9C070}" srcOrd="2" destOrd="0" presId="urn:microsoft.com/office/officeart/2005/8/layout/hierarchy6"/>
    <dgm:cxn modelId="{3FE16746-A124-415E-A8FF-B1383AD5F020}" type="presParOf" srcId="{85F0B141-EC1F-4214-9D7C-0EC718895602}" destId="{50901C9F-5902-4B8B-AEED-9221F11A99DD}" srcOrd="3" destOrd="0" presId="urn:microsoft.com/office/officeart/2005/8/layout/hierarchy6"/>
    <dgm:cxn modelId="{A5871352-6E14-4A7F-ABBD-C6A35E024875}" type="presParOf" srcId="{50901C9F-5902-4B8B-AEED-9221F11A99DD}" destId="{2B057085-BFD6-4F3E-AF7C-D58BFAC64F1E}" srcOrd="0" destOrd="0" presId="urn:microsoft.com/office/officeart/2005/8/layout/hierarchy6"/>
    <dgm:cxn modelId="{7D9B3E36-2021-4B1D-9D37-91075EBB7722}" type="presParOf" srcId="{50901C9F-5902-4B8B-AEED-9221F11A99DD}" destId="{26933673-F378-492C-8552-F9CEF89FD9FD}" srcOrd="1" destOrd="0" presId="urn:microsoft.com/office/officeart/2005/8/layout/hierarchy6"/>
    <dgm:cxn modelId="{9A5EE4FB-8C48-4480-B3D5-F880EF28FB7B}" type="presParOf" srcId="{85F0B141-EC1F-4214-9D7C-0EC718895602}" destId="{8A2CC910-B804-46A3-947E-7BB6C47E27E7}" srcOrd="4" destOrd="0" presId="urn:microsoft.com/office/officeart/2005/8/layout/hierarchy6"/>
    <dgm:cxn modelId="{DE252FB5-9B74-4DEB-9270-33E7E5C4BC0F}" type="presParOf" srcId="{85F0B141-EC1F-4214-9D7C-0EC718895602}" destId="{3385423F-F8A9-4720-99C5-0C9598965886}" srcOrd="5" destOrd="0" presId="urn:microsoft.com/office/officeart/2005/8/layout/hierarchy6"/>
    <dgm:cxn modelId="{57FBB2B7-96A7-4D04-A7D4-4703F46C1C49}" type="presParOf" srcId="{3385423F-F8A9-4720-99C5-0C9598965886}" destId="{EB6B55B7-C02C-4D8A-811F-D3CCB5923CA0}" srcOrd="0" destOrd="0" presId="urn:microsoft.com/office/officeart/2005/8/layout/hierarchy6"/>
    <dgm:cxn modelId="{71070815-2D39-4AD3-8904-3AFE211857AE}" type="presParOf" srcId="{3385423F-F8A9-4720-99C5-0C9598965886}" destId="{01849AAB-B0AF-4C2F-AD03-AC2BE4FBE0D9}" srcOrd="1" destOrd="0" presId="urn:microsoft.com/office/officeart/2005/8/layout/hierarchy6"/>
    <dgm:cxn modelId="{FABA1DD8-5E9B-42AA-B5BF-8FB43605B2D5}" type="presParOf" srcId="{01849AAB-B0AF-4C2F-AD03-AC2BE4FBE0D9}" destId="{102790B4-C85D-433A-976A-195A03C95A45}" srcOrd="0" destOrd="0" presId="urn:microsoft.com/office/officeart/2005/8/layout/hierarchy6"/>
    <dgm:cxn modelId="{8DAE1B6A-5616-4252-A709-37D2BF3E8F78}" type="presParOf" srcId="{01849AAB-B0AF-4C2F-AD03-AC2BE4FBE0D9}" destId="{0EB31A61-3064-43F7-A84E-33B4E4402E65}" srcOrd="1" destOrd="0" presId="urn:microsoft.com/office/officeart/2005/8/layout/hierarchy6"/>
    <dgm:cxn modelId="{C8B5E6A0-1764-4B17-BE86-017B1EA2762D}" type="presParOf" srcId="{0EB31A61-3064-43F7-A84E-33B4E4402E65}" destId="{6A71FC6E-6F6B-4CD3-8DD2-32003B06AAC2}" srcOrd="0" destOrd="0" presId="urn:microsoft.com/office/officeart/2005/8/layout/hierarchy6"/>
    <dgm:cxn modelId="{CAA47D6D-0B5D-4DC4-9471-3800B940B7D8}" type="presParOf" srcId="{0EB31A61-3064-43F7-A84E-33B4E4402E65}" destId="{A4FBC207-5AB4-433F-9952-FB832670261F}" srcOrd="1" destOrd="0" presId="urn:microsoft.com/office/officeart/2005/8/layout/hierarchy6"/>
    <dgm:cxn modelId="{94D8883B-4BE0-43A6-90E6-BBFE116171A2}" type="presParOf" srcId="{01849AAB-B0AF-4C2F-AD03-AC2BE4FBE0D9}" destId="{0D517D5F-BCE9-4830-9835-A3589BEC57AE}" srcOrd="2" destOrd="0" presId="urn:microsoft.com/office/officeart/2005/8/layout/hierarchy6"/>
    <dgm:cxn modelId="{4FB6E25A-8891-4A8A-AC12-0AAB2A31D0FA}" type="presParOf" srcId="{01849AAB-B0AF-4C2F-AD03-AC2BE4FBE0D9}" destId="{2A70F837-130F-4D34-93EF-E41279824139}" srcOrd="3" destOrd="0" presId="urn:microsoft.com/office/officeart/2005/8/layout/hierarchy6"/>
    <dgm:cxn modelId="{A817CED4-F01A-45E4-B65E-915C5B666CC9}" type="presParOf" srcId="{2A70F837-130F-4D34-93EF-E41279824139}" destId="{567A49BF-528E-498A-84E7-BDA058BB7035}" srcOrd="0" destOrd="0" presId="urn:microsoft.com/office/officeart/2005/8/layout/hierarchy6"/>
    <dgm:cxn modelId="{A659A8A4-FE55-4B0F-9507-4917B108ECC6}" type="presParOf" srcId="{2A70F837-130F-4D34-93EF-E41279824139}" destId="{39FE3128-9F9F-4899-82CD-56A73F0504E8}" srcOrd="1" destOrd="0" presId="urn:microsoft.com/office/officeart/2005/8/layout/hierarchy6"/>
    <dgm:cxn modelId="{CF34C410-C646-4E4F-92F5-5DDD30A0DAEE}" type="presParOf" srcId="{213DBECC-A731-4CF0-8D7A-C4FA9540424D}" destId="{AE8F4E8E-7902-470A-92AC-78F96BD942B9}" srcOrd="2" destOrd="0" presId="urn:microsoft.com/office/officeart/2005/8/layout/hierarchy6"/>
    <dgm:cxn modelId="{64506A90-7B66-47D0-A36C-16F60891F668}" type="presParOf" srcId="{213DBECC-A731-4CF0-8D7A-C4FA9540424D}" destId="{92F80D37-2F73-4F7A-B35E-461BEF6FDB37}" srcOrd="3" destOrd="0" presId="urn:microsoft.com/office/officeart/2005/8/layout/hierarchy6"/>
    <dgm:cxn modelId="{9ED1B8B4-0A91-4E51-A70D-568FB049B336}" type="presParOf" srcId="{92F80D37-2F73-4F7A-B35E-461BEF6FDB37}" destId="{E9A98902-BE7C-4C60-94C5-8331A4A15DFA}" srcOrd="0" destOrd="0" presId="urn:microsoft.com/office/officeart/2005/8/layout/hierarchy6"/>
    <dgm:cxn modelId="{1738E5CF-C344-4D09-A02D-9C927F976457}" type="presParOf" srcId="{92F80D37-2F73-4F7A-B35E-461BEF6FDB37}" destId="{68E7F8D1-E7C3-4727-B34B-4FB0E1BFD699}" srcOrd="1" destOrd="0" presId="urn:microsoft.com/office/officeart/2005/8/layout/hierarchy6"/>
    <dgm:cxn modelId="{42E24719-B2E2-4FE8-9E18-38D39A031DC3}" type="presParOf" srcId="{F96AA0CF-0AC0-488D-B99D-9850E4E8F030}" destId="{AEC63626-56AE-46CB-9A38-6358CEFC8E4D}" srcOrd="1" destOrd="0" presId="urn:microsoft.com/office/officeart/2005/8/layout/hierarchy6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4" Type="http://schemas.openxmlformats.org/officeDocument/2006/relationships/diagramColors" Target="../diagrams/colors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23</xdr:row>
      <xdr:rowOff>130490</xdr:rowOff>
    </xdr:from>
    <xdr:to>
      <xdr:col>5</xdr:col>
      <xdr:colOff>542925</xdr:colOff>
      <xdr:row>34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323850</xdr:colOff>
      <xdr:row>28</xdr:row>
      <xdr:rowOff>114300</xdr:rowOff>
    </xdr:from>
    <xdr:to>
      <xdr:col>2</xdr:col>
      <xdr:colOff>581025</xdr:colOff>
      <xdr:row>29</xdr:row>
      <xdr:rowOff>114300</xdr:rowOff>
    </xdr:to>
    <xdr:sp macro="" textlink="">
      <xdr:nvSpPr>
        <xdr:cNvPr id="3" name="pole tekstowe 2"/>
        <xdr:cNvSpPr txBox="1"/>
      </xdr:nvSpPr>
      <xdr:spPr>
        <a:xfrm>
          <a:off x="523875" y="5467350"/>
          <a:ext cx="923925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NORMALNE</a:t>
          </a:r>
        </a:p>
      </xdr:txBody>
    </xdr:sp>
    <xdr:clientData/>
  </xdr:twoCellAnchor>
  <xdr:twoCellAnchor>
    <xdr:from>
      <xdr:col>4</xdr:col>
      <xdr:colOff>200025</xdr:colOff>
      <xdr:row>28</xdr:row>
      <xdr:rowOff>133350</xdr:rowOff>
    </xdr:from>
    <xdr:to>
      <xdr:col>5</xdr:col>
      <xdr:colOff>571500</xdr:colOff>
      <xdr:row>29</xdr:row>
      <xdr:rowOff>142875</xdr:rowOff>
    </xdr:to>
    <xdr:sp macro="" textlink="">
      <xdr:nvSpPr>
        <xdr:cNvPr id="4" name="pole tekstowe 3"/>
        <xdr:cNvSpPr txBox="1"/>
      </xdr:nvSpPr>
      <xdr:spPr>
        <a:xfrm>
          <a:off x="2828925" y="5486400"/>
          <a:ext cx="1181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ZMNIEJSZONE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28575</xdr:rowOff>
    </xdr:from>
    <xdr:to>
      <xdr:col>7</xdr:col>
      <xdr:colOff>428625</xdr:colOff>
      <xdr:row>27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123826</xdr:colOff>
      <xdr:row>16</xdr:row>
      <xdr:rowOff>114301</xdr:rowOff>
    </xdr:from>
    <xdr:to>
      <xdr:col>3</xdr:col>
      <xdr:colOff>428626</xdr:colOff>
      <xdr:row>17</xdr:row>
      <xdr:rowOff>76201</xdr:rowOff>
    </xdr:to>
    <xdr:sp macro="" textlink="">
      <xdr:nvSpPr>
        <xdr:cNvPr id="7" name="pole tekstowe 6"/>
        <xdr:cNvSpPr txBox="1"/>
      </xdr:nvSpPr>
      <xdr:spPr>
        <a:xfrm>
          <a:off x="1343026" y="3162301"/>
          <a:ext cx="914400" cy="152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normalne</a:t>
          </a:r>
        </a:p>
      </xdr:txBody>
    </xdr:sp>
    <xdr:clientData/>
  </xdr:twoCellAnchor>
  <xdr:twoCellAnchor>
    <xdr:from>
      <xdr:col>5</xdr:col>
      <xdr:colOff>47625</xdr:colOff>
      <xdr:row>16</xdr:row>
      <xdr:rowOff>95250</xdr:rowOff>
    </xdr:from>
    <xdr:to>
      <xdr:col>6</xdr:col>
      <xdr:colOff>581025</xdr:colOff>
      <xdr:row>17</xdr:row>
      <xdr:rowOff>66675</xdr:rowOff>
    </xdr:to>
    <xdr:sp macro="" textlink="">
      <xdr:nvSpPr>
        <xdr:cNvPr id="8" name="pole tekstowe 7"/>
        <xdr:cNvSpPr txBox="1"/>
      </xdr:nvSpPr>
      <xdr:spPr>
        <a:xfrm>
          <a:off x="3095625" y="3143250"/>
          <a:ext cx="1143000" cy="1619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zwiększone</a:t>
          </a:r>
        </a:p>
      </xdr:txBody>
    </xdr:sp>
    <xdr:clientData/>
  </xdr:twoCellAnchor>
  <xdr:twoCellAnchor>
    <xdr:from>
      <xdr:col>1</xdr:col>
      <xdr:colOff>333375</xdr:colOff>
      <xdr:row>22</xdr:row>
      <xdr:rowOff>0</xdr:rowOff>
    </xdr:from>
    <xdr:to>
      <xdr:col>2</xdr:col>
      <xdr:colOff>457200</xdr:colOff>
      <xdr:row>22</xdr:row>
      <xdr:rowOff>171450</xdr:rowOff>
    </xdr:to>
    <xdr:sp macro="" textlink="">
      <xdr:nvSpPr>
        <xdr:cNvPr id="9" name="pole tekstowe 8"/>
        <xdr:cNvSpPr txBox="1"/>
      </xdr:nvSpPr>
      <xdr:spPr>
        <a:xfrm>
          <a:off x="942975" y="3257550"/>
          <a:ext cx="733425" cy="1714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tak</a:t>
          </a:r>
        </a:p>
      </xdr:txBody>
    </xdr:sp>
    <xdr:clientData/>
  </xdr:twoCellAnchor>
  <xdr:twoCellAnchor>
    <xdr:from>
      <xdr:col>4</xdr:col>
      <xdr:colOff>238125</xdr:colOff>
      <xdr:row>22</xdr:row>
      <xdr:rowOff>0</xdr:rowOff>
    </xdr:from>
    <xdr:to>
      <xdr:col>5</xdr:col>
      <xdr:colOff>447675</xdr:colOff>
      <xdr:row>23</xdr:row>
      <xdr:rowOff>9525</xdr:rowOff>
    </xdr:to>
    <xdr:sp macro="" textlink="">
      <xdr:nvSpPr>
        <xdr:cNvPr id="10" name="pole tekstowe 9"/>
        <xdr:cNvSpPr txBox="1"/>
      </xdr:nvSpPr>
      <xdr:spPr>
        <a:xfrm>
          <a:off x="2676525" y="3257550"/>
          <a:ext cx="81915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nie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30</xdr:row>
      <xdr:rowOff>44451</xdr:rowOff>
    </xdr:from>
    <xdr:to>
      <xdr:col>18</xdr:col>
      <xdr:colOff>342900</xdr:colOff>
      <xdr:row>53</xdr:row>
      <xdr:rowOff>13494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634439</xdr:colOff>
      <xdr:row>40</xdr:row>
      <xdr:rowOff>177460</xdr:rowOff>
    </xdr:from>
    <xdr:to>
      <xdr:col>11</xdr:col>
      <xdr:colOff>497573</xdr:colOff>
      <xdr:row>41</xdr:row>
      <xdr:rowOff>158410</xdr:rowOff>
    </xdr:to>
    <xdr:sp macro="" textlink="">
      <xdr:nvSpPr>
        <xdr:cNvPr id="3" name="pole tekstowe 2"/>
        <xdr:cNvSpPr txBox="1"/>
      </xdr:nvSpPr>
      <xdr:spPr>
        <a:xfrm>
          <a:off x="6784868" y="7824674"/>
          <a:ext cx="1591241" cy="1714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tak</a:t>
          </a:r>
        </a:p>
      </xdr:txBody>
    </xdr:sp>
    <xdr:clientData/>
  </xdr:twoCellAnchor>
  <xdr:twoCellAnchor>
    <xdr:from>
      <xdr:col>13</xdr:col>
      <xdr:colOff>227807</xdr:colOff>
      <xdr:row>40</xdr:row>
      <xdr:rowOff>161472</xdr:rowOff>
    </xdr:from>
    <xdr:to>
      <xdr:col>14</xdr:col>
      <xdr:colOff>350044</xdr:colOff>
      <xdr:row>41</xdr:row>
      <xdr:rowOff>142422</xdr:rowOff>
    </xdr:to>
    <xdr:sp macro="" textlink="">
      <xdr:nvSpPr>
        <xdr:cNvPr id="4" name="pole tekstowe 3"/>
        <xdr:cNvSpPr txBox="1"/>
      </xdr:nvSpPr>
      <xdr:spPr>
        <a:xfrm>
          <a:off x="9929700" y="7808686"/>
          <a:ext cx="884237" cy="1714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nie</a:t>
          </a:r>
        </a:p>
      </xdr:txBody>
    </xdr:sp>
    <xdr:clientData/>
  </xdr:twoCellAnchor>
  <xdr:twoCellAnchor>
    <xdr:from>
      <xdr:col>12</xdr:col>
      <xdr:colOff>218280</xdr:colOff>
      <xdr:row>46</xdr:row>
      <xdr:rowOff>146844</xdr:rowOff>
    </xdr:from>
    <xdr:to>
      <xdr:col>13</xdr:col>
      <xdr:colOff>340518</xdr:colOff>
      <xdr:row>47</xdr:row>
      <xdr:rowOff>127794</xdr:rowOff>
    </xdr:to>
    <xdr:sp macro="" textlink="">
      <xdr:nvSpPr>
        <xdr:cNvPr id="5" name="pole tekstowe 4"/>
        <xdr:cNvSpPr txBox="1"/>
      </xdr:nvSpPr>
      <xdr:spPr>
        <a:xfrm>
          <a:off x="7457280" y="8909844"/>
          <a:ext cx="725488" cy="1714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młody</a:t>
          </a:r>
        </a:p>
      </xdr:txBody>
    </xdr:sp>
    <xdr:clientData/>
  </xdr:twoCellAnchor>
  <xdr:twoCellAnchor>
    <xdr:from>
      <xdr:col>14</xdr:col>
      <xdr:colOff>63507</xdr:colOff>
      <xdr:row>47</xdr:row>
      <xdr:rowOff>39688</xdr:rowOff>
    </xdr:from>
    <xdr:to>
      <xdr:col>15</xdr:col>
      <xdr:colOff>511978</xdr:colOff>
      <xdr:row>49</xdr:row>
      <xdr:rowOff>75407</xdr:rowOff>
    </xdr:to>
    <xdr:sp macro="" textlink="">
      <xdr:nvSpPr>
        <xdr:cNvPr id="6" name="pole tekstowe 5"/>
        <xdr:cNvSpPr txBox="1"/>
      </xdr:nvSpPr>
      <xdr:spPr>
        <a:xfrm>
          <a:off x="10527400" y="9020402"/>
          <a:ext cx="1060792" cy="41671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prestarczy</a:t>
          </a:r>
        </a:p>
      </xdr:txBody>
    </xdr:sp>
    <xdr:clientData/>
  </xdr:twoCellAnchor>
  <xdr:twoCellAnchor>
    <xdr:from>
      <xdr:col>16</xdr:col>
      <xdr:colOff>486459</xdr:colOff>
      <xdr:row>46</xdr:row>
      <xdr:rowOff>174058</xdr:rowOff>
    </xdr:from>
    <xdr:to>
      <xdr:col>18</xdr:col>
      <xdr:colOff>344</xdr:colOff>
      <xdr:row>47</xdr:row>
      <xdr:rowOff>155008</xdr:rowOff>
    </xdr:to>
    <xdr:sp macro="" textlink="">
      <xdr:nvSpPr>
        <xdr:cNvPr id="7" name="pole tekstowe 6"/>
        <xdr:cNvSpPr txBox="1"/>
      </xdr:nvSpPr>
      <xdr:spPr>
        <a:xfrm>
          <a:off x="12174995" y="8964272"/>
          <a:ext cx="738528" cy="1714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starczy</a:t>
          </a:r>
        </a:p>
      </xdr:txBody>
    </xdr:sp>
    <xdr:clientData/>
  </xdr:twoCellAnchor>
  <xdr:twoCellAnchor>
    <xdr:from>
      <xdr:col>11</xdr:col>
      <xdr:colOff>272144</xdr:colOff>
      <xdr:row>34</xdr:row>
      <xdr:rowOff>13607</xdr:rowOff>
    </xdr:from>
    <xdr:to>
      <xdr:col>12</xdr:col>
      <xdr:colOff>108858</xdr:colOff>
      <xdr:row>35</xdr:row>
      <xdr:rowOff>122464</xdr:rowOff>
    </xdr:to>
    <xdr:sp macro="" textlink="">
      <xdr:nvSpPr>
        <xdr:cNvPr id="8" name="pole tekstowe 7"/>
        <xdr:cNvSpPr txBox="1"/>
      </xdr:nvSpPr>
      <xdr:spPr>
        <a:xfrm>
          <a:off x="8150680" y="6517821"/>
          <a:ext cx="843642" cy="29935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normalne</a:t>
          </a:r>
        </a:p>
      </xdr:txBody>
    </xdr:sp>
    <xdr:clientData/>
  </xdr:twoCellAnchor>
  <xdr:twoCellAnchor>
    <xdr:from>
      <xdr:col>13</xdr:col>
      <xdr:colOff>285749</xdr:colOff>
      <xdr:row>34</xdr:row>
      <xdr:rowOff>81643</xdr:rowOff>
    </xdr:from>
    <xdr:to>
      <xdr:col>15</xdr:col>
      <xdr:colOff>502669</xdr:colOff>
      <xdr:row>35</xdr:row>
      <xdr:rowOff>62593</xdr:rowOff>
    </xdr:to>
    <xdr:sp macro="" textlink="">
      <xdr:nvSpPr>
        <xdr:cNvPr id="9" name="pole tekstowe 8"/>
        <xdr:cNvSpPr txBox="1"/>
      </xdr:nvSpPr>
      <xdr:spPr>
        <a:xfrm>
          <a:off x="9987642" y="6585857"/>
          <a:ext cx="1591241" cy="1714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zmniejszone</a:t>
          </a:r>
        </a:p>
      </xdr:txBody>
    </xdr:sp>
    <xdr:clientData/>
  </xdr:twoCellAnchor>
  <xdr:twoCellAnchor>
    <xdr:from>
      <xdr:col>7</xdr:col>
      <xdr:colOff>346981</xdr:colOff>
      <xdr:row>47</xdr:row>
      <xdr:rowOff>6804</xdr:rowOff>
    </xdr:from>
    <xdr:to>
      <xdr:col>10</xdr:col>
      <xdr:colOff>48190</xdr:colOff>
      <xdr:row>47</xdr:row>
      <xdr:rowOff>178254</xdr:rowOff>
    </xdr:to>
    <xdr:sp macro="" textlink="">
      <xdr:nvSpPr>
        <xdr:cNvPr id="10" name="pole tekstowe 9"/>
        <xdr:cNvSpPr txBox="1"/>
      </xdr:nvSpPr>
      <xdr:spPr>
        <a:xfrm>
          <a:off x="5261881" y="8979354"/>
          <a:ext cx="1587159" cy="1714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dalekowidz</a:t>
          </a:r>
        </a:p>
      </xdr:txBody>
    </xdr:sp>
    <xdr:clientData/>
  </xdr:twoCellAnchor>
  <xdr:twoCellAnchor>
    <xdr:from>
      <xdr:col>10</xdr:col>
      <xdr:colOff>247651</xdr:colOff>
      <xdr:row>46</xdr:row>
      <xdr:rowOff>161924</xdr:rowOff>
    </xdr:from>
    <xdr:to>
      <xdr:col>11</xdr:col>
      <xdr:colOff>341541</xdr:colOff>
      <xdr:row>48</xdr:row>
      <xdr:rowOff>107495</xdr:rowOff>
    </xdr:to>
    <xdr:sp macro="" textlink="">
      <xdr:nvSpPr>
        <xdr:cNvPr id="11" name="pole tekstowe 10"/>
        <xdr:cNvSpPr txBox="1"/>
      </xdr:nvSpPr>
      <xdr:spPr>
        <a:xfrm>
          <a:off x="7048501" y="8943974"/>
          <a:ext cx="1151165" cy="32657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krótkowidz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20</xdr:col>
      <xdr:colOff>419100</xdr:colOff>
      <xdr:row>29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10</xdr:col>
      <xdr:colOff>62939</xdr:colOff>
      <xdr:row>10</xdr:row>
      <xdr:rowOff>133009</xdr:rowOff>
    </xdr:from>
    <xdr:to>
      <xdr:col>12</xdr:col>
      <xdr:colOff>430898</xdr:colOff>
      <xdr:row>11</xdr:row>
      <xdr:rowOff>113959</xdr:rowOff>
    </xdr:to>
    <xdr:sp macro="" textlink="">
      <xdr:nvSpPr>
        <xdr:cNvPr id="3" name="pole tekstowe 2"/>
        <xdr:cNvSpPr txBox="1"/>
      </xdr:nvSpPr>
      <xdr:spPr>
        <a:xfrm>
          <a:off x="6606614" y="2038009"/>
          <a:ext cx="158715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tak</a:t>
          </a:r>
        </a:p>
      </xdr:txBody>
    </xdr:sp>
    <xdr:clientData/>
  </xdr:twoCellAnchor>
  <xdr:twoCellAnchor>
    <xdr:from>
      <xdr:col>15</xdr:col>
      <xdr:colOff>151607</xdr:colOff>
      <xdr:row>10</xdr:row>
      <xdr:rowOff>117021</xdr:rowOff>
    </xdr:from>
    <xdr:to>
      <xdr:col>16</xdr:col>
      <xdr:colOff>426244</xdr:colOff>
      <xdr:row>11</xdr:row>
      <xdr:rowOff>97971</xdr:rowOff>
    </xdr:to>
    <xdr:sp macro="" textlink="">
      <xdr:nvSpPr>
        <xdr:cNvPr id="4" name="pole tekstowe 3"/>
        <xdr:cNvSpPr txBox="1"/>
      </xdr:nvSpPr>
      <xdr:spPr>
        <a:xfrm>
          <a:off x="9743282" y="2022021"/>
          <a:ext cx="884237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nie</a:t>
          </a:r>
        </a:p>
      </xdr:txBody>
    </xdr:sp>
    <xdr:clientData/>
  </xdr:twoCellAnchor>
  <xdr:twoCellAnchor>
    <xdr:from>
      <xdr:col>13</xdr:col>
      <xdr:colOff>265905</xdr:colOff>
      <xdr:row>16</xdr:row>
      <xdr:rowOff>121443</xdr:rowOff>
    </xdr:from>
    <xdr:to>
      <xdr:col>14</xdr:col>
      <xdr:colOff>588168</xdr:colOff>
      <xdr:row>17</xdr:row>
      <xdr:rowOff>102393</xdr:rowOff>
    </xdr:to>
    <xdr:sp macro="" textlink="">
      <xdr:nvSpPr>
        <xdr:cNvPr id="5" name="pole tekstowe 4"/>
        <xdr:cNvSpPr txBox="1"/>
      </xdr:nvSpPr>
      <xdr:spPr>
        <a:xfrm>
          <a:off x="8638380" y="3169443"/>
          <a:ext cx="931863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młody</a:t>
          </a:r>
        </a:p>
      </xdr:txBody>
    </xdr:sp>
    <xdr:clientData/>
  </xdr:twoCellAnchor>
  <xdr:twoCellAnchor>
    <xdr:from>
      <xdr:col>15</xdr:col>
      <xdr:colOff>292107</xdr:colOff>
      <xdr:row>16</xdr:row>
      <xdr:rowOff>185737</xdr:rowOff>
    </xdr:from>
    <xdr:to>
      <xdr:col>17</xdr:col>
      <xdr:colOff>130978</xdr:colOff>
      <xdr:row>19</xdr:row>
      <xdr:rowOff>30956</xdr:rowOff>
    </xdr:to>
    <xdr:sp macro="" textlink="">
      <xdr:nvSpPr>
        <xdr:cNvPr id="6" name="pole tekstowe 5"/>
        <xdr:cNvSpPr txBox="1"/>
      </xdr:nvSpPr>
      <xdr:spPr>
        <a:xfrm>
          <a:off x="9883782" y="3233737"/>
          <a:ext cx="1058071" cy="416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prestarczy</a:t>
          </a:r>
        </a:p>
      </xdr:txBody>
    </xdr:sp>
    <xdr:clientData/>
  </xdr:twoCellAnchor>
  <xdr:twoCellAnchor>
    <xdr:from>
      <xdr:col>17</xdr:col>
      <xdr:colOff>448359</xdr:colOff>
      <xdr:row>16</xdr:row>
      <xdr:rowOff>129607</xdr:rowOff>
    </xdr:from>
    <xdr:to>
      <xdr:col>18</xdr:col>
      <xdr:colOff>571844</xdr:colOff>
      <xdr:row>17</xdr:row>
      <xdr:rowOff>110557</xdr:rowOff>
    </xdr:to>
    <xdr:sp macro="" textlink="">
      <xdr:nvSpPr>
        <xdr:cNvPr id="7" name="pole tekstowe 6"/>
        <xdr:cNvSpPr txBox="1"/>
      </xdr:nvSpPr>
      <xdr:spPr>
        <a:xfrm>
          <a:off x="11259234" y="3177607"/>
          <a:ext cx="73308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starczy</a:t>
          </a:r>
        </a:p>
      </xdr:txBody>
    </xdr:sp>
    <xdr:clientData/>
  </xdr:twoCellAnchor>
  <xdr:twoCellAnchor>
    <xdr:from>
      <xdr:col>12</xdr:col>
      <xdr:colOff>205469</xdr:colOff>
      <xdr:row>4</xdr:row>
      <xdr:rowOff>23584</xdr:rowOff>
    </xdr:from>
    <xdr:to>
      <xdr:col>13</xdr:col>
      <xdr:colOff>442233</xdr:colOff>
      <xdr:row>5</xdr:row>
      <xdr:rowOff>132441</xdr:rowOff>
    </xdr:to>
    <xdr:sp macro="" textlink="">
      <xdr:nvSpPr>
        <xdr:cNvPr id="8" name="pole tekstowe 7"/>
        <xdr:cNvSpPr txBox="1"/>
      </xdr:nvSpPr>
      <xdr:spPr>
        <a:xfrm>
          <a:off x="7988755" y="785584"/>
          <a:ext cx="849085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normalne</a:t>
          </a:r>
        </a:p>
      </xdr:txBody>
    </xdr:sp>
    <xdr:clientData/>
  </xdr:twoCellAnchor>
  <xdr:twoCellAnchor>
    <xdr:from>
      <xdr:col>14</xdr:col>
      <xdr:colOff>247649</xdr:colOff>
      <xdr:row>4</xdr:row>
      <xdr:rowOff>37192</xdr:rowOff>
    </xdr:from>
    <xdr:to>
      <xdr:col>16</xdr:col>
      <xdr:colOff>76200</xdr:colOff>
      <xdr:row>5</xdr:row>
      <xdr:rowOff>95250</xdr:rowOff>
    </xdr:to>
    <xdr:sp macro="" textlink="">
      <xdr:nvSpPr>
        <xdr:cNvPr id="9" name="pole tekstowe 8"/>
        <xdr:cNvSpPr txBox="1"/>
      </xdr:nvSpPr>
      <xdr:spPr>
        <a:xfrm>
          <a:off x="9229724" y="799192"/>
          <a:ext cx="1047751" cy="248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zmniejszone</a:t>
          </a:r>
        </a:p>
      </xdr:txBody>
    </xdr:sp>
    <xdr:clientData/>
  </xdr:twoCellAnchor>
  <xdr:twoCellAnchor>
    <xdr:from>
      <xdr:col>6</xdr:col>
      <xdr:colOff>585106</xdr:colOff>
      <xdr:row>16</xdr:row>
      <xdr:rowOff>143328</xdr:rowOff>
    </xdr:from>
    <xdr:to>
      <xdr:col>9</xdr:col>
      <xdr:colOff>343465</xdr:colOff>
      <xdr:row>17</xdr:row>
      <xdr:rowOff>124278</xdr:rowOff>
    </xdr:to>
    <xdr:sp macro="" textlink="">
      <xdr:nvSpPr>
        <xdr:cNvPr id="10" name="pole tekstowe 9"/>
        <xdr:cNvSpPr txBox="1"/>
      </xdr:nvSpPr>
      <xdr:spPr>
        <a:xfrm>
          <a:off x="4690381" y="3191328"/>
          <a:ext cx="158715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dalekowidz</a:t>
          </a:r>
        </a:p>
      </xdr:txBody>
    </xdr:sp>
    <xdr:clientData/>
  </xdr:twoCellAnchor>
  <xdr:twoCellAnchor>
    <xdr:from>
      <xdr:col>9</xdr:col>
      <xdr:colOff>476251</xdr:colOff>
      <xdr:row>16</xdr:row>
      <xdr:rowOff>126998</xdr:rowOff>
    </xdr:from>
    <xdr:to>
      <xdr:col>11</xdr:col>
      <xdr:colOff>408216</xdr:colOff>
      <xdr:row>18</xdr:row>
      <xdr:rowOff>72569</xdr:rowOff>
    </xdr:to>
    <xdr:sp macro="" textlink="">
      <xdr:nvSpPr>
        <xdr:cNvPr id="11" name="pole tekstowe 10"/>
        <xdr:cNvSpPr txBox="1"/>
      </xdr:nvSpPr>
      <xdr:spPr>
        <a:xfrm>
          <a:off x="6410326" y="3174998"/>
          <a:ext cx="1151165" cy="326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krótkowidz</a:t>
          </a:r>
        </a:p>
      </xdr:txBody>
    </xdr:sp>
    <xdr:clientData/>
  </xdr:twoCellAnchor>
  <xdr:twoCellAnchor>
    <xdr:from>
      <xdr:col>19</xdr:col>
      <xdr:colOff>142875</xdr:colOff>
      <xdr:row>21</xdr:row>
      <xdr:rowOff>180975</xdr:rowOff>
    </xdr:from>
    <xdr:to>
      <xdr:col>20</xdr:col>
      <xdr:colOff>581026</xdr:colOff>
      <xdr:row>23</xdr:row>
      <xdr:rowOff>48533</xdr:rowOff>
    </xdr:to>
    <xdr:sp macro="" textlink="">
      <xdr:nvSpPr>
        <xdr:cNvPr id="12" name="pole tekstowe 11"/>
        <xdr:cNvSpPr txBox="1"/>
      </xdr:nvSpPr>
      <xdr:spPr>
        <a:xfrm>
          <a:off x="12172950" y="4181475"/>
          <a:ext cx="1047751" cy="248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dalekowidz</a:t>
          </a:r>
        </a:p>
      </xdr:txBody>
    </xdr:sp>
    <xdr:clientData/>
  </xdr:twoCellAnchor>
  <xdr:twoCellAnchor>
    <xdr:from>
      <xdr:col>16</xdr:col>
      <xdr:colOff>371475</xdr:colOff>
      <xdr:row>22</xdr:row>
      <xdr:rowOff>19050</xdr:rowOff>
    </xdr:from>
    <xdr:to>
      <xdr:col>18</xdr:col>
      <xdr:colOff>200026</xdr:colOff>
      <xdr:row>23</xdr:row>
      <xdr:rowOff>77108</xdr:rowOff>
    </xdr:to>
    <xdr:sp macro="" textlink="">
      <xdr:nvSpPr>
        <xdr:cNvPr id="13" name="pole tekstowe 12"/>
        <xdr:cNvSpPr txBox="1"/>
      </xdr:nvSpPr>
      <xdr:spPr>
        <a:xfrm>
          <a:off x="10572750" y="4210050"/>
          <a:ext cx="1047751" cy="248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krótkowidz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OCZ_v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16" workbookViewId="0">
      <selection sqref="A1:F23"/>
    </sheetView>
  </sheetViews>
  <sheetFormatPr defaultRowHeight="15"/>
  <cols>
    <col min="1" max="1" width="3" bestFit="1" customWidth="1"/>
    <col min="2" max="2" width="10" bestFit="1" customWidth="1"/>
    <col min="3" max="3" width="13.5703125" bestFit="1" customWidth="1"/>
    <col min="4" max="4" width="12.85546875" bestFit="1" customWidth="1"/>
    <col min="5" max="5" width="12.140625" bestFit="1" customWidth="1"/>
    <col min="6" max="6" width="9.140625" bestFit="1" customWidth="1"/>
    <col min="7" max="7" width="3.7109375" customWidth="1"/>
    <col min="8" max="8" width="11.7109375" bestFit="1" customWidth="1"/>
    <col min="9" max="9" width="9.85546875" bestFit="1" customWidth="1"/>
    <col min="10" max="10" width="12.140625" bestFit="1" customWidth="1"/>
    <col min="11" max="11" width="10.85546875" bestFit="1" customWidth="1"/>
  </cols>
  <sheetData>
    <row r="1" spans="1:13">
      <c r="A1" s="1" t="s">
        <v>17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16</v>
      </c>
      <c r="I1" s="5" t="s">
        <v>0</v>
      </c>
      <c r="J1" s="6" t="s">
        <v>19</v>
      </c>
      <c r="K1" s="6" t="s">
        <v>20</v>
      </c>
      <c r="L1" s="6" t="s">
        <v>21</v>
      </c>
      <c r="M1" s="6" t="s">
        <v>30</v>
      </c>
    </row>
    <row r="2" spans="1:13">
      <c r="A2" s="1">
        <v>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7" t="s">
        <v>22</v>
      </c>
      <c r="J2" s="11">
        <v>6</v>
      </c>
      <c r="K2" s="11">
        <v>8</v>
      </c>
      <c r="L2" s="11">
        <v>8</v>
      </c>
      <c r="M2" s="11">
        <v>22</v>
      </c>
    </row>
    <row r="3" spans="1:13">
      <c r="A3" s="1">
        <v>2</v>
      </c>
      <c r="B3" s="2" t="s">
        <v>3</v>
      </c>
      <c r="C3" s="2" t="s">
        <v>8</v>
      </c>
      <c r="D3" s="2" t="s">
        <v>9</v>
      </c>
      <c r="E3" s="2" t="s">
        <v>6</v>
      </c>
      <c r="F3" s="2" t="s">
        <v>7</v>
      </c>
      <c r="H3" s="7" t="s">
        <v>23</v>
      </c>
      <c r="I3" s="12">
        <f>J2/M2*J4+K2/M2*K4+L2/M2*L4</f>
        <v>1.1995617966165086</v>
      </c>
    </row>
    <row r="4" spans="1:13">
      <c r="A4" s="1">
        <v>3</v>
      </c>
      <c r="B4" s="2" t="s">
        <v>10</v>
      </c>
      <c r="C4" s="2" t="s">
        <v>8</v>
      </c>
      <c r="D4" s="2" t="s">
        <v>9</v>
      </c>
      <c r="E4" s="2" t="s">
        <v>6</v>
      </c>
      <c r="F4" s="2" t="s">
        <v>7</v>
      </c>
      <c r="H4" s="7" t="s">
        <v>24</v>
      </c>
      <c r="I4" s="12">
        <f>M4-I3</f>
        <v>1.6313165825732057E-2</v>
      </c>
      <c r="J4" s="12">
        <f>-(J5/J2)*LOG(J5/J2,2)-(J6/J2)*LOG(J6/J2,2)-(J7/J2)*LOG(J7/J2,2)</f>
        <v>1.2516291673878228</v>
      </c>
      <c r="K4" s="12">
        <f t="shared" ref="K4:L4" si="0">-(K5/K2)*LOG(K5/K2,2)-(K6/K2)*LOG(K6/K2,2)-(K7/K2)*LOG(K7/K2,2)</f>
        <v>1.2987949406953985</v>
      </c>
      <c r="L4" s="12">
        <f t="shared" si="0"/>
        <v>1.0612781244591329</v>
      </c>
      <c r="M4" s="12">
        <f>-(M5/M2)*LOG(M5/M2,2)-(M6/M2)*LOG(M6/M2,2)-(M7/M2)*LOG(M7/M2,2)</f>
        <v>1.2158749624422407</v>
      </c>
    </row>
    <row r="5" spans="1:13">
      <c r="A5" s="1">
        <v>4</v>
      </c>
      <c r="B5" s="3" t="s">
        <v>10</v>
      </c>
      <c r="C5" s="3" t="s">
        <v>8</v>
      </c>
      <c r="D5" s="3" t="s">
        <v>5</v>
      </c>
      <c r="E5" s="3" t="s">
        <v>11</v>
      </c>
      <c r="F5" s="3" t="s">
        <v>12</v>
      </c>
      <c r="I5" s="9" t="s">
        <v>25</v>
      </c>
      <c r="J5" s="11">
        <v>1</v>
      </c>
      <c r="K5" s="11">
        <v>2</v>
      </c>
      <c r="L5" s="11">
        <v>1</v>
      </c>
      <c r="M5" s="11">
        <f>SUM(J5:L5)</f>
        <v>4</v>
      </c>
    </row>
    <row r="6" spans="1:13">
      <c r="A6" s="1">
        <v>5</v>
      </c>
      <c r="B6" s="4" t="s">
        <v>3</v>
      </c>
      <c r="C6" s="4" t="s">
        <v>8</v>
      </c>
      <c r="D6" s="4" t="s">
        <v>9</v>
      </c>
      <c r="E6" s="4" t="s">
        <v>11</v>
      </c>
      <c r="F6" s="4" t="s">
        <v>13</v>
      </c>
      <c r="I6" s="10" t="s">
        <v>13</v>
      </c>
      <c r="J6" s="11">
        <v>1</v>
      </c>
      <c r="K6" s="11">
        <v>1</v>
      </c>
      <c r="L6" s="11">
        <v>1</v>
      </c>
      <c r="M6" s="11">
        <f t="shared" ref="M6:M7" si="1">SUM(J6:L6)</f>
        <v>3</v>
      </c>
    </row>
    <row r="7" spans="1:13">
      <c r="A7" s="1">
        <v>6</v>
      </c>
      <c r="B7" s="2" t="s">
        <v>14</v>
      </c>
      <c r="C7" s="2" t="s">
        <v>4</v>
      </c>
      <c r="D7" s="2" t="s">
        <v>9</v>
      </c>
      <c r="E7" s="2" t="s">
        <v>6</v>
      </c>
      <c r="F7" s="2" t="s">
        <v>7</v>
      </c>
      <c r="I7" s="8" t="s">
        <v>7</v>
      </c>
      <c r="J7" s="11">
        <v>4</v>
      </c>
      <c r="K7" s="11">
        <v>5</v>
      </c>
      <c r="L7" s="11">
        <v>6</v>
      </c>
      <c r="M7" s="11">
        <f t="shared" si="1"/>
        <v>15</v>
      </c>
    </row>
    <row r="8" spans="1:13">
      <c r="A8" s="1">
        <v>7</v>
      </c>
      <c r="B8" s="2" t="s">
        <v>10</v>
      </c>
      <c r="C8" s="2" t="s">
        <v>4</v>
      </c>
      <c r="D8" s="2" t="s">
        <v>5</v>
      </c>
      <c r="E8" s="2" t="s">
        <v>6</v>
      </c>
      <c r="F8" s="2" t="s">
        <v>7</v>
      </c>
    </row>
    <row r="9" spans="1:13">
      <c r="A9" s="1">
        <v>8</v>
      </c>
      <c r="B9" s="2" t="s">
        <v>10</v>
      </c>
      <c r="C9" s="2" t="s">
        <v>4</v>
      </c>
      <c r="D9" s="2" t="s">
        <v>9</v>
      </c>
      <c r="E9" s="2" t="s">
        <v>6</v>
      </c>
      <c r="F9" s="2" t="s">
        <v>7</v>
      </c>
      <c r="I9" s="5" t="s">
        <v>26</v>
      </c>
      <c r="J9" t="s">
        <v>4</v>
      </c>
      <c r="K9" t="s">
        <v>27</v>
      </c>
      <c r="M9" t="s">
        <v>30</v>
      </c>
    </row>
    <row r="10" spans="1:13">
      <c r="A10" s="1">
        <v>9</v>
      </c>
      <c r="B10" s="2" t="s">
        <v>10</v>
      </c>
      <c r="C10" s="2" t="s">
        <v>8</v>
      </c>
      <c r="D10" s="2" t="s">
        <v>5</v>
      </c>
      <c r="E10" s="2" t="s">
        <v>6</v>
      </c>
      <c r="F10" s="2" t="s">
        <v>7</v>
      </c>
      <c r="H10" s="7" t="s">
        <v>22</v>
      </c>
      <c r="J10">
        <v>11</v>
      </c>
      <c r="K10">
        <v>11</v>
      </c>
      <c r="M10">
        <v>22</v>
      </c>
    </row>
    <row r="11" spans="1:13">
      <c r="A11" s="1">
        <v>10</v>
      </c>
      <c r="B11" s="2" t="s">
        <v>3</v>
      </c>
      <c r="C11" s="2" t="s">
        <v>4</v>
      </c>
      <c r="D11" s="2" t="s">
        <v>9</v>
      </c>
      <c r="E11" s="2" t="s">
        <v>6</v>
      </c>
      <c r="F11" s="2" t="s">
        <v>7</v>
      </c>
      <c r="H11" s="7" t="s">
        <v>23</v>
      </c>
      <c r="I11" s="12">
        <f>J10/M10*J12+K10/M10*K12</f>
        <v>0.7874013089791797</v>
      </c>
    </row>
    <row r="12" spans="1:13">
      <c r="A12" s="1">
        <v>11</v>
      </c>
      <c r="B12" s="4" t="s">
        <v>14</v>
      </c>
      <c r="C12" s="4" t="s">
        <v>8</v>
      </c>
      <c r="D12" s="4" t="s">
        <v>9</v>
      </c>
      <c r="E12" s="4" t="s">
        <v>11</v>
      </c>
      <c r="F12" s="4" t="s">
        <v>13</v>
      </c>
      <c r="H12" s="7" t="s">
        <v>28</v>
      </c>
      <c r="I12" s="12">
        <f>M12-I11</f>
        <v>0.42847365346306099</v>
      </c>
      <c r="J12" s="12">
        <f>-(J13/J10)*LOG(J13/J10,2)-0-(J15/J10)*LOG(J15/J10,2)</f>
        <v>0.84535093662243654</v>
      </c>
      <c r="K12" s="12">
        <f t="shared" ref="K12" si="2">-(K13/K10)*LOG(K13/K10,2)-0-(K15/K10)*LOG(K15/K10,2)</f>
        <v>0.72945168133592286</v>
      </c>
      <c r="L12" s="12"/>
      <c r="M12" s="12">
        <f>-(M13/M10)*LOG(M13/M10,2)-(M14/M10)*LOG(M14/M10,2)-(M15/M10)*LOG(M15/M10,2)</f>
        <v>1.2158749624422407</v>
      </c>
    </row>
    <row r="13" spans="1:13">
      <c r="A13" s="1">
        <v>12</v>
      </c>
      <c r="B13" s="3" t="s">
        <v>10</v>
      </c>
      <c r="C13" s="3" t="s">
        <v>4</v>
      </c>
      <c r="D13" s="3" t="s">
        <v>5</v>
      </c>
      <c r="E13" s="3" t="s">
        <v>11</v>
      </c>
      <c r="F13" s="3" t="s">
        <v>12</v>
      </c>
      <c r="I13" s="9" t="s">
        <v>25</v>
      </c>
      <c r="J13">
        <v>3</v>
      </c>
      <c r="K13">
        <v>1</v>
      </c>
      <c r="M13">
        <f>SUM(J13:K13)</f>
        <v>4</v>
      </c>
    </row>
    <row r="14" spans="1:13">
      <c r="A14" s="1">
        <v>13</v>
      </c>
      <c r="B14" s="2" t="s">
        <v>14</v>
      </c>
      <c r="C14" s="2" t="s">
        <v>4</v>
      </c>
      <c r="D14" s="2" t="s">
        <v>9</v>
      </c>
      <c r="E14" s="2" t="s">
        <v>11</v>
      </c>
      <c r="F14" s="2" t="s">
        <v>7</v>
      </c>
      <c r="I14" s="10" t="s">
        <v>13</v>
      </c>
      <c r="J14">
        <v>0</v>
      </c>
      <c r="K14">
        <v>3</v>
      </c>
      <c r="M14">
        <f t="shared" ref="M14:M15" si="3">SUM(J14:K14)</f>
        <v>3</v>
      </c>
    </row>
    <row r="15" spans="1:13">
      <c r="A15" s="1">
        <v>14</v>
      </c>
      <c r="B15" s="2" t="s">
        <v>14</v>
      </c>
      <c r="C15" s="2" t="s">
        <v>8</v>
      </c>
      <c r="D15" s="2" t="s">
        <v>9</v>
      </c>
      <c r="E15" s="2" t="s">
        <v>6</v>
      </c>
      <c r="F15" s="2" t="s">
        <v>7</v>
      </c>
      <c r="I15" s="8" t="s">
        <v>7</v>
      </c>
      <c r="J15">
        <v>8</v>
      </c>
      <c r="K15">
        <v>7</v>
      </c>
      <c r="M15">
        <f t="shared" si="3"/>
        <v>15</v>
      </c>
    </row>
    <row r="16" spans="1:13">
      <c r="A16" s="1">
        <v>15</v>
      </c>
      <c r="B16" s="2" t="s">
        <v>14</v>
      </c>
      <c r="C16" s="2" t="s">
        <v>8</v>
      </c>
      <c r="D16" s="2" t="s">
        <v>5</v>
      </c>
      <c r="E16" s="2" t="s">
        <v>11</v>
      </c>
      <c r="F16" s="2" t="s">
        <v>7</v>
      </c>
    </row>
    <row r="17" spans="1:13">
      <c r="A17" s="1">
        <v>16</v>
      </c>
      <c r="B17" s="4" t="s">
        <v>10</v>
      </c>
      <c r="C17" s="4" t="s">
        <v>8</v>
      </c>
      <c r="D17" s="4" t="s">
        <v>9</v>
      </c>
      <c r="E17" s="4" t="s">
        <v>11</v>
      </c>
      <c r="F17" s="4" t="s">
        <v>13</v>
      </c>
      <c r="I17" s="5" t="s">
        <v>29</v>
      </c>
      <c r="J17" t="s">
        <v>9</v>
      </c>
      <c r="K17" t="s">
        <v>5</v>
      </c>
      <c r="M17" t="s">
        <v>30</v>
      </c>
    </row>
    <row r="18" spans="1:13">
      <c r="A18" s="1">
        <v>17</v>
      </c>
      <c r="B18" s="2" t="s">
        <v>3</v>
      </c>
      <c r="C18" s="2" t="s">
        <v>8</v>
      </c>
      <c r="D18" s="2" t="s">
        <v>5</v>
      </c>
      <c r="E18" s="2" t="s">
        <v>6</v>
      </c>
      <c r="F18" s="2" t="s">
        <v>7</v>
      </c>
      <c r="H18" s="7" t="s">
        <v>22</v>
      </c>
      <c r="J18">
        <v>11</v>
      </c>
      <c r="K18">
        <v>11</v>
      </c>
      <c r="M18">
        <v>22</v>
      </c>
    </row>
    <row r="19" spans="1:13">
      <c r="A19" s="1">
        <v>18</v>
      </c>
      <c r="B19" s="2" t="s">
        <v>14</v>
      </c>
      <c r="C19" s="2" t="s">
        <v>8</v>
      </c>
      <c r="D19" s="2" t="s">
        <v>5</v>
      </c>
      <c r="E19" s="2" t="s">
        <v>6</v>
      </c>
      <c r="F19" s="2" t="s">
        <v>7</v>
      </c>
      <c r="H19" s="7" t="s">
        <v>23</v>
      </c>
      <c r="I19" s="12">
        <f>J18/M18*J20+K18/M18*K20</f>
        <v>0.89550562061153838</v>
      </c>
    </row>
    <row r="20" spans="1:13">
      <c r="A20" s="1">
        <v>19</v>
      </c>
      <c r="B20" s="2" t="s">
        <v>14</v>
      </c>
      <c r="C20" s="2" t="s">
        <v>4</v>
      </c>
      <c r="D20" s="2" t="s">
        <v>5</v>
      </c>
      <c r="E20" s="2" t="s">
        <v>6</v>
      </c>
      <c r="F20" s="2" t="s">
        <v>7</v>
      </c>
      <c r="H20" s="7" t="s">
        <v>28</v>
      </c>
      <c r="I20" s="12">
        <f>M20-I19</f>
        <v>0.32036934183070231</v>
      </c>
      <c r="J20" s="12">
        <f>0-(J22/J18)*LOG(J22/J18,2)-(J23/J18)*LOG(J23/J18,2)</f>
        <v>0.84535093662243654</v>
      </c>
      <c r="K20" s="12">
        <f>-(K21/K18)*LOG(K21/K18,2)-0-(K23/K18)*LOG(K23/K18,2)</f>
        <v>0.94566030460064021</v>
      </c>
      <c r="L20" s="12"/>
      <c r="M20" s="12">
        <f>-(M21/M18)*LOG(M21/M18,2)-(M22/M18)*LOG(M22/M18,2)-(M23/M18)*LOG(M23/M18,2)</f>
        <v>1.2158749624422407</v>
      </c>
    </row>
    <row r="21" spans="1:13">
      <c r="A21" s="1">
        <v>20</v>
      </c>
      <c r="B21" s="3" t="s">
        <v>3</v>
      </c>
      <c r="C21" s="3" t="s">
        <v>4</v>
      </c>
      <c r="D21" s="3" t="s">
        <v>5</v>
      </c>
      <c r="E21" s="3" t="s">
        <v>11</v>
      </c>
      <c r="F21" s="3" t="s">
        <v>12</v>
      </c>
      <c r="I21" s="9" t="s">
        <v>25</v>
      </c>
      <c r="J21">
        <v>0</v>
      </c>
      <c r="K21">
        <v>4</v>
      </c>
      <c r="M21">
        <f>SUM(J21:K21)</f>
        <v>4</v>
      </c>
    </row>
    <row r="22" spans="1:13">
      <c r="A22" s="1">
        <v>21</v>
      </c>
      <c r="B22" s="3" t="s">
        <v>14</v>
      </c>
      <c r="C22" s="3" t="s">
        <v>4</v>
      </c>
      <c r="D22" s="3" t="s">
        <v>5</v>
      </c>
      <c r="E22" s="3" t="s">
        <v>11</v>
      </c>
      <c r="F22" s="3" t="s">
        <v>12</v>
      </c>
      <c r="I22" s="10" t="s">
        <v>13</v>
      </c>
      <c r="J22">
        <v>3</v>
      </c>
      <c r="K22">
        <v>0</v>
      </c>
      <c r="M22">
        <f t="shared" ref="M22:M23" si="4">SUM(J22:K22)</f>
        <v>3</v>
      </c>
    </row>
    <row r="23" spans="1:13">
      <c r="A23" s="1">
        <v>22</v>
      </c>
      <c r="B23" s="2" t="s">
        <v>10</v>
      </c>
      <c r="C23" s="2" t="s">
        <v>4</v>
      </c>
      <c r="D23" s="2" t="s">
        <v>9</v>
      </c>
      <c r="E23" s="2" t="s">
        <v>11</v>
      </c>
      <c r="F23" s="2" t="s">
        <v>7</v>
      </c>
      <c r="I23" s="8" t="s">
        <v>7</v>
      </c>
      <c r="J23">
        <v>8</v>
      </c>
      <c r="K23">
        <v>7</v>
      </c>
      <c r="M23">
        <f t="shared" si="4"/>
        <v>15</v>
      </c>
    </row>
    <row r="25" spans="1:13">
      <c r="I25" s="5" t="s">
        <v>15</v>
      </c>
      <c r="J25" t="s">
        <v>6</v>
      </c>
      <c r="K25" t="s">
        <v>11</v>
      </c>
      <c r="M25" t="s">
        <v>30</v>
      </c>
    </row>
    <row r="26" spans="1:13">
      <c r="H26" s="7" t="s">
        <v>22</v>
      </c>
      <c r="J26">
        <v>12</v>
      </c>
      <c r="K26">
        <v>10</v>
      </c>
      <c r="M26">
        <v>22</v>
      </c>
    </row>
    <row r="27" spans="1:13" ht="15.75" thickBot="1">
      <c r="H27" s="7" t="s">
        <v>23</v>
      </c>
      <c r="I27" s="12">
        <f>J26/M26*J28+K26/M26*K28</f>
        <v>0.71406845202484925</v>
      </c>
    </row>
    <row r="28" spans="1:13" ht="15.75" thickBot="1">
      <c r="H28" s="7" t="s">
        <v>28</v>
      </c>
      <c r="I28" s="13">
        <f>M28-I27</f>
        <v>0.50180651041739144</v>
      </c>
      <c r="J28" s="12">
        <f>0-0-(J31/J26)*LOG(J31/J26,2)</f>
        <v>0</v>
      </c>
      <c r="K28" s="12">
        <f t="shared" ref="K28:M28" si="5">-(K29/K26)*LOG(K29/K26,2)-(K30/K26)*LOG(K30/K26,2)-(K31/K26)*LOG(K31/K26,2)</f>
        <v>1.5709505944546684</v>
      </c>
      <c r="L28" s="12"/>
      <c r="M28" s="12">
        <f t="shared" si="5"/>
        <v>1.2158749624422407</v>
      </c>
    </row>
    <row r="29" spans="1:13">
      <c r="I29" s="9" t="s">
        <v>25</v>
      </c>
      <c r="J29">
        <v>0</v>
      </c>
      <c r="K29">
        <v>4</v>
      </c>
      <c r="M29">
        <f>SUM(J29:K29)</f>
        <v>4</v>
      </c>
    </row>
    <row r="30" spans="1:13">
      <c r="I30" s="10" t="s">
        <v>13</v>
      </c>
      <c r="J30">
        <v>0</v>
      </c>
      <c r="K30">
        <v>3</v>
      </c>
      <c r="M30">
        <f t="shared" ref="M30:M31" si="6">SUM(J30:K30)</f>
        <v>3</v>
      </c>
    </row>
    <row r="31" spans="1:13">
      <c r="I31" s="8" t="s">
        <v>7</v>
      </c>
      <c r="J31">
        <v>12</v>
      </c>
      <c r="K31">
        <v>3</v>
      </c>
      <c r="M31">
        <f t="shared" si="6"/>
        <v>15</v>
      </c>
    </row>
  </sheetData>
  <autoFilter ref="B1:F2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26"/>
  <sheetViews>
    <sheetView workbookViewId="0">
      <selection sqref="A1:F11"/>
    </sheetView>
  </sheetViews>
  <sheetFormatPr defaultRowHeight="15"/>
  <cols>
    <col min="10" max="10" width="11.140625" bestFit="1" customWidth="1"/>
    <col min="11" max="11" width="10.85546875" bestFit="1" customWidth="1"/>
  </cols>
  <sheetData>
    <row r="1" spans="1:13">
      <c r="A1" s="1" t="s">
        <v>17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16</v>
      </c>
      <c r="I1" s="5" t="s">
        <v>18</v>
      </c>
      <c r="J1" s="6" t="s">
        <v>19</v>
      </c>
      <c r="K1" s="6" t="s">
        <v>20</v>
      </c>
      <c r="L1" s="6" t="s">
        <v>21</v>
      </c>
      <c r="M1" s="6" t="s">
        <v>30</v>
      </c>
    </row>
    <row r="2" spans="1:13" hidden="1">
      <c r="A2" s="1">
        <v>4</v>
      </c>
      <c r="B2" s="3" t="s">
        <v>10</v>
      </c>
      <c r="C2" s="3" t="s">
        <v>8</v>
      </c>
      <c r="D2" s="3" t="s">
        <v>5</v>
      </c>
      <c r="E2" s="3" t="s">
        <v>11</v>
      </c>
      <c r="F2" s="3" t="s">
        <v>12</v>
      </c>
      <c r="H2" s="7" t="s">
        <v>22</v>
      </c>
      <c r="J2" s="11">
        <v>2</v>
      </c>
      <c r="K2" s="11">
        <v>4</v>
      </c>
      <c r="L2" s="11">
        <v>4</v>
      </c>
      <c r="M2" s="11">
        <v>10</v>
      </c>
    </row>
    <row r="3" spans="1:13">
      <c r="A3" s="1">
        <v>5</v>
      </c>
      <c r="B3" s="4" t="s">
        <v>3</v>
      </c>
      <c r="C3" s="4" t="s">
        <v>8</v>
      </c>
      <c r="D3" s="4" t="s">
        <v>9</v>
      </c>
      <c r="E3" s="4" t="s">
        <v>11</v>
      </c>
      <c r="F3" s="4" t="s">
        <v>13</v>
      </c>
      <c r="H3" s="7" t="s">
        <v>23</v>
      </c>
      <c r="I3" s="12">
        <f>J2/M2*J4+K2/M2*K4+L2/M2*L4</f>
        <v>1.4000000000000001</v>
      </c>
    </row>
    <row r="4" spans="1:13">
      <c r="A4" s="1">
        <v>11</v>
      </c>
      <c r="B4" s="4" t="s">
        <v>14</v>
      </c>
      <c r="C4" s="4" t="s">
        <v>8</v>
      </c>
      <c r="D4" s="4" t="s">
        <v>9</v>
      </c>
      <c r="E4" s="4" t="s">
        <v>11</v>
      </c>
      <c r="F4" s="4" t="s">
        <v>13</v>
      </c>
      <c r="H4" s="7" t="s">
        <v>24</v>
      </c>
      <c r="I4" s="12">
        <f>M4-I3</f>
        <v>8.5475297227334268E-2</v>
      </c>
      <c r="J4" s="12">
        <f>-(J5/J2)*LOG(J5/J2,2)-(J6/J2)*LOG(J6/J2,2)-0</f>
        <v>1</v>
      </c>
      <c r="K4" s="12">
        <f t="shared" ref="K4:L4" si="0">-(K5/K2)*LOG(K5/K2,2)-(K6/K2)*LOG(K6/K2,2)-(K7/K2)*LOG(K7/K2,2)</f>
        <v>1.5</v>
      </c>
      <c r="L4" s="12">
        <f t="shared" si="0"/>
        <v>1.5</v>
      </c>
      <c r="M4" s="12">
        <f>-(M5/M2)*LOG(M5/M2,2)-(M6/M2)*LOG(M6/M2,2)-(M7/M2)*LOG(M7/M2,2)</f>
        <v>1.4854752972273344</v>
      </c>
    </row>
    <row r="5" spans="1:13" hidden="1">
      <c r="A5" s="1">
        <v>12</v>
      </c>
      <c r="B5" s="3" t="s">
        <v>10</v>
      </c>
      <c r="C5" s="3" t="s">
        <v>4</v>
      </c>
      <c r="D5" s="3" t="s">
        <v>5</v>
      </c>
      <c r="E5" s="3" t="s">
        <v>11</v>
      </c>
      <c r="F5" s="3" t="s">
        <v>12</v>
      </c>
      <c r="I5" s="9" t="s">
        <v>25</v>
      </c>
      <c r="J5" s="11">
        <v>1</v>
      </c>
      <c r="K5" s="11">
        <v>2</v>
      </c>
      <c r="L5" s="11">
        <v>2</v>
      </c>
      <c r="M5" s="11">
        <f>SUM(J5:L5)</f>
        <v>5</v>
      </c>
    </row>
    <row r="6" spans="1:13">
      <c r="A6" s="1">
        <v>13</v>
      </c>
      <c r="B6" s="2" t="s">
        <v>14</v>
      </c>
      <c r="C6" s="2" t="s">
        <v>4</v>
      </c>
      <c r="D6" s="2" t="s">
        <v>9</v>
      </c>
      <c r="E6" s="2" t="s">
        <v>11</v>
      </c>
      <c r="F6" s="2" t="s">
        <v>7</v>
      </c>
      <c r="I6" s="10" t="s">
        <v>13</v>
      </c>
      <c r="J6" s="11">
        <v>1</v>
      </c>
      <c r="K6" s="11">
        <v>1</v>
      </c>
      <c r="L6" s="11">
        <v>1</v>
      </c>
      <c r="M6" s="11">
        <f t="shared" ref="M6:M7" si="1">SUM(J6:L6)</f>
        <v>3</v>
      </c>
    </row>
    <row r="7" spans="1:13" hidden="1">
      <c r="A7" s="1">
        <v>15</v>
      </c>
      <c r="B7" s="2" t="s">
        <v>14</v>
      </c>
      <c r="C7" s="2" t="s">
        <v>8</v>
      </c>
      <c r="D7" s="2" t="s">
        <v>5</v>
      </c>
      <c r="E7" s="2" t="s">
        <v>11</v>
      </c>
      <c r="F7" s="2" t="s">
        <v>7</v>
      </c>
      <c r="I7" s="8" t="s">
        <v>7</v>
      </c>
      <c r="J7" s="11">
        <v>0</v>
      </c>
      <c r="K7" s="11">
        <v>1</v>
      </c>
      <c r="L7" s="11">
        <v>1</v>
      </c>
      <c r="M7" s="11">
        <f t="shared" si="1"/>
        <v>2</v>
      </c>
    </row>
    <row r="8" spans="1:13">
      <c r="A8" s="1">
        <v>16</v>
      </c>
      <c r="B8" s="4" t="s">
        <v>10</v>
      </c>
      <c r="C8" s="4" t="s">
        <v>8</v>
      </c>
      <c r="D8" s="4" t="s">
        <v>9</v>
      </c>
      <c r="E8" s="4" t="s">
        <v>11</v>
      </c>
      <c r="F8" s="4" t="s">
        <v>13</v>
      </c>
    </row>
    <row r="9" spans="1:13" hidden="1">
      <c r="A9" s="1">
        <v>20</v>
      </c>
      <c r="B9" s="3" t="s">
        <v>3</v>
      </c>
      <c r="C9" s="3" t="s">
        <v>4</v>
      </c>
      <c r="D9" s="3" t="s">
        <v>5</v>
      </c>
      <c r="E9" s="3" t="s">
        <v>11</v>
      </c>
      <c r="F9" s="3" t="s">
        <v>12</v>
      </c>
      <c r="I9" s="5" t="s">
        <v>26</v>
      </c>
      <c r="J9" t="s">
        <v>4</v>
      </c>
      <c r="K9" t="s">
        <v>27</v>
      </c>
      <c r="M9" t="s">
        <v>30</v>
      </c>
    </row>
    <row r="10" spans="1:13" hidden="1">
      <c r="A10" s="1">
        <v>21</v>
      </c>
      <c r="B10" s="3" t="s">
        <v>14</v>
      </c>
      <c r="C10" s="3" t="s">
        <v>4</v>
      </c>
      <c r="D10" s="3" t="s">
        <v>5</v>
      </c>
      <c r="E10" s="3" t="s">
        <v>11</v>
      </c>
      <c r="F10" s="3" t="s">
        <v>12</v>
      </c>
      <c r="H10" s="7" t="s">
        <v>22</v>
      </c>
      <c r="J10">
        <v>5</v>
      </c>
      <c r="K10">
        <v>5</v>
      </c>
      <c r="M10">
        <v>10</v>
      </c>
    </row>
    <row r="11" spans="1:13">
      <c r="A11" s="1">
        <v>22</v>
      </c>
      <c r="B11" s="2" t="s">
        <v>10</v>
      </c>
      <c r="C11" s="2" t="s">
        <v>4</v>
      </c>
      <c r="D11" s="2" t="s">
        <v>9</v>
      </c>
      <c r="E11" s="2" t="s">
        <v>11</v>
      </c>
      <c r="F11" s="2" t="s">
        <v>7</v>
      </c>
      <c r="H11" s="7" t="s">
        <v>23</v>
      </c>
      <c r="I11" s="12">
        <f>J10/M10*J12+K10/M10*K12</f>
        <v>0.94986091620480673</v>
      </c>
    </row>
    <row r="12" spans="1:13">
      <c r="H12" s="7" t="s">
        <v>28</v>
      </c>
      <c r="I12" s="12">
        <f>M12-I11</f>
        <v>0.62108967824986172</v>
      </c>
      <c r="J12" s="12">
        <f>-(J13/J10)*LOG(J13/J10,2)-0-(J15/J10)*LOG(J15/J10,2)</f>
        <v>0.97095059445466858</v>
      </c>
      <c r="K12" s="12">
        <f t="shared" ref="K12" si="2">-(K13/K10)*LOG(K13/K10,2)-0-(K15/K10)*LOG(K15/K10,2)</f>
        <v>0.92877123795494487</v>
      </c>
      <c r="L12" s="12"/>
      <c r="M12" s="12">
        <f>-(M13/M10)*LOG(M13/M10,2)-(M14/M10)*LOG(M14/M10,2)-(M15/M10)*LOG(M15/M10,2)</f>
        <v>1.5709505944546684</v>
      </c>
    </row>
    <row r="13" spans="1:13">
      <c r="I13" s="9" t="s">
        <v>25</v>
      </c>
      <c r="J13">
        <v>3</v>
      </c>
      <c r="K13">
        <v>1</v>
      </c>
      <c r="M13">
        <f>SUM(J13:K13)</f>
        <v>4</v>
      </c>
    </row>
    <row r="14" spans="1:13">
      <c r="I14" s="10" t="s">
        <v>13</v>
      </c>
      <c r="J14">
        <v>0</v>
      </c>
      <c r="K14">
        <v>3</v>
      </c>
      <c r="M14">
        <f t="shared" ref="M14:M15" si="3">SUM(J14:K14)</f>
        <v>3</v>
      </c>
    </row>
    <row r="15" spans="1:13">
      <c r="I15" s="8" t="s">
        <v>7</v>
      </c>
      <c r="J15">
        <v>2</v>
      </c>
      <c r="K15">
        <v>1</v>
      </c>
      <c r="M15">
        <f t="shared" si="3"/>
        <v>3</v>
      </c>
    </row>
    <row r="17" spans="8:13">
      <c r="I17" s="5" t="s">
        <v>29</v>
      </c>
      <c r="J17" t="s">
        <v>9</v>
      </c>
      <c r="K17" t="s">
        <v>5</v>
      </c>
      <c r="M17" t="s">
        <v>30</v>
      </c>
    </row>
    <row r="18" spans="8:13">
      <c r="H18" s="7" t="s">
        <v>22</v>
      </c>
      <c r="J18">
        <v>5</v>
      </c>
      <c r="K18">
        <v>5</v>
      </c>
      <c r="M18">
        <v>10</v>
      </c>
    </row>
    <row r="19" spans="8:13" ht="15.75" thickBot="1">
      <c r="H19" s="7" t="s">
        <v>23</v>
      </c>
      <c r="I19" s="12">
        <f>J18/M18*J20+K18/M18*K20</f>
        <v>0.84643934467101545</v>
      </c>
    </row>
    <row r="20" spans="8:13" ht="15.75" thickBot="1">
      <c r="H20" s="7" t="s">
        <v>28</v>
      </c>
      <c r="I20" s="13">
        <f>M20-I19</f>
        <v>0.724511249783653</v>
      </c>
      <c r="J20" s="12">
        <f>0-(J22/J18)*LOG(J22/J18,2)-(J23/J18)*LOG(J23/J18,2)</f>
        <v>0.97095059445466858</v>
      </c>
      <c r="K20" s="12">
        <f>-(K21/K18)*LOG(K21/K18,2)-0-(K23/K18)*LOG(K23/K18,2)</f>
        <v>0.72192809488736231</v>
      </c>
      <c r="L20" s="12"/>
      <c r="M20" s="12">
        <f>-(M21/M18)*LOG(M21/M18,2)-(M22/M18)*LOG(M22/M18,2)-(M23/M18)*LOG(M23/M18,2)</f>
        <v>1.5709505944546684</v>
      </c>
    </row>
    <row r="21" spans="8:13">
      <c r="I21" s="9" t="s">
        <v>25</v>
      </c>
      <c r="J21">
        <v>0</v>
      </c>
      <c r="K21">
        <v>4</v>
      </c>
      <c r="M21">
        <f>SUM(J21:K21)</f>
        <v>4</v>
      </c>
    </row>
    <row r="22" spans="8:13">
      <c r="I22" s="10" t="s">
        <v>13</v>
      </c>
      <c r="J22">
        <v>3</v>
      </c>
      <c r="K22">
        <v>0</v>
      </c>
      <c r="M22">
        <f t="shared" ref="M22:M23" si="4">SUM(J22:K22)</f>
        <v>3</v>
      </c>
    </row>
    <row r="23" spans="8:13">
      <c r="I23" s="8" t="s">
        <v>7</v>
      </c>
      <c r="J23">
        <v>2</v>
      </c>
      <c r="K23">
        <v>1</v>
      </c>
      <c r="M23">
        <f t="shared" si="4"/>
        <v>3</v>
      </c>
    </row>
    <row r="26" spans="8:13">
      <c r="J26" s="14"/>
    </row>
  </sheetData>
  <autoFilter ref="B1:F11">
    <filterColumn colId="2">
      <filters>
        <filter val="tak"/>
      </filters>
    </filterColumn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"/>
  <sheetViews>
    <sheetView topLeftCell="A7" workbookViewId="0">
      <selection sqref="A1:F6"/>
    </sheetView>
  </sheetViews>
  <sheetFormatPr defaultRowHeight="15"/>
  <cols>
    <col min="2" max="2" width="10" bestFit="1" customWidth="1"/>
    <col min="3" max="3" width="13.5703125" bestFit="1" customWidth="1"/>
    <col min="4" max="4" width="12.85546875" bestFit="1" customWidth="1"/>
    <col min="5" max="5" width="9.85546875" bestFit="1" customWidth="1"/>
    <col min="10" max="10" width="10" bestFit="1" customWidth="1"/>
    <col min="11" max="11" width="15.85546875" bestFit="1" customWidth="1"/>
    <col min="12" max="12" width="15.140625" bestFit="1" customWidth="1"/>
    <col min="13" max="13" width="12.140625" bestFit="1" customWidth="1"/>
    <col min="14" max="14" width="11.42578125" bestFit="1" customWidth="1"/>
  </cols>
  <sheetData>
    <row r="1" spans="1:14">
      <c r="A1" s="1" t="s">
        <v>17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16</v>
      </c>
      <c r="I1" s="1" t="s">
        <v>17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16</v>
      </c>
    </row>
    <row r="2" spans="1:14">
      <c r="A2" s="1">
        <v>4</v>
      </c>
      <c r="B2" s="3" t="s">
        <v>10</v>
      </c>
      <c r="C2" s="3" t="s">
        <v>8</v>
      </c>
      <c r="D2" s="3" t="s">
        <v>5</v>
      </c>
      <c r="E2" s="3" t="s">
        <v>11</v>
      </c>
      <c r="F2" s="3" t="s">
        <v>12</v>
      </c>
      <c r="I2" s="1">
        <v>5</v>
      </c>
      <c r="J2" s="4" t="s">
        <v>3</v>
      </c>
      <c r="K2" s="4" t="s">
        <v>8</v>
      </c>
      <c r="L2" s="4" t="s">
        <v>9</v>
      </c>
      <c r="M2" s="4" t="s">
        <v>11</v>
      </c>
      <c r="N2" s="4" t="s">
        <v>13</v>
      </c>
    </row>
    <row r="3" spans="1:14">
      <c r="A3" s="1">
        <v>12</v>
      </c>
      <c r="B3" s="3" t="s">
        <v>10</v>
      </c>
      <c r="C3" s="3" t="s">
        <v>4</v>
      </c>
      <c r="D3" s="3" t="s">
        <v>5</v>
      </c>
      <c r="E3" s="3" t="s">
        <v>11</v>
      </c>
      <c r="F3" s="3" t="s">
        <v>12</v>
      </c>
      <c r="I3" s="1">
        <v>11</v>
      </c>
      <c r="J3" s="4" t="s">
        <v>14</v>
      </c>
      <c r="K3" s="4" t="s">
        <v>8</v>
      </c>
      <c r="L3" s="4" t="s">
        <v>9</v>
      </c>
      <c r="M3" s="4" t="s">
        <v>11</v>
      </c>
      <c r="N3" s="4" t="s">
        <v>13</v>
      </c>
    </row>
    <row r="4" spans="1:14">
      <c r="A4" s="1">
        <v>15</v>
      </c>
      <c r="B4" s="2" t="s">
        <v>14</v>
      </c>
      <c r="C4" s="2" t="s">
        <v>8</v>
      </c>
      <c r="D4" s="2" t="s">
        <v>5</v>
      </c>
      <c r="E4" s="2" t="s">
        <v>11</v>
      </c>
      <c r="F4" s="2" t="s">
        <v>7</v>
      </c>
      <c r="I4" s="1">
        <v>13</v>
      </c>
      <c r="J4" s="2" t="s">
        <v>14</v>
      </c>
      <c r="K4" s="2" t="s">
        <v>4</v>
      </c>
      <c r="L4" s="2" t="s">
        <v>9</v>
      </c>
      <c r="M4" s="2" t="s">
        <v>11</v>
      </c>
      <c r="N4" s="2" t="s">
        <v>7</v>
      </c>
    </row>
    <row r="5" spans="1:14">
      <c r="A5" s="1">
        <v>20</v>
      </c>
      <c r="B5" s="3" t="s">
        <v>3</v>
      </c>
      <c r="C5" s="3" t="s">
        <v>4</v>
      </c>
      <c r="D5" s="3" t="s">
        <v>5</v>
      </c>
      <c r="E5" s="3" t="s">
        <v>11</v>
      </c>
      <c r="F5" s="3" t="s">
        <v>12</v>
      </c>
      <c r="I5" s="1">
        <v>16</v>
      </c>
      <c r="J5" s="4" t="s">
        <v>10</v>
      </c>
      <c r="K5" s="4" t="s">
        <v>8</v>
      </c>
      <c r="L5" s="4" t="s">
        <v>9</v>
      </c>
      <c r="M5" s="4" t="s">
        <v>11</v>
      </c>
      <c r="N5" s="4" t="s">
        <v>13</v>
      </c>
    </row>
    <row r="6" spans="1:14">
      <c r="A6" s="1">
        <v>21</v>
      </c>
      <c r="B6" s="3" t="s">
        <v>14</v>
      </c>
      <c r="C6" s="3" t="s">
        <v>4</v>
      </c>
      <c r="D6" s="3" t="s">
        <v>5</v>
      </c>
      <c r="E6" s="3" t="s">
        <v>11</v>
      </c>
      <c r="F6" s="3" t="s">
        <v>12</v>
      </c>
      <c r="I6" s="1">
        <v>22</v>
      </c>
      <c r="J6" s="2" t="s">
        <v>10</v>
      </c>
      <c r="K6" s="2" t="s">
        <v>4</v>
      </c>
      <c r="L6" s="2" t="s">
        <v>9</v>
      </c>
      <c r="M6" s="2" t="s">
        <v>11</v>
      </c>
      <c r="N6" s="2" t="s">
        <v>7</v>
      </c>
    </row>
    <row r="8" spans="1:14">
      <c r="B8" s="5" t="s">
        <v>18</v>
      </c>
      <c r="C8" s="6" t="s">
        <v>19</v>
      </c>
      <c r="D8" s="6" t="s">
        <v>20</v>
      </c>
      <c r="E8" s="6" t="s">
        <v>21</v>
      </c>
      <c r="F8" s="6" t="s">
        <v>30</v>
      </c>
      <c r="J8" s="5" t="s">
        <v>0</v>
      </c>
      <c r="K8" s="6" t="s">
        <v>19</v>
      </c>
      <c r="L8" s="6" t="s">
        <v>20</v>
      </c>
      <c r="M8" s="6" t="s">
        <v>21</v>
      </c>
      <c r="N8" s="6" t="s">
        <v>30</v>
      </c>
    </row>
    <row r="9" spans="1:14">
      <c r="A9" s="7" t="s">
        <v>22</v>
      </c>
      <c r="C9" s="11">
        <v>1</v>
      </c>
      <c r="D9" s="11">
        <v>2</v>
      </c>
      <c r="E9" s="11">
        <v>2</v>
      </c>
      <c r="F9" s="11">
        <v>5</v>
      </c>
      <c r="I9" s="7" t="s">
        <v>22</v>
      </c>
      <c r="K9" s="11">
        <v>1</v>
      </c>
      <c r="L9" s="11">
        <v>2</v>
      </c>
      <c r="M9" s="11">
        <v>2</v>
      </c>
      <c r="N9" s="11">
        <v>5</v>
      </c>
    </row>
    <row r="10" spans="1:14">
      <c r="A10" s="7" t="s">
        <v>23</v>
      </c>
      <c r="B10" s="12">
        <f>C9/F9*C11+D9/F9*D11+E9/F9*E11</f>
        <v>0.4</v>
      </c>
      <c r="I10" s="7" t="s">
        <v>23</v>
      </c>
      <c r="J10" s="12">
        <f>K9/N9*K11+L9/N9*L11+M9/N9*M11</f>
        <v>0.8</v>
      </c>
    </row>
    <row r="11" spans="1:14">
      <c r="A11" s="7" t="s">
        <v>24</v>
      </c>
      <c r="B11" s="12">
        <f>F11-B10</f>
        <v>0.32192809488736229</v>
      </c>
      <c r="C11" s="12">
        <f>-(C12/C9)*LOG(C12/C9,2)-0-0</f>
        <v>0</v>
      </c>
      <c r="D11" s="12">
        <f>-(D12/D9)*LOG(D12/D9,2)-0-0</f>
        <v>0</v>
      </c>
      <c r="E11" s="12">
        <f>-(E12/E9)*LOG(E12/E9,2)-0-(E14/E9)*LOG(E14/E9,2)</f>
        <v>1</v>
      </c>
      <c r="F11" s="12">
        <f>-(F12/F9)*LOG(F12/F9,2)-0-(F14/F9)*LOG(F14/F9,2)</f>
        <v>0.72192809488736231</v>
      </c>
      <c r="I11" s="7" t="s">
        <v>24</v>
      </c>
      <c r="J11" s="12">
        <f>N11-J10</f>
        <v>0.17095059445466854</v>
      </c>
      <c r="K11" s="12">
        <f>0-(K13/K9)*LOG(K13/K9,2)-0</f>
        <v>0</v>
      </c>
      <c r="L11" s="12">
        <f>0-(L13/L9)*LOG(L13/L9,2)-(L14/L9)*LOG(L14/L9,2)</f>
        <v>1</v>
      </c>
      <c r="M11" s="12">
        <f>0-(M13/M9)*LOG(M13/M9,2)-(M14/M9)*LOG(M14/M9,2)</f>
        <v>1</v>
      </c>
      <c r="N11" s="12">
        <f>0-(N13/N9)*LOG(N13/N9,2)-(N14/N9)*LOG(N14/N9,2)</f>
        <v>0.97095059445466858</v>
      </c>
    </row>
    <row r="12" spans="1:14">
      <c r="B12" s="9" t="s">
        <v>25</v>
      </c>
      <c r="C12" s="11">
        <v>1</v>
      </c>
      <c r="D12" s="11">
        <v>2</v>
      </c>
      <c r="E12" s="11">
        <v>1</v>
      </c>
      <c r="F12" s="11">
        <f>SUM(C12:E12)</f>
        <v>4</v>
      </c>
      <c r="J12" s="9" t="s">
        <v>25</v>
      </c>
      <c r="K12" s="11">
        <v>0</v>
      </c>
      <c r="L12" s="11">
        <v>0</v>
      </c>
      <c r="M12" s="11">
        <v>0</v>
      </c>
      <c r="N12" s="11">
        <f>SUM(K12:M12)</f>
        <v>0</v>
      </c>
    </row>
    <row r="13" spans="1:14">
      <c r="B13" s="10" t="s">
        <v>13</v>
      </c>
      <c r="C13" s="11">
        <v>0</v>
      </c>
      <c r="D13" s="11">
        <v>0</v>
      </c>
      <c r="E13" s="11">
        <v>0</v>
      </c>
      <c r="F13" s="11">
        <f t="shared" ref="F13:F14" si="0">SUM(C13:E13)</f>
        <v>0</v>
      </c>
      <c r="J13" s="10" t="s">
        <v>13</v>
      </c>
      <c r="K13" s="11">
        <v>1</v>
      </c>
      <c r="L13" s="11">
        <v>1</v>
      </c>
      <c r="M13" s="11">
        <v>1</v>
      </c>
      <c r="N13" s="11">
        <f t="shared" ref="N13:N14" si="1">SUM(K13:M13)</f>
        <v>3</v>
      </c>
    </row>
    <row r="14" spans="1:14">
      <c r="B14" s="8" t="s">
        <v>7</v>
      </c>
      <c r="C14" s="11">
        <v>0</v>
      </c>
      <c r="D14" s="11">
        <v>0</v>
      </c>
      <c r="E14" s="11">
        <v>1</v>
      </c>
      <c r="F14" s="11">
        <f t="shared" si="0"/>
        <v>1</v>
      </c>
      <c r="J14" s="8" t="s">
        <v>7</v>
      </c>
      <c r="K14" s="11">
        <v>0</v>
      </c>
      <c r="L14" s="11">
        <v>1</v>
      </c>
      <c r="M14" s="11">
        <v>1</v>
      </c>
      <c r="N14" s="11">
        <f t="shared" si="1"/>
        <v>2</v>
      </c>
    </row>
    <row r="16" spans="1:14">
      <c r="B16" s="5" t="s">
        <v>26</v>
      </c>
      <c r="C16" t="s">
        <v>4</v>
      </c>
      <c r="D16" t="s">
        <v>27</v>
      </c>
      <c r="F16" t="s">
        <v>30</v>
      </c>
      <c r="J16" s="5" t="s">
        <v>26</v>
      </c>
      <c r="K16" t="s">
        <v>4</v>
      </c>
      <c r="L16" t="s">
        <v>27</v>
      </c>
      <c r="N16" t="s">
        <v>30</v>
      </c>
    </row>
    <row r="17" spans="1:14">
      <c r="A17" s="7" t="s">
        <v>22</v>
      </c>
      <c r="C17">
        <v>3</v>
      </c>
      <c r="D17">
        <v>2</v>
      </c>
      <c r="F17">
        <v>5</v>
      </c>
      <c r="I17" s="7" t="s">
        <v>22</v>
      </c>
      <c r="K17">
        <v>2</v>
      </c>
      <c r="L17">
        <v>3</v>
      </c>
      <c r="N17">
        <v>5</v>
      </c>
    </row>
    <row r="18" spans="1:14" ht="15.75" thickBot="1">
      <c r="A18" s="7" t="s">
        <v>23</v>
      </c>
      <c r="B18" s="12">
        <f>C17/F17*C19+D17/F17*D19</f>
        <v>0.4</v>
      </c>
      <c r="I18" s="7" t="s">
        <v>23</v>
      </c>
      <c r="J18" s="12">
        <f>K17/N17*K19+L17/N17*L19</f>
        <v>0</v>
      </c>
    </row>
    <row r="19" spans="1:14" ht="15.75" thickBot="1">
      <c r="A19" s="7" t="s">
        <v>28</v>
      </c>
      <c r="B19" s="12">
        <f>F19-B18</f>
        <v>0.32192809488736229</v>
      </c>
      <c r="C19" s="12">
        <f>-(C20/C17)*LOG(C20/C17,2)-0-0</f>
        <v>0</v>
      </c>
      <c r="D19" s="12">
        <f>-(D20/D17)*LOG(D20/D17,2)-0-(D22/D17)*LOG(D22/D17,2)</f>
        <v>1</v>
      </c>
      <c r="E19" s="12"/>
      <c r="F19" s="12">
        <f>-(F20/F17)*LOG(F20/F17,2)-0-(F22/F17)*LOG(F22/F17,2)</f>
        <v>0.72192809488736231</v>
      </c>
      <c r="I19" s="7" t="s">
        <v>28</v>
      </c>
      <c r="J19" s="13">
        <f>N19-J18</f>
        <v>0.97095059445466858</v>
      </c>
      <c r="K19" s="12">
        <f>0-0-(K22/K17)*LOG(K22/K17,2)</f>
        <v>0</v>
      </c>
      <c r="L19" s="12">
        <f>0-(L21/L17)*LOG(L21/L17,2)-0</f>
        <v>0</v>
      </c>
      <c r="M19" s="12"/>
      <c r="N19" s="12">
        <f>0-(N21/N17)*LOG(N21/N17,2)-(N22/N17)*LOG(N22/N17,2)</f>
        <v>0.97095059445466858</v>
      </c>
    </row>
    <row r="20" spans="1:14">
      <c r="B20" s="9" t="s">
        <v>25</v>
      </c>
      <c r="C20">
        <v>3</v>
      </c>
      <c r="D20">
        <v>1</v>
      </c>
      <c r="F20">
        <f>SUM(C20:D20)</f>
        <v>4</v>
      </c>
      <c r="J20" s="9" t="s">
        <v>25</v>
      </c>
      <c r="K20">
        <v>0</v>
      </c>
      <c r="L20">
        <v>0</v>
      </c>
      <c r="N20">
        <f>SUM(K20:L20)</f>
        <v>0</v>
      </c>
    </row>
    <row r="21" spans="1:14">
      <c r="B21" s="10" t="s">
        <v>13</v>
      </c>
      <c r="C21">
        <v>0</v>
      </c>
      <c r="D21">
        <v>0</v>
      </c>
      <c r="F21">
        <f t="shared" ref="F21:F22" si="2">SUM(C21:D21)</f>
        <v>0</v>
      </c>
      <c r="J21" s="10" t="s">
        <v>13</v>
      </c>
      <c r="K21">
        <v>0</v>
      </c>
      <c r="L21">
        <v>3</v>
      </c>
      <c r="N21">
        <f t="shared" ref="N21:N22" si="3">SUM(K21:L21)</f>
        <v>3</v>
      </c>
    </row>
    <row r="22" spans="1:14">
      <c r="B22" s="8" t="s">
        <v>7</v>
      </c>
      <c r="C22">
        <v>0</v>
      </c>
      <c r="D22">
        <v>1</v>
      </c>
      <c r="F22">
        <f t="shared" si="2"/>
        <v>1</v>
      </c>
      <c r="J22" s="8" t="s">
        <v>7</v>
      </c>
      <c r="K22">
        <v>2</v>
      </c>
      <c r="L22">
        <v>0</v>
      </c>
      <c r="N22">
        <f t="shared" si="3"/>
        <v>2</v>
      </c>
    </row>
  </sheetData>
  <autoFilter ref="B1:F6">
    <filterColumn colId="0"/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tabSelected="1" zoomScale="70" zoomScaleNormal="70" workbookViewId="0">
      <selection activeCell="Y17" sqref="Y17"/>
    </sheetView>
  </sheetViews>
  <sheetFormatPr defaultRowHeight="15"/>
  <cols>
    <col min="2" max="2" width="7" bestFit="1" customWidth="1"/>
    <col min="3" max="3" width="13.5703125" bestFit="1" customWidth="1"/>
    <col min="4" max="4" width="12.85546875" bestFit="1" customWidth="1"/>
    <col min="5" max="5" width="9.85546875" bestFit="1" customWidth="1"/>
  </cols>
  <sheetData>
    <row r="1" spans="1:6">
      <c r="A1" s="1" t="s">
        <v>17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16</v>
      </c>
    </row>
    <row r="2" spans="1:6">
      <c r="A2" s="1">
        <v>15</v>
      </c>
      <c r="B2" s="2" t="s">
        <v>14</v>
      </c>
      <c r="C2" s="2" t="s">
        <v>8</v>
      </c>
      <c r="D2" s="2" t="s">
        <v>5</v>
      </c>
      <c r="E2" s="2" t="s">
        <v>11</v>
      </c>
      <c r="F2" s="2" t="s">
        <v>7</v>
      </c>
    </row>
    <row r="3" spans="1:6">
      <c r="A3" s="1">
        <v>21</v>
      </c>
      <c r="B3" s="3" t="s">
        <v>14</v>
      </c>
      <c r="C3" s="3" t="s">
        <v>4</v>
      </c>
      <c r="D3" s="3" t="s">
        <v>5</v>
      </c>
      <c r="E3" s="3" t="s">
        <v>11</v>
      </c>
      <c r="F3" s="3" t="s">
        <v>12</v>
      </c>
    </row>
    <row r="5" spans="1:6">
      <c r="B5" s="5" t="s">
        <v>26</v>
      </c>
      <c r="C5" t="s">
        <v>4</v>
      </c>
      <c r="D5" t="s">
        <v>27</v>
      </c>
      <c r="F5" t="s">
        <v>30</v>
      </c>
    </row>
    <row r="6" spans="1:6">
      <c r="A6" s="7" t="s">
        <v>22</v>
      </c>
      <c r="C6">
        <v>1</v>
      </c>
      <c r="D6">
        <v>1</v>
      </c>
      <c r="F6">
        <v>2</v>
      </c>
    </row>
    <row r="7" spans="1:6">
      <c r="A7" s="7" t="s">
        <v>23</v>
      </c>
      <c r="B7" s="12">
        <f>C6/F6*C8+D6/F6*D8</f>
        <v>0</v>
      </c>
    </row>
    <row r="8" spans="1:6">
      <c r="A8" s="7" t="s">
        <v>28</v>
      </c>
      <c r="B8" s="12">
        <f>F8-B7</f>
        <v>1</v>
      </c>
      <c r="C8" s="12">
        <f>-(C9/C6)*LOG(C9/C6,2)-0-0</f>
        <v>0</v>
      </c>
      <c r="D8" s="12">
        <f>0-0-(D11/D6)*LOG(D11/D6,2)</f>
        <v>0</v>
      </c>
      <c r="E8" s="12"/>
      <c r="F8" s="12">
        <f>-(F9/F6)*LOG(F9/F6,2)-0-(F11/F6)*LOG(F11/F6,2)</f>
        <v>1</v>
      </c>
    </row>
    <row r="9" spans="1:6">
      <c r="B9" s="9" t="s">
        <v>25</v>
      </c>
      <c r="C9">
        <v>1</v>
      </c>
      <c r="D9">
        <v>0</v>
      </c>
      <c r="F9">
        <f>SUM(C9:D9)</f>
        <v>1</v>
      </c>
    </row>
    <row r="10" spans="1:6">
      <c r="B10" s="10" t="s">
        <v>13</v>
      </c>
      <c r="C10">
        <v>0</v>
      </c>
      <c r="D10">
        <v>0</v>
      </c>
      <c r="F10">
        <f t="shared" ref="F10:F11" si="0">SUM(C10:D10)</f>
        <v>0</v>
      </c>
    </row>
    <row r="11" spans="1:6">
      <c r="B11" s="8" t="s">
        <v>7</v>
      </c>
      <c r="C11">
        <v>0</v>
      </c>
      <c r="D11">
        <v>1</v>
      </c>
      <c r="F11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Pytanie 1</vt:lpstr>
      <vt:lpstr>Pytanie2</vt:lpstr>
      <vt:lpstr>Pytanie 3 i 4</vt:lpstr>
      <vt:lpstr>Pytanie 5</vt:lpstr>
      <vt:lpstr>'Pytanie 1'!SOCZ_v01</vt:lpstr>
    </vt:vector>
  </TitlesOfParts>
  <Company>WSIiZ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Stręciwilk</dc:creator>
  <cp:lastModifiedBy>Sylwia</cp:lastModifiedBy>
  <dcterms:created xsi:type="dcterms:W3CDTF">2014-05-15T12:33:02Z</dcterms:created>
  <dcterms:modified xsi:type="dcterms:W3CDTF">2014-05-17T10:57:10Z</dcterms:modified>
</cp:coreProperties>
</file>