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90ad66c6cdc2e1d/Documents/Curso De Office/Curso de Excel/"/>
    </mc:Choice>
  </mc:AlternateContent>
  <xr:revisionPtr revIDLastSave="301" documentId="8_{0EDA9253-4334-4033-AE3F-EE00D0BD4F61}" xr6:coauthVersionLast="47" xr6:coauthVersionMax="47" xr10:uidLastSave="{8E38E3BB-FFA4-453D-B543-EC99902DE7E2}"/>
  <bookViews>
    <workbookView xWindow="-120" yWindow="-120" windowWidth="20730" windowHeight="11040" activeTab="1" xr2:uid="{1382E0D2-B687-451D-9A1E-A72C44B1DA3E}"/>
  </bookViews>
  <sheets>
    <sheet name="Comparativo FaturamentoxLucro" sheetId="5" r:id="rId1"/>
    <sheet name="Dados" sheetId="1" r:id="rId2"/>
    <sheet name="Gráfico de Lucros" sheetId="3" r:id="rId3"/>
    <sheet name="Gráfico de Vendas" sheetId="4" r:id="rId4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9" i="1"/>
  <c r="M14" i="1" l="1"/>
  <c r="M6" i="1"/>
  <c r="M7" i="1"/>
  <c r="M8" i="1"/>
  <c r="M9" i="1"/>
  <c r="M10" i="1"/>
  <c r="M11" i="1"/>
  <c r="M12" i="1"/>
  <c r="M13" i="1"/>
  <c r="M5" i="1"/>
  <c r="E6" i="1"/>
  <c r="O6" i="1" s="1"/>
  <c r="E7" i="1"/>
  <c r="O7" i="1" s="1"/>
  <c r="E8" i="1"/>
  <c r="O8" i="1" s="1"/>
  <c r="D19" i="1" s="1"/>
  <c r="E9" i="1"/>
  <c r="G9" i="1" s="1"/>
  <c r="K9" i="1" s="1"/>
  <c r="E10" i="1"/>
  <c r="G10" i="1" s="1"/>
  <c r="E11" i="1"/>
  <c r="G11" i="1" s="1"/>
  <c r="K11" i="1" s="1"/>
  <c r="E12" i="1"/>
  <c r="O12" i="1" s="1"/>
  <c r="E13" i="1"/>
  <c r="O13" i="1" s="1"/>
  <c r="E14" i="1"/>
  <c r="O14" i="1" s="1"/>
  <c r="E5" i="1"/>
  <c r="G5" i="1" s="1"/>
  <c r="K5" i="1" s="1"/>
  <c r="G8" i="1" l="1"/>
  <c r="K8" i="1" s="1"/>
  <c r="O5" i="1"/>
  <c r="O10" i="1"/>
  <c r="O11" i="1"/>
  <c r="O9" i="1"/>
  <c r="D17" i="1"/>
  <c r="K10" i="1"/>
  <c r="G7" i="1"/>
  <c r="K7" i="1" s="1"/>
  <c r="G14" i="1"/>
  <c r="K14" i="1" s="1"/>
  <c r="G6" i="1"/>
  <c r="K6" i="1" s="1"/>
  <c r="G13" i="1"/>
  <c r="K13" i="1" s="1"/>
  <c r="G12" i="1"/>
  <c r="K12" i="1" s="1"/>
  <c r="K15" i="1" l="1"/>
</calcChain>
</file>

<file path=xl/sharedStrings.xml><?xml version="1.0" encoding="utf-8"?>
<sst xmlns="http://schemas.openxmlformats.org/spreadsheetml/2006/main" count="24" uniqueCount="23">
  <si>
    <t>Controle de Custos</t>
  </si>
  <si>
    <t>Produto</t>
  </si>
  <si>
    <t>iPhone 6</t>
  </si>
  <si>
    <t>iPhone 6s</t>
  </si>
  <si>
    <t>iPhone 7</t>
  </si>
  <si>
    <t>S8</t>
  </si>
  <si>
    <t>S7</t>
  </si>
  <si>
    <t>LG L70</t>
  </si>
  <si>
    <t>LG L80</t>
  </si>
  <si>
    <t>Moto G5</t>
  </si>
  <si>
    <t>MotoG4</t>
  </si>
  <si>
    <t>Moto Z</t>
  </si>
  <si>
    <t>Custo</t>
  </si>
  <si>
    <t>Acréscimo</t>
  </si>
  <si>
    <t>Preço Final</t>
  </si>
  <si>
    <t>Total</t>
  </si>
  <si>
    <t>Código</t>
  </si>
  <si>
    <t xml:space="preserve"> Total Geral</t>
  </si>
  <si>
    <t>Investimento</t>
  </si>
  <si>
    <t>Lucro</t>
  </si>
  <si>
    <t>Quant.</t>
  </si>
  <si>
    <t>Digite o Código do Produto</t>
  </si>
  <si>
    <t>Digite o Nome do Produto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</si>
</sst>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1" fillId="0" borderId="0" xfId="0" applyFont="1"/>
    <xf numFmtId="44" fontId="0" fillId="0" borderId="1" xfId="0" applyNumberFormat="1" applyBorder="1"/>
    <xf numFmtId="44" fontId="1" fillId="0" borderId="0" xfId="0" applyNumberFormat="1" applyFont="1"/>
    <xf numFmtId="44" fontId="1" fillId="0" borderId="1" xfId="0" applyNumberFormat="1" applyFont="1" applyBorder="1"/>
    <xf numFmtId="44" fontId="0" fillId="0" borderId="0" xfId="0" applyNumberFormat="1"/>
    <xf numFmtId="0" fontId="4" fillId="2" borderId="0" xfId="0" applyFont="1" applyFill="1"/>
    <xf numFmtId="44" fontId="4" fillId="2" borderId="0" xfId="1" applyFont="1" applyFill="1"/>
    <xf numFmtId="0" fontId="2" fillId="2" borderId="0" xfId="0" applyFont="1" applyFill="1" applyAlignment="1">
      <alignment horizontal="center"/>
    </xf>
    <xf numFmtId="44" fontId="4" fillId="2" borderId="0" xfId="0" applyNumberFormat="1" applyFont="1" applyFill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Dados!$K$3</c:f>
              <c:strCache>
                <c:ptCount val="1"/>
                <c:pt idx="0">
                  <c:v> Total Geral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Dados!$B$4:$B$14</c:f>
              <c:strCache>
                <c:ptCount val="11"/>
                <c:pt idx="1">
                  <c:v>iPhone 6</c:v>
                </c:pt>
                <c:pt idx="2">
                  <c:v>iPhone 6s</c:v>
                </c:pt>
                <c:pt idx="3">
                  <c:v>iPhone 7</c:v>
                </c:pt>
                <c:pt idx="4">
                  <c:v>S8</c:v>
                </c:pt>
                <c:pt idx="5">
                  <c:v>S7</c:v>
                </c:pt>
                <c:pt idx="6">
                  <c:v>LG L80</c:v>
                </c:pt>
                <c:pt idx="7">
                  <c:v>LG L70</c:v>
                </c:pt>
                <c:pt idx="8">
                  <c:v>Moto G5</c:v>
                </c:pt>
                <c:pt idx="9">
                  <c:v>MotoG4</c:v>
                </c:pt>
                <c:pt idx="10">
                  <c:v>Moto Z</c:v>
                </c:pt>
              </c:strCache>
            </c:strRef>
          </c:cat>
          <c:val>
            <c:numRef>
              <c:f>Dados!$K$4:$K$14</c:f>
              <c:numCache>
                <c:formatCode>_("R$"* #,##0.00_);_("R$"* \(#,##0.00\);_("R$"* "-"??_);_(@_)</c:formatCode>
                <c:ptCount val="11"/>
                <c:pt idx="1">
                  <c:v>7020</c:v>
                </c:pt>
                <c:pt idx="2">
                  <c:v>14950</c:v>
                </c:pt>
                <c:pt idx="3">
                  <c:v>5460</c:v>
                </c:pt>
                <c:pt idx="4">
                  <c:v>7800</c:v>
                </c:pt>
                <c:pt idx="5">
                  <c:v>18720</c:v>
                </c:pt>
                <c:pt idx="6">
                  <c:v>2600</c:v>
                </c:pt>
                <c:pt idx="7">
                  <c:v>715.52</c:v>
                </c:pt>
                <c:pt idx="8">
                  <c:v>2068.8720000000003</c:v>
                </c:pt>
                <c:pt idx="9">
                  <c:v>1509.04</c:v>
                </c:pt>
                <c:pt idx="10">
                  <c:v>9365.4600000000009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B8-4F45-94B7-CAF4A519E8FA}"/>
            </c:ext>
          </c:extLst>
        </c:ser>
        <c:ser>
          <c:idx val="1"/>
          <c:order val="1"/>
          <c:tx>
            <c:strRef>
              <c:f>Dados!$O$3</c:f>
              <c:strCache>
                <c:ptCount val="1"/>
                <c:pt idx="0">
                  <c:v>Lucro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Dados!$B$4:$B$14</c:f>
              <c:strCache>
                <c:ptCount val="11"/>
                <c:pt idx="1">
                  <c:v>iPhone 6</c:v>
                </c:pt>
                <c:pt idx="2">
                  <c:v>iPhone 6s</c:v>
                </c:pt>
                <c:pt idx="3">
                  <c:v>iPhone 7</c:v>
                </c:pt>
                <c:pt idx="4">
                  <c:v>S8</c:v>
                </c:pt>
                <c:pt idx="5">
                  <c:v>S7</c:v>
                </c:pt>
                <c:pt idx="6">
                  <c:v>LG L80</c:v>
                </c:pt>
                <c:pt idx="7">
                  <c:v>LG L70</c:v>
                </c:pt>
                <c:pt idx="8">
                  <c:v>Moto G5</c:v>
                </c:pt>
                <c:pt idx="9">
                  <c:v>MotoG4</c:v>
                </c:pt>
                <c:pt idx="10">
                  <c:v>Moto Z</c:v>
                </c:pt>
              </c:strCache>
            </c:strRef>
          </c:cat>
          <c:val>
            <c:numRef>
              <c:f>Dados!$O$4:$O$14</c:f>
              <c:numCache>
                <c:formatCode>_("R$"* #,##0.00_);_("R$"* \(#,##0.00\);_("R$"* "-"??_);_(@_)</c:formatCode>
                <c:ptCount val="11"/>
                <c:pt idx="1">
                  <c:v>1620</c:v>
                </c:pt>
                <c:pt idx="2">
                  <c:v>3450</c:v>
                </c:pt>
                <c:pt idx="3">
                  <c:v>1260</c:v>
                </c:pt>
                <c:pt idx="4">
                  <c:v>1800</c:v>
                </c:pt>
                <c:pt idx="5">
                  <c:v>4320</c:v>
                </c:pt>
                <c:pt idx="6">
                  <c:v>600</c:v>
                </c:pt>
                <c:pt idx="7">
                  <c:v>165.11999999999998</c:v>
                </c:pt>
                <c:pt idx="8">
                  <c:v>477.43200000000002</c:v>
                </c:pt>
                <c:pt idx="9">
                  <c:v>348.23999999999995</c:v>
                </c:pt>
                <c:pt idx="10">
                  <c:v>2161.2599999999998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B8-4F45-94B7-CAF4A519E8F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80625983"/>
        <c:axId val="280626463"/>
      </c:barChart>
      <c:catAx>
        <c:axId val="2806259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0626463"/>
        <c:crosses val="autoZero"/>
        <c:auto val="1"/>
        <c:lblAlgn val="ctr"/>
        <c:lblOffset val="100"/>
        <c:noMultiLvlLbl val="0"/>
      </c:catAx>
      <c:valAx>
        <c:axId val="28062646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062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Lucro</a:t>
            </a:r>
          </a:p>
        </c:rich>
      </c:tx>
      <c:layout>
        <c:manualLayout>
          <c:xMode val="edge"/>
          <c:yMode val="edge"/>
          <c:x val="0.87854198477433731"/>
          <c:y val="5.35116868962378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Dados!$O$3</c:f>
              <c:strCache>
                <c:ptCount val="1"/>
                <c:pt idx="0">
                  <c:v>Lucro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Dados!$B$4:$B$14</c:f>
              <c:strCache>
                <c:ptCount val="11"/>
                <c:pt idx="1">
                  <c:v>iPhone 6</c:v>
                </c:pt>
                <c:pt idx="2">
                  <c:v>iPhone 6s</c:v>
                </c:pt>
                <c:pt idx="3">
                  <c:v>iPhone 7</c:v>
                </c:pt>
                <c:pt idx="4">
                  <c:v>S8</c:v>
                </c:pt>
                <c:pt idx="5">
                  <c:v>S7</c:v>
                </c:pt>
                <c:pt idx="6">
                  <c:v>LG L80</c:v>
                </c:pt>
                <c:pt idx="7">
                  <c:v>LG L70</c:v>
                </c:pt>
                <c:pt idx="8">
                  <c:v>Moto G5</c:v>
                </c:pt>
                <c:pt idx="9">
                  <c:v>MotoG4</c:v>
                </c:pt>
                <c:pt idx="10">
                  <c:v>Moto Z</c:v>
                </c:pt>
              </c:strCache>
            </c:strRef>
          </c:cat>
          <c:val>
            <c:numRef>
              <c:f>Dados!$O$4:$O$14</c:f>
              <c:numCache>
                <c:formatCode>_("R$"* #,##0.00_);_("R$"* \(#,##0.00\);_("R$"* "-"??_);_(@_)</c:formatCode>
                <c:ptCount val="11"/>
                <c:pt idx="1">
                  <c:v>1620</c:v>
                </c:pt>
                <c:pt idx="2">
                  <c:v>3450</c:v>
                </c:pt>
                <c:pt idx="3">
                  <c:v>1260</c:v>
                </c:pt>
                <c:pt idx="4">
                  <c:v>1800</c:v>
                </c:pt>
                <c:pt idx="5">
                  <c:v>4320</c:v>
                </c:pt>
                <c:pt idx="6">
                  <c:v>600</c:v>
                </c:pt>
                <c:pt idx="7">
                  <c:v>165.11999999999998</c:v>
                </c:pt>
                <c:pt idx="8">
                  <c:v>477.43200000000002</c:v>
                </c:pt>
                <c:pt idx="9">
                  <c:v>348.23999999999995</c:v>
                </c:pt>
                <c:pt idx="10">
                  <c:v>2161.2599999999998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BF-4938-98EC-DDDE178863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140142383"/>
        <c:axId val="1140141423"/>
      </c:barChart>
      <c:catAx>
        <c:axId val="114014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0141423"/>
        <c:crosses val="autoZero"/>
        <c:auto val="1"/>
        <c:lblAlgn val="ctr"/>
        <c:lblOffset val="100"/>
        <c:noMultiLvlLbl val="0"/>
      </c:catAx>
      <c:valAx>
        <c:axId val="11401414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4014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Dados!$I$3</c:f>
              <c:strCache>
                <c:ptCount val="1"/>
                <c:pt idx="0">
                  <c:v>Quant.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Dados!$B$4:$B$14</c:f>
              <c:strCache>
                <c:ptCount val="11"/>
                <c:pt idx="1">
                  <c:v>iPhone 6</c:v>
                </c:pt>
                <c:pt idx="2">
                  <c:v>iPhone 6s</c:v>
                </c:pt>
                <c:pt idx="3">
                  <c:v>iPhone 7</c:v>
                </c:pt>
                <c:pt idx="4">
                  <c:v>S8</c:v>
                </c:pt>
                <c:pt idx="5">
                  <c:v>S7</c:v>
                </c:pt>
                <c:pt idx="6">
                  <c:v>LG L80</c:v>
                </c:pt>
                <c:pt idx="7">
                  <c:v>LG L70</c:v>
                </c:pt>
                <c:pt idx="8">
                  <c:v>Moto G5</c:v>
                </c:pt>
                <c:pt idx="9">
                  <c:v>MotoG4</c:v>
                </c:pt>
                <c:pt idx="10">
                  <c:v>Moto Z</c:v>
                </c:pt>
              </c:strCache>
            </c:strRef>
          </c:cat>
          <c:val>
            <c:numRef>
              <c:f>Dados!$I$4:$I$14</c:f>
              <c:numCache>
                <c:formatCode>General</c:formatCode>
                <c:ptCount val="11"/>
                <c:pt idx="1">
                  <c:v>5</c:v>
                </c:pt>
                <c:pt idx="2">
                  <c:v>10</c:v>
                </c:pt>
                <c:pt idx="3">
                  <c:v>2</c:v>
                </c:pt>
                <c:pt idx="4">
                  <c:v>2</c:v>
                </c:pt>
                <c:pt idx="5">
                  <c:v>12</c:v>
                </c:pt>
                <c:pt idx="6">
                  <c:v>5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665-42FD-9F46-A85F9F40E18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006021104"/>
        <c:axId val="1006020144"/>
      </c:barChart>
      <c:valAx>
        <c:axId val="100602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6021104"/>
        <c:crosses val="autoZero"/>
        <c:crossBetween val="between"/>
      </c:valAx>
      <c:catAx>
        <c:axId val="1006021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6020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64E23EC-14BB-47DE-8D37-DBD924201A2D}">
  <sheetPr/>
  <sheetViews>
    <sheetView zoomScale="70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088BFBB-796B-4221-9146-8EAF96D3EC23}">
  <sheetPr/>
  <sheetViews>
    <sheetView zoomScale="70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48C53F2-F84A-43C4-85B1-587889681510}">
  <sheetPr/>
  <sheetViews>
    <sheetView zoomScale="70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33857" cy="600075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0B69554-D38F-880F-4984-5F65CA055C7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50329" cy="601578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5A2C53-B7C7-6B6A-4C64-C9999CF6F1C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33857" cy="600075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D8A639-BE2F-EA84-A221-56C58F15850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B85A8-5A9F-4FD9-A862-31086DC13351}">
  <dimension ref="A1:Q19"/>
  <sheetViews>
    <sheetView tabSelected="1" zoomScaleNormal="100" zoomScaleSheetLayoutView="80" workbookViewId="0">
      <selection activeCell="G18" sqref="G18"/>
    </sheetView>
  </sheetViews>
  <sheetFormatPr defaultRowHeight="15" x14ac:dyDescent="0.25"/>
  <cols>
    <col min="1" max="1" width="7.28515625" customWidth="1"/>
    <col min="2" max="2" width="12.140625" bestFit="1" customWidth="1"/>
    <col min="3" max="3" width="3.42578125" customWidth="1"/>
    <col min="4" max="4" width="12.140625" bestFit="1" customWidth="1"/>
    <col min="5" max="5" width="10.28515625" customWidth="1"/>
    <col min="6" max="6" width="3.140625" customWidth="1"/>
    <col min="7" max="7" width="14.7109375" bestFit="1" customWidth="1"/>
    <col min="8" max="8" width="3.5703125" customWidth="1"/>
    <col min="9" max="9" width="6.7109375" customWidth="1"/>
    <col min="10" max="10" width="2.42578125" customWidth="1"/>
    <col min="11" max="11" width="13.85546875" customWidth="1"/>
    <col min="12" max="12" width="5.140625" customWidth="1"/>
    <col min="13" max="13" width="14.85546875" bestFit="1" customWidth="1"/>
    <col min="14" max="14" width="3.5703125" customWidth="1"/>
    <col min="15" max="15" width="18.42578125" bestFit="1" customWidth="1"/>
    <col min="17" max="17" width="13.28515625" bestFit="1" customWidth="1"/>
  </cols>
  <sheetData>
    <row r="1" spans="1:17" ht="23.25" x14ac:dyDescent="0.3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3" spans="1:17" x14ac:dyDescent="0.25">
      <c r="A3" s="2" t="s">
        <v>16</v>
      </c>
      <c r="B3" s="2" t="s">
        <v>1</v>
      </c>
      <c r="C3" s="2"/>
      <c r="D3" s="2" t="s">
        <v>12</v>
      </c>
      <c r="E3" s="2" t="s">
        <v>13</v>
      </c>
      <c r="F3" s="2"/>
      <c r="G3" s="2" t="s">
        <v>14</v>
      </c>
      <c r="H3" s="2"/>
      <c r="I3" s="2" t="s">
        <v>20</v>
      </c>
      <c r="J3" s="2"/>
      <c r="K3" s="2" t="s">
        <v>17</v>
      </c>
      <c r="M3" s="2" t="s">
        <v>18</v>
      </c>
      <c r="O3" s="2" t="s">
        <v>19</v>
      </c>
    </row>
    <row r="4" spans="1:17" x14ac:dyDescent="0.25">
      <c r="N4" s="2"/>
    </row>
    <row r="5" spans="1:17" x14ac:dyDescent="0.25">
      <c r="A5" s="1">
        <v>8492</v>
      </c>
      <c r="B5" s="1" t="s">
        <v>2</v>
      </c>
      <c r="D5" s="5">
        <v>1080</v>
      </c>
      <c r="E5" s="3">
        <f>D5*30%</f>
        <v>324</v>
      </c>
      <c r="G5" s="3">
        <f>D5+E5</f>
        <v>1404</v>
      </c>
      <c r="I5" s="1">
        <v>5</v>
      </c>
      <c r="K5" s="3">
        <f>I5*G5</f>
        <v>7020</v>
      </c>
      <c r="M5" s="3">
        <f>D5*I5</f>
        <v>5400</v>
      </c>
      <c r="O5" s="5">
        <f>I5*E5</f>
        <v>1620</v>
      </c>
    </row>
    <row r="6" spans="1:17" x14ac:dyDescent="0.25">
      <c r="A6" s="1">
        <v>8493</v>
      </c>
      <c r="B6" s="1" t="s">
        <v>3</v>
      </c>
      <c r="D6" s="5">
        <v>1150</v>
      </c>
      <c r="E6" s="3">
        <f t="shared" ref="E6:E14" si="0">D6*30%</f>
        <v>345</v>
      </c>
      <c r="G6" s="3">
        <f t="shared" ref="G6:G14" si="1">D6+E6</f>
        <v>1495</v>
      </c>
      <c r="I6" s="1">
        <v>10</v>
      </c>
      <c r="K6" s="3">
        <f t="shared" ref="K6:K14" si="2">I6*G6</f>
        <v>14950</v>
      </c>
      <c r="M6" s="3">
        <f t="shared" ref="M6:M14" si="3">D6*I6</f>
        <v>11500</v>
      </c>
      <c r="O6" s="5">
        <f t="shared" ref="O6:O14" si="4">I6*E6</f>
        <v>3450</v>
      </c>
    </row>
    <row r="7" spans="1:17" x14ac:dyDescent="0.25">
      <c r="A7" s="1">
        <v>8494</v>
      </c>
      <c r="B7" s="1" t="s">
        <v>4</v>
      </c>
      <c r="D7" s="5">
        <v>2100</v>
      </c>
      <c r="E7" s="3">
        <f t="shared" si="0"/>
        <v>630</v>
      </c>
      <c r="G7" s="3">
        <f t="shared" si="1"/>
        <v>2730</v>
      </c>
      <c r="I7" s="1">
        <v>2</v>
      </c>
      <c r="K7" s="3">
        <f t="shared" si="2"/>
        <v>5460</v>
      </c>
      <c r="M7" s="3">
        <f t="shared" si="3"/>
        <v>4200</v>
      </c>
      <c r="O7" s="5">
        <f t="shared" si="4"/>
        <v>1260</v>
      </c>
    </row>
    <row r="8" spans="1:17" x14ac:dyDescent="0.25">
      <c r="A8" s="1">
        <v>8495</v>
      </c>
      <c r="B8" s="1" t="s">
        <v>5</v>
      </c>
      <c r="D8" s="5">
        <v>3000</v>
      </c>
      <c r="E8" s="3">
        <f t="shared" si="0"/>
        <v>900</v>
      </c>
      <c r="G8" s="3">
        <f t="shared" si="1"/>
        <v>3900</v>
      </c>
      <c r="I8" s="1">
        <v>2</v>
      </c>
      <c r="K8" s="3">
        <f t="shared" si="2"/>
        <v>7800</v>
      </c>
      <c r="M8" s="3">
        <f t="shared" si="3"/>
        <v>6000</v>
      </c>
      <c r="O8" s="5">
        <f t="shared" si="4"/>
        <v>1800</v>
      </c>
    </row>
    <row r="9" spans="1:17" x14ac:dyDescent="0.25">
      <c r="A9" s="1">
        <v>8496</v>
      </c>
      <c r="B9" s="1" t="s">
        <v>6</v>
      </c>
      <c r="D9" s="5">
        <v>1200</v>
      </c>
      <c r="E9" s="3">
        <f t="shared" si="0"/>
        <v>360</v>
      </c>
      <c r="G9" s="3">
        <f t="shared" si="1"/>
        <v>1560</v>
      </c>
      <c r="I9" s="1">
        <v>12</v>
      </c>
      <c r="K9" s="3">
        <f t="shared" si="2"/>
        <v>18720</v>
      </c>
      <c r="M9" s="3">
        <f t="shared" si="3"/>
        <v>14400</v>
      </c>
      <c r="O9" s="5">
        <f t="shared" si="4"/>
        <v>4320</v>
      </c>
    </row>
    <row r="10" spans="1:17" x14ac:dyDescent="0.25">
      <c r="A10" s="1">
        <v>8497</v>
      </c>
      <c r="B10" s="1" t="s">
        <v>8</v>
      </c>
      <c r="D10" s="5">
        <v>400</v>
      </c>
      <c r="E10" s="3">
        <f t="shared" si="0"/>
        <v>120</v>
      </c>
      <c r="G10" s="3">
        <f t="shared" si="1"/>
        <v>520</v>
      </c>
      <c r="I10" s="1">
        <v>5</v>
      </c>
      <c r="K10" s="3">
        <f t="shared" si="2"/>
        <v>2600</v>
      </c>
      <c r="M10" s="3">
        <f t="shared" si="3"/>
        <v>2000</v>
      </c>
      <c r="O10" s="5">
        <f t="shared" si="4"/>
        <v>600</v>
      </c>
    </row>
    <row r="11" spans="1:17" x14ac:dyDescent="0.25">
      <c r="A11" s="1">
        <v>8498</v>
      </c>
      <c r="B11" s="1" t="s">
        <v>7</v>
      </c>
      <c r="D11" s="5">
        <v>275.2</v>
      </c>
      <c r="E11" s="3">
        <f t="shared" si="0"/>
        <v>82.559999999999988</v>
      </c>
      <c r="G11" s="3">
        <f t="shared" si="1"/>
        <v>357.76</v>
      </c>
      <c r="I11" s="1">
        <v>2</v>
      </c>
      <c r="K11" s="3">
        <f t="shared" si="2"/>
        <v>715.52</v>
      </c>
      <c r="M11" s="3">
        <f t="shared" si="3"/>
        <v>550.4</v>
      </c>
      <c r="O11" s="5">
        <f t="shared" si="4"/>
        <v>165.11999999999998</v>
      </c>
    </row>
    <row r="12" spans="1:17" x14ac:dyDescent="0.25">
      <c r="A12" s="1">
        <v>8499</v>
      </c>
      <c r="B12" s="1" t="s">
        <v>9</v>
      </c>
      <c r="D12" s="5">
        <v>795.72</v>
      </c>
      <c r="E12" s="3">
        <f t="shared" si="0"/>
        <v>238.71600000000001</v>
      </c>
      <c r="G12" s="3">
        <f t="shared" si="1"/>
        <v>1034.4360000000001</v>
      </c>
      <c r="I12" s="1">
        <v>2</v>
      </c>
      <c r="K12" s="3">
        <f t="shared" si="2"/>
        <v>2068.8720000000003</v>
      </c>
      <c r="M12" s="3">
        <f t="shared" si="3"/>
        <v>1591.44</v>
      </c>
      <c r="O12" s="5">
        <f t="shared" si="4"/>
        <v>477.43200000000002</v>
      </c>
    </row>
    <row r="13" spans="1:17" x14ac:dyDescent="0.25">
      <c r="A13" s="1">
        <v>8500</v>
      </c>
      <c r="B13" s="1" t="s">
        <v>10</v>
      </c>
      <c r="D13" s="5">
        <v>580.4</v>
      </c>
      <c r="E13" s="3">
        <f t="shared" si="0"/>
        <v>174.11999999999998</v>
      </c>
      <c r="G13" s="3">
        <f t="shared" si="1"/>
        <v>754.52</v>
      </c>
      <c r="I13" s="1">
        <v>2</v>
      </c>
      <c r="K13" s="3">
        <f t="shared" si="2"/>
        <v>1509.04</v>
      </c>
      <c r="M13" s="3">
        <f t="shared" si="3"/>
        <v>1160.8</v>
      </c>
      <c r="O13" s="5">
        <f t="shared" si="4"/>
        <v>348.23999999999995</v>
      </c>
    </row>
    <row r="14" spans="1:17" x14ac:dyDescent="0.25">
      <c r="A14" s="1">
        <v>8501</v>
      </c>
      <c r="B14" s="1" t="s">
        <v>11</v>
      </c>
      <c r="D14" s="5">
        <v>1200.7</v>
      </c>
      <c r="E14" s="3">
        <f t="shared" si="0"/>
        <v>360.21</v>
      </c>
      <c r="G14" s="3">
        <f t="shared" si="1"/>
        <v>1560.91</v>
      </c>
      <c r="I14" s="1">
        <v>6</v>
      </c>
      <c r="K14" s="3">
        <f t="shared" si="2"/>
        <v>9365.4600000000009</v>
      </c>
      <c r="M14" s="3">
        <f t="shared" si="3"/>
        <v>7204.2000000000007</v>
      </c>
      <c r="O14" s="5">
        <f t="shared" si="4"/>
        <v>2161.2599999999998</v>
      </c>
      <c r="Q14" s="6"/>
    </row>
    <row r="15" spans="1:17" x14ac:dyDescent="0.25">
      <c r="I15" s="2" t="s">
        <v>15</v>
      </c>
      <c r="J15" s="2"/>
      <c r="K15" s="4">
        <f>SUM(K5:K14)</f>
        <v>70208.892000000007</v>
      </c>
    </row>
    <row r="16" spans="1:17" x14ac:dyDescent="0.25">
      <c r="A16" t="s">
        <v>21</v>
      </c>
    </row>
    <row r="17" spans="1:4" x14ac:dyDescent="0.25">
      <c r="A17" s="7">
        <v>8497</v>
      </c>
      <c r="B17" s="10">
        <f>VLOOKUP(A17,A3:O14,4,0)</f>
        <v>400</v>
      </c>
      <c r="C17" s="7"/>
      <c r="D17" s="8">
        <f>VLOOKUP(A17,A3:O14,7,0)</f>
        <v>520</v>
      </c>
    </row>
    <row r="18" spans="1:4" x14ac:dyDescent="0.25">
      <c r="A18" t="s">
        <v>22</v>
      </c>
    </row>
    <row r="19" spans="1:4" x14ac:dyDescent="0.25">
      <c r="A19" s="7" t="s">
        <v>5</v>
      </c>
      <c r="B19" s="8">
        <f>VLOOKUP(A19,B3:O14,3,0)</f>
        <v>3000</v>
      </c>
      <c r="C19" s="7"/>
      <c r="D19" s="8">
        <f>VLOOKUP(A19,B3:O14,14,0)</f>
        <v>1800</v>
      </c>
    </row>
  </sheetData>
  <mergeCells count="1">
    <mergeCell ref="A1:O1"/>
  </mergeCells>
  <conditionalFormatting sqref="D5:D1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{1954B4B7-C7CE-404C-A082-2303F931E504}</x14:id>
        </ext>
      </extLst>
    </cfRule>
  </conditionalFormatting>
  <conditionalFormatting sqref="O5:O1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{3EA0790F-D105-40C2-A7EC-CCFDB1E6ADC6}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54B4B7-C7CE-404C-A082-2303F931E5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D5:D14</xm:sqref>
        </x14:conditionalFormatting>
        <x14:conditionalFormatting xmlns:xm="http://schemas.microsoft.com/office/excel/2006/main">
          <x14:cfRule type="dataBar" id="{3EA0790F-D105-40C2-A7EC-CCFDB1E6AD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O5:O14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Gráficos</vt:lpstr>
      </vt:variant>
      <vt:variant>
        <vt:i4>3</vt:i4>
      </vt:variant>
    </vt:vector>
  </HeadingPairs>
  <TitlesOfParts>
    <vt:vector size="4" baseType="lpstr">
      <vt:lpstr>Dados</vt:lpstr>
      <vt:lpstr>Comparativo FaturamentoxLucro</vt:lpstr>
      <vt:lpstr>Gráfico de Lucros</vt:lpstr>
      <vt:lpstr>Gráfico de Vendas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</dc:creator>
  <cp:lastModifiedBy>Rafael De Montreuil</cp:lastModifiedBy>
  <dcterms:created xsi:type="dcterms:W3CDTF">2017-11-22T21:28:53Z</dcterms:created>
  <dcterms:modified xsi:type="dcterms:W3CDTF">2023-09-01T22:47:37Z</dcterms:modified>
</cp:coreProperties>
</file>