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review\7_proxy_validation\"/>
    </mc:Choice>
  </mc:AlternateContent>
  <xr:revisionPtr revIDLastSave="0" documentId="13_ncr:1_{E6E10DA7-A745-4420-BC59-2678F46C113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L19" i="1" s="1"/>
  <c r="G19" i="1"/>
  <c r="H18" i="1"/>
  <c r="G18" i="1"/>
  <c r="G17" i="1"/>
  <c r="H16" i="1"/>
  <c r="G16" i="1"/>
  <c r="G15" i="1"/>
  <c r="H14" i="1"/>
  <c r="G14" i="1"/>
  <c r="G13" i="1"/>
  <c r="J9" i="1"/>
  <c r="K8" i="1"/>
  <c r="J8" i="1"/>
  <c r="E9" i="1"/>
  <c r="F8" i="1"/>
  <c r="E8" i="1"/>
  <c r="H12" i="1"/>
  <c r="G12" i="1"/>
  <c r="B16" i="1"/>
  <c r="M16" i="1" s="1"/>
  <c r="B14" i="1"/>
  <c r="L15" i="1" s="1"/>
  <c r="B12" i="1"/>
  <c r="L13" i="1" l="1"/>
  <c r="L12" i="1"/>
  <c r="M12" i="1"/>
  <c r="L18" i="1"/>
  <c r="M18" i="1"/>
  <c r="L17" i="1"/>
  <c r="L16" i="1"/>
  <c r="L14" i="1"/>
  <c r="M14" i="1"/>
</calcChain>
</file>

<file path=xl/sharedStrings.xml><?xml version="1.0" encoding="utf-8"?>
<sst xmlns="http://schemas.openxmlformats.org/spreadsheetml/2006/main" count="16" uniqueCount="16">
  <si>
    <t>Driving Restriction Tickets
(log)</t>
  </si>
  <si>
    <t>Other non-Speeding Tickets
(log)</t>
  </si>
  <si>
    <t>Km of Congestion (log)</t>
  </si>
  <si>
    <t>Simulated VMT (log)</t>
  </si>
  <si>
    <t>log_vmt</t>
  </si>
  <si>
    <t>log_vmt1</t>
  </si>
  <si>
    <t>Obs.</t>
  </si>
  <si>
    <t>Dependent Variable:</t>
  </si>
  <si>
    <t xml:space="preserve">    1st quartile</t>
  </si>
  <si>
    <t xml:space="preserve">    2nd quartile</t>
  </si>
  <si>
    <t xml:space="preserve">    3rd quartile</t>
  </si>
  <si>
    <t xml:space="preserve">    4th quartile</t>
  </si>
  <si>
    <t>log_cong_q1</t>
  </si>
  <si>
    <t>log_cong_q2</t>
  </si>
  <si>
    <t>log_cong_q3</t>
  </si>
  <si>
    <t>log_cong_q4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</si>
</sst>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_);\(#,##0.00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left" vertical="center"/>
    </xf>
    <xf numFmtId="164" fontId="2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left" vertical="center"/>
    </xf>
    <xf numFmtId="37" fontId="2" fillId="2" borderId="0" xfId="0" applyNumberFormat="1" applyFont="1" applyFill="1" applyBorder="1" applyAlignment="1">
      <alignment vertical="center" wrapText="1"/>
    </xf>
    <xf numFmtId="165" fontId="2" fillId="2" borderId="0" xfId="0" applyNumberFormat="1" applyFont="1" applyFill="1" applyBorder="1" applyAlignment="1">
      <alignment horizontal="right" vertical="center" wrapText="1"/>
    </xf>
    <xf numFmtId="165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center" wrapText="1"/>
    </xf>
    <xf numFmtId="3" fontId="2" fillId="2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37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xy_correl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xy_correlations"/>
    </sheetNames>
    <sheetDataSet>
      <sheetData sheetId="0">
        <row r="1">
          <cell r="B1" t="str">
            <v>Estimate</v>
          </cell>
          <cell r="C1" t="str">
            <v>Std. Error</v>
          </cell>
          <cell r="D1" t="str">
            <v>t value</v>
          </cell>
          <cell r="E1" t="str">
            <v>Pr(&gt;|t|)</v>
          </cell>
          <cell r="F1" t="str">
            <v>model</v>
          </cell>
          <cell r="G1" t="str">
            <v>n</v>
          </cell>
          <cell r="H1" t="str">
            <v>star</v>
          </cell>
        </row>
        <row r="2">
          <cell r="A2" t="str">
            <v>(Intercept)</v>
          </cell>
          <cell r="B2">
            <v>3.2726544351971301</v>
          </cell>
          <cell r="C2">
            <v>1.7073885510094999</v>
          </cell>
          <cell r="D2">
            <v>1.9167602086016999</v>
          </cell>
          <cell r="E2">
            <v>5.6529606704660201E-2</v>
          </cell>
          <cell r="F2" t="str">
            <v>restriction_vmt</v>
          </cell>
          <cell r="G2">
            <v>228</v>
          </cell>
          <cell r="H2" t="str">
            <v xml:space="preserve"> </v>
          </cell>
        </row>
        <row r="3">
          <cell r="A3" t="str">
            <v>log_vmt</v>
          </cell>
          <cell r="B3">
            <v>0.29944591105580298</v>
          </cell>
          <cell r="C3">
            <v>9.9636409763872197E-2</v>
          </cell>
          <cell r="D3">
            <v>3.0053864020738899</v>
          </cell>
          <cell r="E3">
            <v>2.95181636190338E-3</v>
          </cell>
          <cell r="F3" t="str">
            <v>restriction_vmt</v>
          </cell>
          <cell r="G3">
            <v>228</v>
          </cell>
          <cell r="H3" t="str">
            <v>**</v>
          </cell>
        </row>
        <row r="4">
          <cell r="A4" t="str">
            <v>(Intercept)1</v>
          </cell>
          <cell r="B4">
            <v>1.17677400967565</v>
          </cell>
          <cell r="C4">
            <v>1.2123547289168299</v>
          </cell>
          <cell r="D4">
            <v>0.97065156064268099</v>
          </cell>
          <cell r="E4">
            <v>0.33239212027032</v>
          </cell>
          <cell r="F4" t="str">
            <v>other_vmt</v>
          </cell>
          <cell r="G4">
            <v>352</v>
          </cell>
          <cell r="H4" t="str">
            <v xml:space="preserve"> </v>
          </cell>
        </row>
        <row r="5">
          <cell r="A5" t="str">
            <v>log_vmt1</v>
          </cell>
          <cell r="B5">
            <v>0.36464660447201402</v>
          </cell>
          <cell r="C5">
            <v>7.1719514787631E-2</v>
          </cell>
          <cell r="D5">
            <v>5.0843428814566201</v>
          </cell>
          <cell r="E5">
            <v>6.0224343668773797E-7</v>
          </cell>
          <cell r="F5" t="str">
            <v>other_vmt</v>
          </cell>
          <cell r="G5">
            <v>352</v>
          </cell>
          <cell r="H5" t="str">
            <v>***</v>
          </cell>
        </row>
        <row r="6">
          <cell r="A6" t="str">
            <v>log_cong</v>
          </cell>
          <cell r="B6">
            <v>0.85981995543930301</v>
          </cell>
          <cell r="C6">
            <v>0.18064095709571901</v>
          </cell>
          <cell r="D6">
            <v>4.75982838700138</v>
          </cell>
          <cell r="E6">
            <v>2.17166536343712E-6</v>
          </cell>
          <cell r="F6" t="str">
            <v>restriction_congestion</v>
          </cell>
          <cell r="G6">
            <v>1214</v>
          </cell>
          <cell r="H6" t="str">
            <v>***</v>
          </cell>
        </row>
        <row r="7">
          <cell r="A7" t="str">
            <v>log_cong1</v>
          </cell>
          <cell r="B7">
            <v>0.394834520617243</v>
          </cell>
          <cell r="C7">
            <v>3.0431065848721899E-2</v>
          </cell>
          <cell r="D7">
            <v>12.974718748927</v>
          </cell>
          <cell r="E7">
            <v>1.01400342818134E-36</v>
          </cell>
          <cell r="F7" t="str">
            <v>other_congestion</v>
          </cell>
          <cell r="G7">
            <v>1649</v>
          </cell>
          <cell r="H7" t="str">
            <v>***</v>
          </cell>
        </row>
        <row r="8">
          <cell r="A8" t="str">
            <v>log_cong_q1</v>
          </cell>
          <cell r="B8">
            <v>0.53082828270262405</v>
          </cell>
          <cell r="C8">
            <v>0.26668034600764501</v>
          </cell>
          <cell r="D8">
            <v>1.9905039522012899</v>
          </cell>
          <cell r="E8">
            <v>4.67610413766507E-2</v>
          </cell>
          <cell r="F8" t="str">
            <v>restriction_congestion_bins</v>
          </cell>
          <cell r="G8">
            <v>1214</v>
          </cell>
          <cell r="H8" t="str">
            <v>*</v>
          </cell>
        </row>
        <row r="9">
          <cell r="A9" t="str">
            <v>log_cong_q2</v>
          </cell>
          <cell r="B9">
            <v>0.55292995908529896</v>
          </cell>
          <cell r="C9">
            <v>0.25602050539677101</v>
          </cell>
          <cell r="D9">
            <v>2.1597096616475699</v>
          </cell>
          <cell r="E9">
            <v>3.09919056031168E-2</v>
          </cell>
          <cell r="F9" t="str">
            <v>restriction_congestion_bins</v>
          </cell>
          <cell r="G9">
            <v>1214</v>
          </cell>
          <cell r="H9" t="str">
            <v>*</v>
          </cell>
        </row>
        <row r="10">
          <cell r="A10" t="str">
            <v>log_cong_q3</v>
          </cell>
          <cell r="B10">
            <v>0.617781928432656</v>
          </cell>
          <cell r="C10">
            <v>0.247588966301974</v>
          </cell>
          <cell r="D10">
            <v>2.49519167861129</v>
          </cell>
          <cell r="E10">
            <v>1.27218967746073E-2</v>
          </cell>
          <cell r="F10" t="str">
            <v>restriction_congestion_bins</v>
          </cell>
          <cell r="G10">
            <v>1214</v>
          </cell>
          <cell r="H10" t="str">
            <v>*</v>
          </cell>
        </row>
        <row r="11">
          <cell r="A11" t="str">
            <v>log_cong_q4</v>
          </cell>
          <cell r="B11">
            <v>0.60392409600680697</v>
          </cell>
          <cell r="C11">
            <v>0.238500244482998</v>
          </cell>
          <cell r="D11">
            <v>2.53217390747731</v>
          </cell>
          <cell r="E11">
            <v>1.14619390878784E-2</v>
          </cell>
          <cell r="F11" t="str">
            <v>restriction_congestion_bins</v>
          </cell>
          <cell r="G11">
            <v>1214</v>
          </cell>
          <cell r="H11" t="str">
            <v>*</v>
          </cell>
        </row>
        <row r="12">
          <cell r="A12" t="str">
            <v>log_cong_q11</v>
          </cell>
          <cell r="B12">
            <v>0.34867445605713099</v>
          </cell>
          <cell r="C12">
            <v>5.4446640393862399E-2</v>
          </cell>
          <cell r="D12">
            <v>6.40396640701519</v>
          </cell>
          <cell r="E12">
            <v>1.9721215447437901E-10</v>
          </cell>
          <cell r="F12" t="str">
            <v>other_congestion_bins</v>
          </cell>
          <cell r="G12">
            <v>1649</v>
          </cell>
          <cell r="H12" t="str">
            <v>***</v>
          </cell>
        </row>
        <row r="13">
          <cell r="A13" t="str">
            <v>log_cong_q21</v>
          </cell>
          <cell r="B13">
            <v>0.35753590360489101</v>
          </cell>
          <cell r="C13">
            <v>5.1164463227367098E-2</v>
          </cell>
          <cell r="D13">
            <v>6.9879733129624704</v>
          </cell>
          <cell r="E13">
            <v>4.0414737000601401E-12</v>
          </cell>
          <cell r="F13" t="str">
            <v>other_congestion_bins</v>
          </cell>
          <cell r="G13">
            <v>1649</v>
          </cell>
          <cell r="H13" t="str">
            <v>***</v>
          </cell>
        </row>
        <row r="14">
          <cell r="A14" t="str">
            <v>log_cong_q31</v>
          </cell>
          <cell r="B14">
            <v>0.37570835568472</v>
          </cell>
          <cell r="C14">
            <v>4.8887796824160099E-2</v>
          </cell>
          <cell r="D14">
            <v>7.6851153067108102</v>
          </cell>
          <cell r="E14">
            <v>2.6148582319959699E-14</v>
          </cell>
          <cell r="F14" t="str">
            <v>other_congestion_bins</v>
          </cell>
          <cell r="G14">
            <v>1649</v>
          </cell>
          <cell r="H14" t="str">
            <v>***</v>
          </cell>
        </row>
        <row r="15">
          <cell r="A15" t="str">
            <v>log_cong_q41</v>
          </cell>
          <cell r="B15">
            <v>0.35095440691901397</v>
          </cell>
          <cell r="C15">
            <v>4.66797388525588E-2</v>
          </cell>
          <cell r="D15">
            <v>7.5183455508936703</v>
          </cell>
          <cell r="E15">
            <v>9.0819327744848701E-14</v>
          </cell>
          <cell r="F15" t="str">
            <v>other_congestion_bins</v>
          </cell>
          <cell r="G15">
            <v>1649</v>
          </cell>
          <cell r="H15" t="str">
            <v>***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Normal="100" workbookViewId="0">
      <selection activeCell="E12" sqref="A12:XFD13"/>
    </sheetView>
  </sheetViews>
  <sheetFormatPr defaultColWidth="9.140625" defaultRowHeight="15" x14ac:dyDescent="0.25"/>
  <cols>
    <col min="1" max="3" width="9.140625" style="1"/>
    <col min="4" max="4" width="26.42578125" style="1" customWidth="1"/>
    <col min="5" max="5" width="10.28515625" style="3" customWidth="1"/>
    <col min="6" max="6" width="4.28515625" style="1" customWidth="1"/>
    <col min="7" max="7" width="7" style="1" bestFit="1" customWidth="1"/>
    <col min="8" max="8" width="4.28515625" style="1" customWidth="1"/>
    <col min="9" max="9" width="2.42578125" style="1" customWidth="1"/>
    <col min="10" max="10" width="10.28515625" style="1" customWidth="1"/>
    <col min="11" max="11" width="4.28515625" style="1" customWidth="1"/>
    <col min="12" max="12" width="6" style="1" bestFit="1" customWidth="1"/>
    <col min="13" max="13" width="4.28515625" style="1" customWidth="1"/>
    <col min="14" max="16384" width="9.140625" style="1"/>
  </cols>
  <sheetData>
    <row r="1" spans="1:14" x14ac:dyDescent="0.25">
      <c r="N1"/>
    </row>
    <row r="2" spans="1:14" ht="3.75" customHeight="1" thickBot="1" x14ac:dyDescent="0.3">
      <c r="D2" s="4"/>
      <c r="E2" s="5"/>
      <c r="F2" s="4"/>
      <c r="G2" s="4"/>
      <c r="H2" s="4"/>
      <c r="I2" s="4"/>
      <c r="J2" s="4"/>
      <c r="K2" s="4"/>
      <c r="L2" s="4"/>
      <c r="M2" s="4"/>
    </row>
    <row r="3" spans="1:14" s="6" customFormat="1" ht="15.75" thickTop="1" x14ac:dyDescent="0.25">
      <c r="E3" s="28" t="s">
        <v>7</v>
      </c>
      <c r="F3" s="28"/>
      <c r="G3" s="28"/>
      <c r="H3" s="28"/>
      <c r="I3" s="28"/>
      <c r="J3" s="28"/>
      <c r="K3" s="28"/>
      <c r="L3" s="28"/>
      <c r="M3" s="28"/>
    </row>
    <row r="4" spans="1:14" ht="33.6" customHeight="1" x14ac:dyDescent="0.25">
      <c r="D4" s="6"/>
      <c r="E4" s="27" t="s">
        <v>0</v>
      </c>
      <c r="F4" s="27"/>
      <c r="G4" s="27"/>
      <c r="H4" s="27"/>
      <c r="I4" s="6"/>
      <c r="J4" s="24" t="s">
        <v>1</v>
      </c>
      <c r="K4" s="25"/>
      <c r="L4" s="25"/>
      <c r="M4" s="25"/>
    </row>
    <row r="5" spans="1:14" ht="15.75" customHeight="1" x14ac:dyDescent="0.25">
      <c r="D5" s="9"/>
      <c r="E5" s="26">
        <v>-1</v>
      </c>
      <c r="F5" s="26"/>
      <c r="G5" s="26">
        <v>-2</v>
      </c>
      <c r="H5" s="26"/>
      <c r="I5" s="2"/>
      <c r="J5" s="26">
        <v>-3</v>
      </c>
      <c r="K5" s="26"/>
      <c r="L5" s="26">
        <v>-4</v>
      </c>
      <c r="M5" s="26"/>
    </row>
    <row r="6" spans="1:14" ht="7.5" customHeight="1" x14ac:dyDescent="0.25">
      <c r="D6" s="6"/>
      <c r="E6" s="8"/>
    </row>
    <row r="7" spans="1:14" x14ac:dyDescent="0.25">
      <c r="D7" s="10"/>
      <c r="E7" s="8"/>
    </row>
    <row r="8" spans="1:14" x14ac:dyDescent="0.25">
      <c r="A8" t="s">
        <v>4</v>
      </c>
      <c r="B8" t="s">
        <v>5</v>
      </c>
      <c r="D8" s="11" t="s">
        <v>3</v>
      </c>
      <c r="E8" s="12">
        <f>VLOOKUP($A8,[1]proxy_correlations!$A:$Z,2,0)</f>
        <v>0.29944591105580298</v>
      </c>
      <c r="F8" s="13" t="str">
        <f>VLOOKUP($A8,[1]proxy_correlations!$A:$Z,8,0)</f>
        <v>**</v>
      </c>
      <c r="G8" s="13"/>
      <c r="H8" s="13"/>
      <c r="I8" s="14"/>
      <c r="J8" s="12">
        <f>VLOOKUP($B8,[1]proxy_correlations!$A:$Z,2,0)</f>
        <v>0.36464660447201402</v>
      </c>
      <c r="K8" s="13" t="str">
        <f>VLOOKUP($B8,[1]proxy_correlations!$A:$Z,8,0)</f>
        <v>***</v>
      </c>
      <c r="L8" s="13"/>
      <c r="M8" s="13"/>
    </row>
    <row r="9" spans="1:14" x14ac:dyDescent="0.25">
      <c r="D9" s="6"/>
      <c r="E9" s="21">
        <f>-VLOOKUP($A8,[1]proxy_correlations!$A:$H,3,0)</f>
        <v>-9.9636409763872197E-2</v>
      </c>
      <c r="I9" s="14"/>
      <c r="J9" s="21">
        <f>-VLOOKUP($B8,[1]proxy_correlations!$A:$H,3,0)</f>
        <v>-7.1719514787631E-2</v>
      </c>
      <c r="L9" s="16"/>
      <c r="M9" s="16"/>
    </row>
    <row r="10" spans="1:14" x14ac:dyDescent="0.25">
      <c r="D10" s="6"/>
      <c r="E10" s="15"/>
      <c r="I10" s="14"/>
      <c r="J10" s="15"/>
      <c r="L10" s="16"/>
      <c r="M10" s="16"/>
    </row>
    <row r="11" spans="1:14" x14ac:dyDescent="0.25">
      <c r="A11"/>
      <c r="B11"/>
      <c r="D11" s="11" t="s">
        <v>2</v>
      </c>
      <c r="E11" s="15"/>
      <c r="I11" s="14"/>
      <c r="J11" s="15"/>
      <c r="L11" s="16"/>
      <c r="M11" s="16"/>
    </row>
    <row r="12" spans="1:14" x14ac:dyDescent="0.25">
      <c r="A12" t="s">
        <v>12</v>
      </c>
      <c r="B12" t="str">
        <f>A12&amp;1</f>
        <v>log_cong_q11</v>
      </c>
      <c r="D12" s="11" t="s">
        <v>8</v>
      </c>
      <c r="E12" s="15"/>
      <c r="F12" s="16"/>
      <c r="G12" s="12">
        <f>VLOOKUP($A12,[1]proxy_correlations!$A:$Z,2,0)</f>
        <v>0.53082828270262405</v>
      </c>
      <c r="H12" s="13" t="str">
        <f>VLOOKUP($A12,[1]proxy_correlations!$A:$Z,8,0)</f>
        <v>*</v>
      </c>
      <c r="I12" s="14"/>
      <c r="J12" s="15"/>
      <c r="K12" s="16"/>
      <c r="L12" s="12">
        <f>VLOOKUP($B12,[1]proxy_correlations!$A:$Z,2,0)</f>
        <v>0.34867445605713099</v>
      </c>
      <c r="M12" s="13" t="str">
        <f>VLOOKUP($B12,[1]proxy_correlations!$A:$Z,8,0)</f>
        <v>***</v>
      </c>
    </row>
    <row r="13" spans="1:14" x14ac:dyDescent="0.25">
      <c r="D13" s="6"/>
      <c r="E13" s="15"/>
      <c r="F13" s="16"/>
      <c r="G13" s="21">
        <f>-VLOOKUP($A12,[1]proxy_correlations!$A:$H,3,0)</f>
        <v>-0.26668034600764501</v>
      </c>
      <c r="I13" s="14"/>
      <c r="J13" s="15"/>
      <c r="K13" s="16"/>
      <c r="L13" s="21">
        <f>-VLOOKUP($B12,[1]proxy_correlations!$A:$H,3,0)</f>
        <v>-5.4446640393862399E-2</v>
      </c>
    </row>
    <row r="14" spans="1:14" x14ac:dyDescent="0.25">
      <c r="A14" t="s">
        <v>13</v>
      </c>
      <c r="B14" t="str">
        <f>A14&amp;1</f>
        <v>log_cong_q21</v>
      </c>
      <c r="D14" s="11" t="s">
        <v>9</v>
      </c>
      <c r="E14" s="15"/>
      <c r="F14" s="16"/>
      <c r="G14" s="12">
        <f>VLOOKUP($A14,[1]proxy_correlations!$A:$Z,2,0)</f>
        <v>0.55292995908529896</v>
      </c>
      <c r="H14" s="13" t="str">
        <f>VLOOKUP($A14,[1]proxy_correlations!$A:$Z,8,0)</f>
        <v>*</v>
      </c>
      <c r="I14" s="14"/>
      <c r="J14" s="15"/>
      <c r="K14" s="16"/>
      <c r="L14" s="12">
        <f>VLOOKUP($B14,[1]proxy_correlations!$A:$Z,2,0)</f>
        <v>0.35753590360489101</v>
      </c>
      <c r="M14" s="13" t="str">
        <f>VLOOKUP($B14,[1]proxy_correlations!$A:$Z,8,0)</f>
        <v>***</v>
      </c>
    </row>
    <row r="15" spans="1:14" x14ac:dyDescent="0.25">
      <c r="D15" s="6"/>
      <c r="E15" s="15"/>
      <c r="F15" s="16"/>
      <c r="G15" s="21">
        <f>-VLOOKUP($A14,[1]proxy_correlations!$A:$H,3,0)</f>
        <v>-0.25602050539677101</v>
      </c>
      <c r="I15" s="14"/>
      <c r="J15" s="15"/>
      <c r="K15" s="16"/>
      <c r="L15" s="21">
        <f>-VLOOKUP($B14,[1]proxy_correlations!$A:$H,3,0)</f>
        <v>-5.1164463227367098E-2</v>
      </c>
    </row>
    <row r="16" spans="1:14" x14ac:dyDescent="0.25">
      <c r="A16" t="s">
        <v>14</v>
      </c>
      <c r="B16" t="str">
        <f>A16&amp;1</f>
        <v>log_cong_q31</v>
      </c>
      <c r="D16" s="11" t="s">
        <v>10</v>
      </c>
      <c r="E16" s="15"/>
      <c r="F16" s="16"/>
      <c r="G16" s="12">
        <f>VLOOKUP($A16,[1]proxy_correlations!$A:$Z,2,0)</f>
        <v>0.617781928432656</v>
      </c>
      <c r="H16" s="13" t="str">
        <f>VLOOKUP($A16,[1]proxy_correlations!$A:$Z,8,0)</f>
        <v>*</v>
      </c>
      <c r="I16" s="14"/>
      <c r="J16" s="15"/>
      <c r="K16" s="16"/>
      <c r="L16" s="12">
        <f>VLOOKUP($B16,[1]proxy_correlations!$A:$Z,2,0)</f>
        <v>0.37570835568472</v>
      </c>
      <c r="M16" s="13" t="str">
        <f>VLOOKUP($B16,[1]proxy_correlations!$A:$Z,8,0)</f>
        <v>***</v>
      </c>
    </row>
    <row r="17" spans="1:13" x14ac:dyDescent="0.25">
      <c r="D17" s="6"/>
      <c r="E17" s="15"/>
      <c r="F17" s="16"/>
      <c r="G17" s="21">
        <f>-VLOOKUP($A16,[1]proxy_correlations!$A:$H,3,0)</f>
        <v>-0.247588966301974</v>
      </c>
      <c r="I17" s="14"/>
      <c r="J17" s="15"/>
      <c r="K17" s="16"/>
      <c r="L17" s="21">
        <f>-VLOOKUP($B16,[1]proxy_correlations!$A:$H,3,0)</f>
        <v>-4.8887796824160099E-2</v>
      </c>
    </row>
    <row r="18" spans="1:13" x14ac:dyDescent="0.25">
      <c r="A18" t="s">
        <v>15</v>
      </c>
      <c r="B18" t="str">
        <f>A18&amp;1</f>
        <v>log_cong_q41</v>
      </c>
      <c r="D18" s="11" t="s">
        <v>11</v>
      </c>
      <c r="E18" s="15"/>
      <c r="F18" s="16"/>
      <c r="G18" s="12">
        <f>VLOOKUP($A18,[1]proxy_correlations!$A:$Z,2,0)</f>
        <v>0.60392409600680697</v>
      </c>
      <c r="H18" s="13" t="str">
        <f>VLOOKUP($A18,[1]proxy_correlations!$A:$Z,8,0)</f>
        <v>*</v>
      </c>
      <c r="I18" s="14"/>
      <c r="J18" s="15"/>
      <c r="K18" s="16"/>
      <c r="L18" s="12">
        <f>VLOOKUP($B18,[1]proxy_correlations!$A:$Z,2,0)</f>
        <v>0.35095440691901397</v>
      </c>
      <c r="M18" s="13" t="str">
        <f>VLOOKUP($B18,[1]proxy_correlations!$A:$Z,8,0)</f>
        <v>***</v>
      </c>
    </row>
    <row r="19" spans="1:13" x14ac:dyDescent="0.25">
      <c r="D19" s="6"/>
      <c r="E19" s="15"/>
      <c r="F19" s="16"/>
      <c r="G19" s="21">
        <f>-VLOOKUP($A18,[1]proxy_correlations!$A:$H,3,0)</f>
        <v>-0.238500244482998</v>
      </c>
      <c r="I19" s="14"/>
      <c r="J19" s="15"/>
      <c r="K19" s="16"/>
      <c r="L19" s="21">
        <f>-VLOOKUP($B18,[1]proxy_correlations!$A:$H,3,0)</f>
        <v>-4.66797388525588E-2</v>
      </c>
    </row>
    <row r="20" spans="1:13" s="6" customFormat="1" ht="7.5" customHeight="1" x14ac:dyDescent="0.25">
      <c r="E20" s="17"/>
      <c r="F20" s="17"/>
      <c r="G20" s="17"/>
      <c r="H20" s="17"/>
      <c r="I20" s="17"/>
      <c r="J20" s="17"/>
      <c r="K20" s="17"/>
      <c r="L20" s="18"/>
      <c r="M20" s="18"/>
    </row>
    <row r="21" spans="1:13" ht="7.5" customHeight="1" x14ac:dyDescent="0.25">
      <c r="D21" s="9"/>
      <c r="E21" s="7"/>
      <c r="F21" s="7"/>
      <c r="G21" s="7"/>
      <c r="H21" s="7"/>
      <c r="I21" s="19"/>
      <c r="J21" s="7"/>
      <c r="K21" s="7"/>
      <c r="L21" s="7"/>
      <c r="M21" s="7"/>
    </row>
    <row r="22" spans="1:13" ht="7.5" customHeight="1" x14ac:dyDescent="0.25">
      <c r="D22" s="6"/>
      <c r="E22" s="17"/>
      <c r="F22" s="17"/>
      <c r="G22" s="17"/>
      <c r="H22" s="17"/>
      <c r="I22" s="20"/>
      <c r="J22" s="17"/>
      <c r="K22" s="17"/>
      <c r="L22" s="17"/>
      <c r="M22" s="17"/>
    </row>
    <row r="23" spans="1:13" x14ac:dyDescent="0.25">
      <c r="D23" s="1" t="s">
        <v>6</v>
      </c>
      <c r="E23" s="23">
        <v>228</v>
      </c>
      <c r="F23" s="23"/>
      <c r="G23" s="23">
        <v>1214</v>
      </c>
      <c r="H23" s="23"/>
      <c r="I23" s="20"/>
      <c r="J23" s="23">
        <v>352</v>
      </c>
      <c r="K23" s="23"/>
      <c r="L23" s="23">
        <v>1649</v>
      </c>
      <c r="M23" s="23"/>
    </row>
    <row r="24" spans="1:13" ht="7.5" customHeight="1" x14ac:dyDescent="0.25">
      <c r="E24" s="17"/>
      <c r="F24" s="17"/>
      <c r="G24" s="17"/>
      <c r="H24" s="17"/>
      <c r="I24" s="20"/>
      <c r="J24" s="17"/>
      <c r="K24" s="17"/>
      <c r="L24" s="17"/>
      <c r="M24" s="17"/>
    </row>
    <row r="25" spans="1:13" ht="70.5" customHeight="1" x14ac:dyDescent="0.25"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5">
      <c r="E26" s="1"/>
    </row>
    <row r="27" spans="1:13" x14ac:dyDescent="0.25">
      <c r="E27" s="1"/>
    </row>
    <row r="28" spans="1:13" x14ac:dyDescent="0.25">
      <c r="E28" s="1"/>
    </row>
  </sheetData>
  <mergeCells count="12">
    <mergeCell ref="E3:M3"/>
    <mergeCell ref="E5:F5"/>
    <mergeCell ref="D25:M25"/>
    <mergeCell ref="E23:F23"/>
    <mergeCell ref="J23:K23"/>
    <mergeCell ref="J4:M4"/>
    <mergeCell ref="J5:K5"/>
    <mergeCell ref="E4:H4"/>
    <mergeCell ref="G5:H5"/>
    <mergeCell ref="L5:M5"/>
    <mergeCell ref="G23:H23"/>
    <mergeCell ref="L23:M2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0:F20 I9 P20:S20 O9:S9 O20 I20:K20 G13:K19 G20:H20 N20 L20:M20 L13:M19 N13:O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 Vieira</cp:lastModifiedBy>
  <dcterms:created xsi:type="dcterms:W3CDTF">2018-01-18T13:51:24Z</dcterms:created>
  <dcterms:modified xsi:type="dcterms:W3CDTF">2019-10-08T13:47:41Z</dcterms:modified>
</cp:coreProperties>
</file>