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ropbox\Apps\ShareLaTeX\Speed_Change_2\restat\tables\6_cba\"/>
    </mc:Choice>
  </mc:AlternateContent>
  <xr:revisionPtr revIDLastSave="0" documentId="13_ncr:1_{C11780F7-0477-4628-BF1D-978FDE59A416}" xr6:coauthVersionLast="36" xr6:coauthVersionMax="36" xr10:uidLastSave="{00000000-0000-0000-0000-000000000000}"/>
  <bookViews>
    <workbookView xWindow="0" yWindow="0" windowWidth="9600" windowHeight="3300" activeTab="1" xr2:uid="{00000000-000D-0000-FFFF-FFFF00000000}"/>
  </bookViews>
  <sheets>
    <sheet name="relative_time_weekly" sheetId="1" r:id="rId1"/>
    <sheet name="Sheet1" sheetId="2" r:id="rId2"/>
  </sheets>
  <externalReferences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" i="2" l="1"/>
  <c r="L18" i="2"/>
  <c r="M41" i="2" l="1"/>
  <c r="M42" i="2"/>
  <c r="M43" i="2"/>
  <c r="M38" i="2"/>
  <c r="G41" i="2"/>
  <c r="G42" i="2"/>
  <c r="G43" i="2"/>
  <c r="G38" i="2"/>
  <c r="S43" i="2" l="1"/>
  <c r="S42" i="2"/>
  <c r="S41" i="2"/>
  <c r="U29" i="2" l="1"/>
  <c r="R29" i="2"/>
  <c r="O29" i="2"/>
  <c r="L29" i="2"/>
  <c r="U25" i="2"/>
  <c r="R25" i="2"/>
  <c r="O25" i="2"/>
  <c r="L25" i="2"/>
  <c r="R24" i="2"/>
  <c r="L24" i="2"/>
  <c r="H24" i="2"/>
  <c r="U18" i="2"/>
  <c r="R18" i="2"/>
  <c r="U14" i="2"/>
  <c r="R14" i="2"/>
  <c r="O14" i="2"/>
  <c r="L14" i="2"/>
  <c r="R13" i="2"/>
  <c r="L13" i="2"/>
  <c r="H13" i="2"/>
  <c r="R28" i="2" l="1"/>
  <c r="L28" i="2"/>
  <c r="U24" i="2"/>
  <c r="U28" i="2" s="1"/>
  <c r="O24" i="2"/>
  <c r="O28" i="2" s="1"/>
  <c r="R17" i="2"/>
  <c r="L17" i="2"/>
  <c r="U13" i="2"/>
  <c r="U17" i="2" s="1"/>
  <c r="O13" i="2"/>
  <c r="O17" i="2" s="1"/>
  <c r="S38" i="2" l="1"/>
  <c r="T15" i="1" l="1"/>
  <c r="Q15" i="1"/>
  <c r="N15" i="1"/>
  <c r="K15" i="1"/>
  <c r="F15" i="1"/>
  <c r="T14" i="1"/>
  <c r="Q14" i="1"/>
  <c r="K14" i="1"/>
  <c r="N14" i="1"/>
  <c r="T11" i="1"/>
  <c r="Q11" i="1"/>
  <c r="Q12" i="1"/>
  <c r="T12" i="1"/>
  <c r="N12" i="1"/>
  <c r="K12" i="1"/>
  <c r="N11" i="1"/>
  <c r="K11" i="1"/>
  <c r="F14" i="1"/>
  <c r="F12" i="1"/>
  <c r="F11" i="1"/>
  <c r="T22" i="1" l="1"/>
  <c r="R31" i="1" l="1"/>
  <c r="R36" i="1"/>
  <c r="R35" i="1"/>
  <c r="R34" i="1"/>
  <c r="T19" i="1" l="1"/>
  <c r="Q19" i="1"/>
  <c r="N19" i="1"/>
  <c r="K19" i="1"/>
  <c r="K23" i="1"/>
  <c r="N23" i="1"/>
  <c r="Q23" i="1"/>
  <c r="T23" i="1"/>
  <c r="Q22" i="1"/>
  <c r="N22" i="1"/>
  <c r="K22" i="1"/>
  <c r="T20" i="1"/>
  <c r="Q20" i="1"/>
  <c r="N20" i="1"/>
  <c r="K20" i="1"/>
</calcChain>
</file>

<file path=xl/sharedStrings.xml><?xml version="1.0" encoding="utf-8"?>
<sst xmlns="http://schemas.openxmlformats.org/spreadsheetml/2006/main" count="67" uniqueCount="43">
  <si>
    <t>Policy Benefits</t>
  </si>
  <si>
    <t>SLR</t>
  </si>
  <si>
    <t>SLR &amp; Cameras</t>
  </si>
  <si>
    <t>Averted Accidents</t>
  </si>
  <si>
    <t>Accidents</t>
  </si>
  <si>
    <r>
      <t>Cost of Accidents</t>
    </r>
    <r>
      <rPr>
        <i/>
        <sz val="9"/>
        <color theme="1"/>
        <rFont val="Times New Roman"/>
        <family val="1"/>
      </rPr>
      <t xml:space="preserve"> (R$ million)</t>
    </r>
  </si>
  <si>
    <r>
      <t>P</t>
    </r>
    <r>
      <rPr>
        <b/>
        <sz val="9"/>
        <color theme="1"/>
        <rFont val="Times New Roman"/>
        <family val="1"/>
      </rPr>
      <t>ANEL</t>
    </r>
    <r>
      <rPr>
        <b/>
        <sz val="11"/>
        <color theme="1"/>
        <rFont val="Times New Roman"/>
        <family val="1"/>
      </rPr>
      <t xml:space="preserve"> A: B</t>
    </r>
    <r>
      <rPr>
        <b/>
        <sz val="9"/>
        <color theme="1"/>
        <rFont val="Times New Roman"/>
        <family val="1"/>
      </rPr>
      <t>ENEFITS</t>
    </r>
  </si>
  <si>
    <r>
      <t>P</t>
    </r>
    <r>
      <rPr>
        <b/>
        <sz val="9"/>
        <color theme="1"/>
        <rFont val="Times New Roman"/>
        <family val="1"/>
      </rPr>
      <t>ANEL</t>
    </r>
    <r>
      <rPr>
        <b/>
        <sz val="11"/>
        <color theme="1"/>
        <rFont val="Times New Roman"/>
        <family val="1"/>
      </rPr>
      <t xml:space="preserve"> B: C</t>
    </r>
    <r>
      <rPr>
        <b/>
        <sz val="9"/>
        <color theme="1"/>
        <rFont val="Times New Roman"/>
        <family val="1"/>
      </rPr>
      <t>OSTS</t>
    </r>
  </si>
  <si>
    <t>VOT = Median After-Tax Wages</t>
  </si>
  <si>
    <t>VOT = Individual VTPI Guidelines</t>
  </si>
  <si>
    <t>VOT = Individual After-Tax Wages</t>
  </si>
  <si>
    <t>Policy Cost</t>
  </si>
  <si>
    <t>Time Spent in Traffic</t>
  </si>
  <si>
    <r>
      <t>Cost of Time Spent in Traffic</t>
    </r>
    <r>
      <rPr>
        <i/>
        <sz val="9"/>
        <color theme="1"/>
        <rFont val="Times New Roman"/>
        <family val="1"/>
      </rPr>
      <t>(R$ million)</t>
    </r>
  </si>
  <si>
    <t>All Roads</t>
  </si>
  <si>
    <t xml:space="preserve">     All Roads</t>
  </si>
  <si>
    <r>
      <t>Marginais Highways</t>
    </r>
    <r>
      <rPr>
        <i/>
        <sz val="9"/>
        <color theme="1"/>
        <rFont val="Times New Roman"/>
        <family val="1"/>
      </rPr>
      <t xml:space="preserve"> (million hours)</t>
    </r>
  </si>
  <si>
    <t>Reduced Form Estimates from:</t>
  </si>
  <si>
    <t>Speed Limit Policy</t>
  </si>
  <si>
    <r>
      <t xml:space="preserve">Policy Counterfactual
</t>
    </r>
    <r>
      <rPr>
        <i/>
        <sz val="9"/>
        <color theme="1"/>
        <rFont val="Times New Roman"/>
        <family val="1"/>
      </rPr>
      <t>Without Speed 
Limit Change</t>
    </r>
  </si>
  <si>
    <r>
      <t xml:space="preserve">Speed Limit Policy
</t>
    </r>
    <r>
      <rPr>
        <i/>
        <sz val="9"/>
        <color theme="1"/>
        <rFont val="Times New Roman"/>
        <family val="1"/>
      </rPr>
      <t>With Speed 
 Limit Change</t>
    </r>
  </si>
  <si>
    <t>Marginais Highways*</t>
  </si>
  <si>
    <t xml:space="preserve">     Marginais Highways*</t>
  </si>
  <si>
    <r>
      <t xml:space="preserve">Baseline
</t>
    </r>
    <r>
      <rPr>
        <i/>
        <sz val="9"/>
        <color theme="1"/>
        <rFont val="Times New Roman"/>
        <family val="1"/>
      </rPr>
      <t>Without Speed
 Limit Change</t>
    </r>
  </si>
  <si>
    <r>
      <t xml:space="preserve">Sample (3)
</t>
    </r>
    <r>
      <rPr>
        <sz val="9"/>
        <color theme="1"/>
        <rFont val="Times New Roman"/>
        <family val="1"/>
      </rPr>
      <t>event study 
w/ matched controls</t>
    </r>
  </si>
  <si>
    <t>Base
 Event Study</t>
  </si>
  <si>
    <r>
      <t>Benefits from Averted Accidents</t>
    </r>
    <r>
      <rPr>
        <i/>
        <sz val="9"/>
        <color theme="1"/>
        <rFont val="Times New Roman"/>
        <family val="1"/>
      </rPr>
      <t xml:space="preserve"> (R$ million)</t>
    </r>
  </si>
  <si>
    <t>A1 - All Days, All Treated Roads</t>
  </si>
  <si>
    <t xml:space="preserve">    Averted Accidents</t>
  </si>
  <si>
    <r>
      <t xml:space="preserve">    Benefits from Averted Accidents</t>
    </r>
    <r>
      <rPr>
        <sz val="9"/>
        <color theme="1"/>
        <rFont val="Times New Roman"/>
        <family val="1"/>
      </rPr>
      <t xml:space="preserve"> (R$ million)</t>
    </r>
  </si>
  <si>
    <t>A2 - Business Days, Marginais Highways</t>
  </si>
  <si>
    <r>
      <t>Time Spent in Traffic</t>
    </r>
    <r>
      <rPr>
        <sz val="9"/>
        <color theme="1"/>
        <rFont val="Times New Roman"/>
        <family val="1"/>
      </rPr>
      <t xml:space="preserve"> (million hours)</t>
    </r>
  </si>
  <si>
    <t>B1 - Business Days, Marginais Highways</t>
  </si>
  <si>
    <r>
      <t xml:space="preserve">Baseline
</t>
    </r>
    <r>
      <rPr>
        <i/>
        <sz val="9"/>
        <color theme="1"/>
        <rFont val="Times New Roman"/>
        <family val="1"/>
      </rPr>
      <t>Without Speed 
Limit Change</t>
    </r>
  </si>
  <si>
    <r>
      <t xml:space="preserve">Baseline
</t>
    </r>
    <r>
      <rPr>
        <i/>
        <sz val="9"/>
        <color theme="1"/>
        <rFont val="Times New Roman"/>
        <family val="1"/>
      </rPr>
      <t>Before  Speed
 Limit Change</t>
    </r>
  </si>
  <si>
    <r>
      <t xml:space="preserve">Counterfactuals:
</t>
    </r>
    <r>
      <rPr>
        <i/>
        <sz val="11"/>
        <color theme="1"/>
        <rFont val="Times New Roman"/>
        <family val="1"/>
      </rPr>
      <t>(6th quarter after change)</t>
    </r>
  </si>
  <si>
    <t xml:space="preserve">    without policy change</t>
  </si>
  <si>
    <t xml:space="preserve">    with policy change</t>
  </si>
  <si>
    <r>
      <t xml:space="preserve">Cost of Time Spent in Traffic </t>
    </r>
    <r>
      <rPr>
        <sz val="9"/>
        <color theme="1"/>
        <rFont val="Times New Roman"/>
        <family val="1"/>
      </rPr>
      <t>(R$ million)</t>
    </r>
  </si>
  <si>
    <t xml:space="preserve">   VOT = 50% of individual net wage</t>
  </si>
  <si>
    <t xml:space="preserve">   VOT = 50% of median net wage</t>
  </si>
  <si>
    <t xml:space="preserve">   VOT = VTPI individual VOT</t>
  </si>
  <si>
    <t>Base
 Event Study CATT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</si>
</sst>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3">
    <xf numFmtId="0" fontId="0" fillId="0" borderId="0" xfId="0"/>
    <xf numFmtId="0" fontId="19" fillId="33" borderId="0" xfId="0" applyFont="1" applyFill="1"/>
    <xf numFmtId="0" fontId="21" fillId="33" borderId="0" xfId="0" applyFont="1" applyFill="1"/>
    <xf numFmtId="0" fontId="19" fillId="33" borderId="11" xfId="0" applyFont="1" applyFill="1" applyBorder="1"/>
    <xf numFmtId="0" fontId="19" fillId="33" borderId="10" xfId="0" applyFont="1" applyFill="1" applyBorder="1"/>
    <xf numFmtId="0" fontId="19" fillId="33" borderId="0" xfId="0" applyFont="1" applyFill="1" applyBorder="1" applyAlignment="1">
      <alignment horizontal="center" vertical="center" wrapText="1"/>
    </xf>
    <xf numFmtId="0" fontId="19" fillId="33" borderId="0" xfId="0" applyFont="1" applyFill="1" applyBorder="1"/>
    <xf numFmtId="0" fontId="19" fillId="33" borderId="0" xfId="0" applyFont="1" applyFill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vertical="top"/>
    </xf>
    <xf numFmtId="0" fontId="19" fillId="33" borderId="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vertical="top"/>
    </xf>
    <xf numFmtId="0" fontId="22" fillId="33" borderId="0" xfId="0" applyFont="1" applyFill="1" applyBorder="1"/>
    <xf numFmtId="0" fontId="20" fillId="33" borderId="0" xfId="0" applyFont="1" applyFill="1" applyBorder="1"/>
    <xf numFmtId="0" fontId="20" fillId="33" borderId="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top"/>
    </xf>
    <xf numFmtId="0" fontId="21" fillId="33" borderId="0" xfId="0" applyFont="1" applyFill="1" applyBorder="1"/>
    <xf numFmtId="0" fontId="22" fillId="33" borderId="10" xfId="0" applyFont="1" applyFill="1" applyBorder="1"/>
    <xf numFmtId="0" fontId="20" fillId="33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top"/>
    </xf>
    <xf numFmtId="0" fontId="20" fillId="33" borderId="0" xfId="0" applyFont="1" applyFill="1" applyBorder="1" applyAlignment="1">
      <alignment horizontal="center" vertical="top"/>
    </xf>
    <xf numFmtId="0" fontId="19" fillId="33" borderId="0" xfId="0" applyFont="1" applyFill="1" applyBorder="1" applyAlignment="1">
      <alignment vertical="top" wrapText="1"/>
    </xf>
    <xf numFmtId="0" fontId="21" fillId="33" borderId="0" xfId="0" applyFont="1" applyFill="1" applyBorder="1" applyAlignment="1">
      <alignment vertical="top"/>
    </xf>
    <xf numFmtId="0" fontId="19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center"/>
    </xf>
    <xf numFmtId="164" fontId="19" fillId="33" borderId="0" xfId="0" applyNumberFormat="1" applyFont="1" applyFill="1" applyBorder="1" applyAlignmen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 wrapText="1"/>
    </xf>
    <xf numFmtId="165" fontId="20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165" fontId="19" fillId="33" borderId="0" xfId="0" applyNumberFormat="1" applyFont="1" applyFill="1"/>
    <xf numFmtId="0" fontId="22" fillId="33" borderId="13" xfId="0" applyFont="1" applyFill="1" applyBorder="1"/>
    <xf numFmtId="0" fontId="20" fillId="33" borderId="13" xfId="0" applyFont="1" applyFill="1" applyBorder="1"/>
    <xf numFmtId="0" fontId="20" fillId="33" borderId="13" xfId="0" applyFont="1" applyFill="1" applyBorder="1" applyAlignment="1">
      <alignment horizontal="center" vertical="center"/>
    </xf>
    <xf numFmtId="0" fontId="22" fillId="33" borderId="14" xfId="0" applyFont="1" applyFill="1" applyBorder="1"/>
    <xf numFmtId="0" fontId="19" fillId="33" borderId="14" xfId="0" applyFont="1" applyFill="1" applyBorder="1"/>
    <xf numFmtId="0" fontId="20" fillId="33" borderId="14" xfId="0" applyFont="1" applyFill="1" applyBorder="1"/>
    <xf numFmtId="165" fontId="20" fillId="33" borderId="14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18" fillId="33" borderId="0" xfId="0" applyFont="1" applyFill="1"/>
    <xf numFmtId="0" fontId="18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/>
    </xf>
    <xf numFmtId="3" fontId="19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 wrapText="1"/>
    </xf>
    <xf numFmtId="3" fontId="19" fillId="33" borderId="0" xfId="0" applyNumberFormat="1" applyFont="1" applyFill="1" applyBorder="1" applyAlignment="1">
      <alignment horizontal="center" vertical="center"/>
    </xf>
    <xf numFmtId="165" fontId="19" fillId="33" borderId="0" xfId="0" applyNumberFormat="1" applyFont="1" applyFill="1" applyBorder="1"/>
    <xf numFmtId="165" fontId="19" fillId="33" borderId="0" xfId="0" applyNumberFormat="1" applyFont="1" applyFill="1" applyBorder="1" applyAlignment="1">
      <alignment horizontal="center" vertical="center"/>
    </xf>
    <xf numFmtId="164" fontId="20" fillId="33" borderId="0" xfId="0" applyNumberFormat="1" applyFont="1" applyFill="1" applyBorder="1" applyAlignment="1">
      <alignment horizontal="center" vertical="center"/>
    </xf>
    <xf numFmtId="3" fontId="20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3" fontId="19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/>
    </xf>
    <xf numFmtId="165" fontId="20" fillId="33" borderId="0" xfId="0" applyNumberFormat="1" applyFont="1" applyFill="1" applyBorder="1" applyAlignment="1">
      <alignment horizontal="center" vertical="center"/>
    </xf>
    <xf numFmtId="164" fontId="20" fillId="33" borderId="10" xfId="0" applyNumberFormat="1" applyFont="1" applyFill="1" applyBorder="1" applyAlignment="1">
      <alignment horizontal="center" vertical="center"/>
    </xf>
    <xf numFmtId="164" fontId="19" fillId="33" borderId="0" xfId="0" applyNumberFormat="1" applyFont="1" applyFill="1" applyBorder="1" applyAlignment="1">
      <alignment horizontal="center"/>
    </xf>
    <xf numFmtId="164" fontId="20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3" fontId="19" fillId="33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/>
    </xf>
    <xf numFmtId="164" fontId="20" fillId="33" borderId="13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13</xdr:row>
      <xdr:rowOff>0</xdr:rowOff>
    </xdr:from>
    <xdr:to>
      <xdr:col>38</xdr:col>
      <xdr:colOff>83820</xdr:colOff>
      <xdr:row>52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BE8C05-73FD-46B2-A513-54CE84BB5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758440"/>
          <a:ext cx="7399020" cy="665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ropbox/Apps/ShareLaTeX/Speed_Change_2/tables/scripts/accidents_benefits/accidents_benefi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_cba_benefi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esktop/teachers_schoo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_time_weekly"/>
    </sheetNames>
    <sheetDataSet>
      <sheetData sheetId="0">
        <row r="9">
          <cell r="F9">
            <v>8925</v>
          </cell>
          <cell r="K9">
            <v>801</v>
          </cell>
        </row>
        <row r="10">
          <cell r="F10">
            <v>2948.1521835121698</v>
          </cell>
          <cell r="K10">
            <v>281.36211170787402</v>
          </cell>
        </row>
        <row r="14">
          <cell r="F14">
            <v>6673.78</v>
          </cell>
          <cell r="K14">
            <v>465.80399999999997</v>
          </cell>
        </row>
        <row r="15">
          <cell r="F15">
            <v>2201.0703775018701</v>
          </cell>
          <cell r="K15">
            <v>164.43162067697401</v>
          </cell>
        </row>
        <row r="19">
          <cell r="F19">
            <v>6483.0249999999996</v>
          </cell>
          <cell r="K19">
            <v>437.589</v>
          </cell>
        </row>
        <row r="20">
          <cell r="F20">
            <v>2142.6140726602798</v>
          </cell>
          <cell r="K20">
            <v>157.26960246352201</v>
          </cell>
        </row>
        <row r="25">
          <cell r="F25">
            <v>5465.4539999999997</v>
          </cell>
          <cell r="K25">
            <v>378.63</v>
          </cell>
        </row>
        <row r="26">
          <cell r="F26">
            <v>1804.5116115491001</v>
          </cell>
          <cell r="K26">
            <v>133.86468103402399</v>
          </cell>
        </row>
        <row r="30">
          <cell r="F30">
            <v>5261.982</v>
          </cell>
          <cell r="K30">
            <v>348.53399999999999</v>
          </cell>
        </row>
        <row r="31">
          <cell r="F31">
            <v>1742.1582197180701</v>
          </cell>
          <cell r="K31">
            <v>126.22519493967501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cba_benefits"/>
    </sheetNames>
    <sheetDataSet>
      <sheetData sheetId="0">
        <row r="2">
          <cell r="B2">
            <v>8568</v>
          </cell>
          <cell r="D2">
            <v>7039.8301201661898</v>
          </cell>
          <cell r="E2">
            <v>5709.0854330007196</v>
          </cell>
        </row>
        <row r="3">
          <cell r="D3">
            <v>4476.9838283535601</v>
          </cell>
          <cell r="E3">
            <v>4465.8731723535002</v>
          </cell>
          <cell r="H3">
            <v>853.91092019199505</v>
          </cell>
          <cell r="I3">
            <v>414.22403242623301</v>
          </cell>
        </row>
        <row r="4">
          <cell r="D4">
            <v>4391.9999999885304</v>
          </cell>
          <cell r="E4">
            <v>4392.0000120375198</v>
          </cell>
          <cell r="H4">
            <v>882.22655477080605</v>
          </cell>
          <cell r="I4">
            <v>438.837720146962</v>
          </cell>
        </row>
        <row r="5">
          <cell r="B5">
            <v>687.28767123287696</v>
          </cell>
          <cell r="D5">
            <v>646.10971569462197</v>
          </cell>
          <cell r="E5">
            <v>513.60416842278801</v>
          </cell>
        </row>
        <row r="6">
          <cell r="D6">
            <v>340.49644923127602</v>
          </cell>
          <cell r="E6">
            <v>339.59042080776902</v>
          </cell>
          <cell r="H6">
            <v>101.826826845719</v>
          </cell>
          <cell r="I6">
            <v>57.979380123848003</v>
          </cell>
        </row>
        <row r="7">
          <cell r="D7">
            <v>334.52054794292201</v>
          </cell>
          <cell r="E7">
            <v>334.52054820326703</v>
          </cell>
          <cell r="H7">
            <v>103.817928451936</v>
          </cell>
          <cell r="I7">
            <v>59.668603388933001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cba_costs"/>
      <sheetName val="Sheet1"/>
    </sheetNames>
    <sheetDataSet>
      <sheetData sheetId="0">
        <row r="2">
          <cell r="B2">
            <v>1115.08737200471</v>
          </cell>
          <cell r="C2">
            <v>1119.1460768603399</v>
          </cell>
        </row>
        <row r="4">
          <cell r="B4">
            <v>7527.1432369732302</v>
          </cell>
          <cell r="C4">
            <v>7560.0701765084696</v>
          </cell>
        </row>
        <row r="6">
          <cell r="B6">
            <v>5735.0316961832204</v>
          </cell>
          <cell r="C6">
            <v>5755.90611515419</v>
          </cell>
        </row>
        <row r="7">
          <cell r="B7">
            <v>7071.1710380988598</v>
          </cell>
          <cell r="C7">
            <v>7104.0136027291101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41"/>
  <sheetViews>
    <sheetView zoomScale="70" zoomScaleNormal="70" workbookViewId="0">
      <selection activeCell="AA14" sqref="AA14"/>
    </sheetView>
  </sheetViews>
  <sheetFormatPr defaultColWidth="8.88671875" defaultRowHeight="13.8" x14ac:dyDescent="0.25"/>
  <cols>
    <col min="1" max="2" width="8.88671875" style="1"/>
    <col min="3" max="3" width="2.21875" style="1" customWidth="1"/>
    <col min="4" max="4" width="39.44140625" style="1" customWidth="1"/>
    <col min="5" max="10" width="3.88671875" style="1" customWidth="1"/>
    <col min="11" max="21" width="3.88671875" style="7" customWidth="1"/>
    <col min="22" max="16384" width="8.88671875" style="1"/>
  </cols>
  <sheetData>
    <row r="1" spans="3:21" x14ac:dyDescent="0.25">
      <c r="R1" s="22"/>
      <c r="S1" s="22"/>
      <c r="T1" s="22"/>
      <c r="U1" s="22"/>
    </row>
    <row r="2" spans="3:21" ht="4.2" customHeight="1" thickBot="1" x14ac:dyDescent="0.3">
      <c r="C2" s="3"/>
      <c r="D2" s="3"/>
      <c r="E2" s="3"/>
      <c r="F2" s="3"/>
      <c r="G2" s="3"/>
      <c r="H2" s="3"/>
      <c r="I2" s="3"/>
      <c r="J2" s="3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3:21" ht="7.2" customHeight="1" thickTop="1" x14ac:dyDescent="0.25">
      <c r="C3" s="6"/>
      <c r="D3" s="6"/>
      <c r="E3" s="6"/>
      <c r="F3" s="6"/>
      <c r="G3" s="6"/>
      <c r="H3" s="6"/>
      <c r="I3" s="6"/>
      <c r="J3" s="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3:21" ht="13.8" customHeight="1" x14ac:dyDescent="0.25">
      <c r="C4" s="11" t="s">
        <v>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3:21" ht="33.6" customHeight="1" x14ac:dyDescent="0.25">
      <c r="C5" s="28"/>
      <c r="D5" s="28"/>
      <c r="E5" s="76" t="s">
        <v>23</v>
      </c>
      <c r="F5" s="76"/>
      <c r="G5" s="76"/>
      <c r="H5" s="76"/>
      <c r="I5" s="29"/>
      <c r="J5" s="29"/>
      <c r="K5" s="77" t="s">
        <v>18</v>
      </c>
      <c r="L5" s="77"/>
      <c r="M5" s="77"/>
      <c r="N5" s="77"/>
      <c r="O5" s="77"/>
      <c r="P5" s="77"/>
      <c r="Q5" s="77"/>
      <c r="R5" s="77"/>
      <c r="S5" s="77"/>
      <c r="T5" s="77"/>
      <c r="U5" s="77"/>
    </row>
    <row r="6" spans="3:21" ht="12.6" customHeight="1" x14ac:dyDescent="0.25">
      <c r="D6" s="11"/>
      <c r="E6" s="76"/>
      <c r="F6" s="76"/>
      <c r="G6" s="76"/>
      <c r="H6" s="76"/>
      <c r="I6" s="11"/>
      <c r="J6" s="11"/>
      <c r="K6" s="77" t="s">
        <v>17</v>
      </c>
      <c r="L6" s="77"/>
      <c r="M6" s="77"/>
      <c r="N6" s="77"/>
      <c r="O6" s="77"/>
      <c r="P6" s="77"/>
      <c r="Q6" s="77"/>
      <c r="R6" s="77"/>
      <c r="S6" s="77"/>
      <c r="T6" s="77"/>
      <c r="U6" s="77"/>
    </row>
    <row r="7" spans="3:21" s="6" customFormat="1" ht="40.200000000000003" customHeight="1" x14ac:dyDescent="0.25">
      <c r="C7" s="11"/>
      <c r="D7" s="11"/>
      <c r="E7" s="76"/>
      <c r="F7" s="76"/>
      <c r="G7" s="76"/>
      <c r="H7" s="76"/>
      <c r="I7" s="11"/>
      <c r="J7" s="11"/>
      <c r="K7" s="80" t="s">
        <v>25</v>
      </c>
      <c r="L7" s="80"/>
      <c r="M7" s="80"/>
      <c r="N7" s="80"/>
      <c r="O7" s="80"/>
      <c r="P7" s="5"/>
      <c r="Q7" s="80" t="s">
        <v>24</v>
      </c>
      <c r="R7" s="80"/>
      <c r="S7" s="80"/>
      <c r="T7" s="80"/>
      <c r="U7" s="80"/>
    </row>
    <row r="8" spans="3:21" ht="33" customHeight="1" x14ac:dyDescent="0.25">
      <c r="C8" s="9"/>
      <c r="D8" s="9"/>
      <c r="E8" s="77"/>
      <c r="F8" s="77"/>
      <c r="G8" s="77"/>
      <c r="H8" s="77"/>
      <c r="I8" s="9"/>
      <c r="J8" s="9"/>
      <c r="K8" s="80" t="s">
        <v>1</v>
      </c>
      <c r="L8" s="80"/>
      <c r="M8" s="23"/>
      <c r="N8" s="80" t="s">
        <v>2</v>
      </c>
      <c r="O8" s="80"/>
      <c r="P8" s="23"/>
      <c r="Q8" s="80" t="s">
        <v>1</v>
      </c>
      <c r="R8" s="80"/>
      <c r="S8" s="23"/>
      <c r="T8" s="80" t="s">
        <v>2</v>
      </c>
      <c r="U8" s="80"/>
    </row>
    <row r="9" spans="3:21" ht="3.6" customHeight="1" x14ac:dyDescent="0.25">
      <c r="C9" s="11"/>
      <c r="D9" s="11"/>
      <c r="E9" s="11"/>
      <c r="F9" s="11"/>
      <c r="G9" s="11"/>
      <c r="H9" s="11"/>
      <c r="I9" s="11"/>
      <c r="J9" s="11"/>
      <c r="K9" s="5"/>
      <c r="L9" s="5"/>
      <c r="M9" s="22"/>
      <c r="N9" s="5"/>
      <c r="O9" s="5"/>
      <c r="P9" s="22"/>
      <c r="Q9" s="5"/>
      <c r="R9" s="5"/>
      <c r="S9" s="22"/>
      <c r="T9" s="5"/>
      <c r="U9" s="5"/>
    </row>
    <row r="10" spans="3:21" x14ac:dyDescent="0.25">
      <c r="C10" s="31" t="s">
        <v>4</v>
      </c>
      <c r="D10" s="11"/>
      <c r="E10" s="11"/>
      <c r="F10" s="11"/>
      <c r="G10" s="11"/>
      <c r="H10" s="11"/>
      <c r="I10" s="11"/>
      <c r="J10" s="11"/>
      <c r="K10" s="5"/>
      <c r="L10" s="5"/>
      <c r="M10" s="26"/>
      <c r="N10" s="5"/>
      <c r="O10" s="5"/>
      <c r="P10" s="26"/>
      <c r="Q10" s="5"/>
      <c r="R10" s="5"/>
      <c r="S10" s="26"/>
      <c r="T10" s="5"/>
      <c r="U10" s="5"/>
    </row>
    <row r="11" spans="3:21" x14ac:dyDescent="0.25">
      <c r="C11" s="2"/>
      <c r="D11" s="1" t="s">
        <v>14</v>
      </c>
      <c r="F11" s="64">
        <f>[1]relative_time_weekly!$F$9</f>
        <v>8925</v>
      </c>
      <c r="G11" s="64"/>
      <c r="H11" s="16"/>
      <c r="I11" s="16"/>
      <c r="J11" s="16"/>
      <c r="K11" s="64">
        <f>[1]relative_time_weekly!$F$25</f>
        <v>5465.4539999999997</v>
      </c>
      <c r="L11" s="64"/>
      <c r="M11" s="26"/>
      <c r="N11" s="64">
        <f>[1]relative_time_weekly!$F$30</f>
        <v>5261.982</v>
      </c>
      <c r="O11" s="64"/>
      <c r="P11" s="26"/>
      <c r="Q11" s="64">
        <f>[1]relative_time_weekly!$F$14</f>
        <v>6673.78</v>
      </c>
      <c r="R11" s="64"/>
      <c r="S11" s="26"/>
      <c r="T11" s="64">
        <f>[1]relative_time_weekly!$F$19</f>
        <v>6483.0249999999996</v>
      </c>
      <c r="U11" s="64"/>
    </row>
    <row r="12" spans="3:21" x14ac:dyDescent="0.25">
      <c r="C12" s="2"/>
      <c r="D12" s="1" t="s">
        <v>21</v>
      </c>
      <c r="F12" s="78">
        <f>[1]relative_time_weekly!$K$9</f>
        <v>801</v>
      </c>
      <c r="G12" s="79"/>
      <c r="K12" s="64">
        <f>[1]relative_time_weekly!$K$25</f>
        <v>378.63</v>
      </c>
      <c r="L12" s="65"/>
      <c r="M12" s="26"/>
      <c r="N12" s="64">
        <f>[1]relative_time_weekly!$K$30</f>
        <v>348.53399999999999</v>
      </c>
      <c r="O12" s="65"/>
      <c r="P12" s="26"/>
      <c r="Q12" s="64">
        <f>[1]relative_time_weekly!$K$14</f>
        <v>465.80399999999997</v>
      </c>
      <c r="R12" s="65"/>
      <c r="S12" s="26"/>
      <c r="T12" s="64">
        <f>[1]relative_time_weekly!$K$19</f>
        <v>437.589</v>
      </c>
      <c r="U12" s="65"/>
    </row>
    <row r="13" spans="3:21" x14ac:dyDescent="0.25">
      <c r="C13" s="2" t="s">
        <v>5</v>
      </c>
      <c r="F13" s="64"/>
      <c r="G13" s="64"/>
      <c r="K13" s="64"/>
      <c r="L13" s="64"/>
      <c r="M13" s="26"/>
      <c r="N13" s="64"/>
      <c r="O13" s="64"/>
      <c r="P13" s="26"/>
      <c r="Q13" s="64"/>
      <c r="R13" s="64"/>
      <c r="S13" s="26"/>
      <c r="T13" s="64"/>
      <c r="U13" s="64"/>
    </row>
    <row r="14" spans="3:21" x14ac:dyDescent="0.25">
      <c r="D14" s="1" t="s">
        <v>14</v>
      </c>
      <c r="F14" s="67">
        <f>[1]relative_time_weekly!$F$10</f>
        <v>2948.1521835121698</v>
      </c>
      <c r="G14" s="67"/>
      <c r="K14" s="67">
        <f>[1]relative_time_weekly!$F$26</f>
        <v>1804.5116115491001</v>
      </c>
      <c r="L14" s="67"/>
      <c r="M14" s="37"/>
      <c r="N14" s="67">
        <f>[1]relative_time_weekly!$F$31</f>
        <v>1742.1582197180701</v>
      </c>
      <c r="O14" s="67"/>
      <c r="P14" s="37"/>
      <c r="Q14" s="67">
        <f>[1]relative_time_weekly!$F$15</f>
        <v>2201.0703775018701</v>
      </c>
      <c r="R14" s="67"/>
      <c r="S14" s="37"/>
      <c r="T14" s="67">
        <f>[1]relative_time_weekly!$F$20</f>
        <v>2142.6140726602798</v>
      </c>
      <c r="U14" s="67"/>
    </row>
    <row r="15" spans="3:21" x14ac:dyDescent="0.25">
      <c r="C15" s="11"/>
      <c r="D15" s="1" t="s">
        <v>21</v>
      </c>
      <c r="E15" s="11"/>
      <c r="F15" s="67">
        <f>[1]relative_time_weekly!$K$10</f>
        <v>281.36211170787402</v>
      </c>
      <c r="G15" s="67"/>
      <c r="H15" s="41"/>
      <c r="I15" s="41"/>
      <c r="J15" s="41"/>
      <c r="K15" s="67">
        <f>[1]relative_time_weekly!$K$26</f>
        <v>133.86468103402399</v>
      </c>
      <c r="L15" s="67"/>
      <c r="M15" s="37"/>
      <c r="N15" s="67">
        <f>[1]relative_time_weekly!$K$31</f>
        <v>126.22519493967501</v>
      </c>
      <c r="O15" s="67"/>
      <c r="P15" s="37"/>
      <c r="Q15" s="67">
        <f>[1]relative_time_weekly!$K$15</f>
        <v>164.43162067697401</v>
      </c>
      <c r="R15" s="67"/>
      <c r="S15" s="37"/>
      <c r="T15" s="67">
        <f>[1]relative_time_weekly!$K$20</f>
        <v>157.26960246352201</v>
      </c>
      <c r="U15" s="67"/>
    </row>
    <row r="16" spans="3:21" ht="3.6" customHeight="1" x14ac:dyDescent="0.25">
      <c r="C16" s="16"/>
      <c r="D16" s="16"/>
      <c r="E16" s="16"/>
      <c r="F16" s="16"/>
      <c r="G16" s="16"/>
      <c r="H16" s="16"/>
      <c r="I16" s="16"/>
      <c r="J16" s="16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3:21" ht="14.4" x14ac:dyDescent="0.3">
      <c r="C17" s="12" t="s">
        <v>0</v>
      </c>
      <c r="D17" s="13"/>
      <c r="E17" s="13"/>
      <c r="F17" s="13"/>
      <c r="G17" s="13"/>
      <c r="H17" s="13"/>
      <c r="I17" s="13"/>
      <c r="J17" s="1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3:21" ht="14.4" x14ac:dyDescent="0.3">
      <c r="C18" s="12"/>
      <c r="D18" s="17" t="s">
        <v>3</v>
      </c>
      <c r="E18" s="13"/>
      <c r="F18" s="13"/>
      <c r="G18" s="13"/>
      <c r="H18" s="13"/>
      <c r="I18" s="13"/>
      <c r="J18" s="13"/>
      <c r="K18" s="62"/>
      <c r="L18" s="63"/>
      <c r="M18" s="6"/>
      <c r="N18" s="62"/>
      <c r="O18" s="63"/>
      <c r="P18" s="6"/>
      <c r="Q18" s="62"/>
      <c r="R18" s="63"/>
      <c r="S18" s="6"/>
      <c r="T18" s="62"/>
      <c r="U18" s="63"/>
    </row>
    <row r="19" spans="3:21" ht="14.4" x14ac:dyDescent="0.3">
      <c r="C19" s="12"/>
      <c r="D19" s="1" t="s">
        <v>15</v>
      </c>
      <c r="E19" s="13"/>
      <c r="F19" s="13"/>
      <c r="G19" s="13"/>
      <c r="H19" s="13"/>
      <c r="I19" s="13"/>
      <c r="J19" s="13"/>
      <c r="K19" s="62">
        <f>$F11-K11</f>
        <v>3459.5460000000003</v>
      </c>
      <c r="L19" s="63"/>
      <c r="M19" s="6"/>
      <c r="N19" s="62">
        <f>$F11-N11</f>
        <v>3663.018</v>
      </c>
      <c r="O19" s="63"/>
      <c r="P19" s="6"/>
      <c r="Q19" s="62">
        <f>$F11-Q11</f>
        <v>2251.2200000000003</v>
      </c>
      <c r="R19" s="63"/>
      <c r="S19" s="6"/>
      <c r="T19" s="62">
        <f>$F11-T11</f>
        <v>2441.9750000000004</v>
      </c>
      <c r="U19" s="63"/>
    </row>
    <row r="20" spans="3:21" ht="14.4" x14ac:dyDescent="0.3">
      <c r="C20" s="12"/>
      <c r="D20" s="1" t="s">
        <v>22</v>
      </c>
      <c r="E20" s="13"/>
      <c r="F20" s="13"/>
      <c r="G20" s="13"/>
      <c r="H20" s="13"/>
      <c r="I20" s="13"/>
      <c r="J20" s="13"/>
      <c r="K20" s="62">
        <f>$F12-K12</f>
        <v>422.37</v>
      </c>
      <c r="L20" s="63"/>
      <c r="M20" s="6"/>
      <c r="N20" s="62">
        <f>$F12-N12</f>
        <v>452.46600000000001</v>
      </c>
      <c r="O20" s="63"/>
      <c r="P20" s="6"/>
      <c r="Q20" s="62">
        <f>$F12-Q12</f>
        <v>335.19600000000003</v>
      </c>
      <c r="R20" s="63"/>
      <c r="S20" s="6"/>
      <c r="T20" s="62">
        <f>$F12-T12</f>
        <v>363.411</v>
      </c>
      <c r="U20" s="63"/>
    </row>
    <row r="21" spans="3:21" ht="14.4" x14ac:dyDescent="0.3">
      <c r="C21" s="12"/>
      <c r="D21" s="17" t="s">
        <v>26</v>
      </c>
      <c r="E21" s="13"/>
      <c r="F21" s="13"/>
      <c r="G21" s="13"/>
      <c r="H21" s="13"/>
      <c r="I21" s="13"/>
      <c r="J21" s="13"/>
      <c r="K21" s="25"/>
      <c r="L21" s="25"/>
      <c r="M21" s="6"/>
      <c r="N21" s="25"/>
      <c r="O21" s="25"/>
      <c r="P21" s="6"/>
      <c r="Q21" s="25"/>
      <c r="R21" s="25"/>
      <c r="S21" s="6"/>
      <c r="T21" s="25"/>
      <c r="U21" s="25"/>
    </row>
    <row r="22" spans="3:21" ht="14.4" x14ac:dyDescent="0.3">
      <c r="C22" s="12"/>
      <c r="D22" s="1" t="s">
        <v>15</v>
      </c>
      <c r="E22" s="13"/>
      <c r="F22" s="13"/>
      <c r="G22" s="13"/>
      <c r="H22" s="13"/>
      <c r="I22" s="13"/>
      <c r="J22" s="13"/>
      <c r="K22" s="68">
        <f>$F14-K14</f>
        <v>1143.6405719630698</v>
      </c>
      <c r="L22" s="68"/>
      <c r="M22" s="24"/>
      <c r="N22" s="68">
        <f>$F14-N14</f>
        <v>1205.9939637940997</v>
      </c>
      <c r="O22" s="68"/>
      <c r="P22" s="24"/>
      <c r="Q22" s="68">
        <f>$F14-Q14</f>
        <v>747.08180601029972</v>
      </c>
      <c r="R22" s="68"/>
      <c r="S22" s="24"/>
      <c r="T22" s="68">
        <f>$F14-T14</f>
        <v>805.53811085189</v>
      </c>
      <c r="U22" s="68"/>
    </row>
    <row r="23" spans="3:21" ht="14.4" x14ac:dyDescent="0.3">
      <c r="C23" s="12"/>
      <c r="D23" s="1" t="s">
        <v>22</v>
      </c>
      <c r="E23" s="13"/>
      <c r="F23" s="13"/>
      <c r="G23" s="13"/>
      <c r="H23" s="13"/>
      <c r="I23" s="13"/>
      <c r="J23" s="13"/>
      <c r="K23" s="68">
        <f>$F15-K15</f>
        <v>147.49743067385003</v>
      </c>
      <c r="L23" s="68"/>
      <c r="M23" s="25"/>
      <c r="N23" s="68">
        <f>$F15-N15</f>
        <v>155.136916768199</v>
      </c>
      <c r="O23" s="68"/>
      <c r="P23" s="25"/>
      <c r="Q23" s="68">
        <f>$F15-Q15</f>
        <v>116.93049103090001</v>
      </c>
      <c r="R23" s="68"/>
      <c r="S23" s="25"/>
      <c r="T23" s="68">
        <f>$F15-T15</f>
        <v>124.09250924435202</v>
      </c>
      <c r="U23" s="68"/>
    </row>
    <row r="24" spans="3:21" ht="3.6" customHeight="1" x14ac:dyDescent="0.25">
      <c r="C24" s="4"/>
      <c r="D24" s="4"/>
      <c r="E24" s="4"/>
      <c r="F24" s="4"/>
      <c r="G24" s="4"/>
      <c r="H24" s="4"/>
      <c r="I24" s="4"/>
      <c r="J24" s="4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6" spans="3:21" ht="13.8" customHeight="1" x14ac:dyDescent="0.25">
      <c r="C26" s="11" t="s">
        <v>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3:21" ht="13.8" customHeight="1" x14ac:dyDescent="0.25">
      <c r="D27" s="14"/>
      <c r="E27" s="30"/>
      <c r="F27" s="72" t="s">
        <v>19</v>
      </c>
      <c r="G27" s="72"/>
      <c r="H27" s="72"/>
      <c r="I27" s="72"/>
      <c r="J27" s="30"/>
      <c r="K27" s="30"/>
      <c r="L27" s="72" t="s">
        <v>20</v>
      </c>
      <c r="M27" s="72"/>
      <c r="N27" s="72"/>
      <c r="O27" s="72"/>
      <c r="P27" s="30"/>
      <c r="Q27" s="30"/>
      <c r="R27" s="74" t="s">
        <v>11</v>
      </c>
      <c r="S27" s="74"/>
      <c r="T27" s="74"/>
      <c r="U27" s="74"/>
    </row>
    <row r="28" spans="3:21" ht="42.6" customHeight="1" x14ac:dyDescent="0.25">
      <c r="C28" s="15"/>
      <c r="D28" s="15"/>
      <c r="E28" s="32"/>
      <c r="F28" s="73"/>
      <c r="G28" s="73"/>
      <c r="H28" s="73"/>
      <c r="I28" s="73"/>
      <c r="J28" s="32"/>
      <c r="K28" s="32"/>
      <c r="L28" s="73"/>
      <c r="M28" s="73"/>
      <c r="N28" s="73"/>
      <c r="O28" s="73"/>
      <c r="P28" s="32"/>
      <c r="Q28" s="32"/>
      <c r="R28" s="75"/>
      <c r="S28" s="75"/>
      <c r="T28" s="75"/>
      <c r="U28" s="75"/>
    </row>
    <row r="29" spans="3:21" ht="3.6" customHeight="1" x14ac:dyDescent="0.25">
      <c r="C29" s="6"/>
      <c r="D29" s="6"/>
      <c r="E29" s="6"/>
      <c r="F29" s="6"/>
      <c r="G29" s="6"/>
      <c r="H29" s="6"/>
      <c r="I29" s="6"/>
      <c r="J29" s="6"/>
      <c r="K29" s="22"/>
      <c r="L29" s="22"/>
      <c r="M29" s="22"/>
      <c r="N29" s="10"/>
      <c r="O29" s="10"/>
      <c r="P29" s="10"/>
      <c r="Q29" s="10"/>
      <c r="R29" s="25"/>
      <c r="S29" s="25"/>
      <c r="T29" s="25"/>
      <c r="U29" s="25"/>
    </row>
    <row r="30" spans="3:21" ht="14.4" customHeight="1" x14ac:dyDescent="0.25">
      <c r="C30" s="17" t="s">
        <v>12</v>
      </c>
      <c r="D30" s="6"/>
      <c r="E30" s="34"/>
      <c r="F30" s="70"/>
      <c r="G30" s="70"/>
      <c r="H30" s="70"/>
      <c r="I30" s="70"/>
      <c r="J30" s="34"/>
      <c r="K30" s="34"/>
      <c r="L30" s="65"/>
      <c r="M30" s="65"/>
      <c r="N30" s="65"/>
      <c r="O30" s="65"/>
      <c r="P30" s="33"/>
      <c r="Q30" s="33"/>
      <c r="R30" s="71"/>
      <c r="S30" s="71"/>
      <c r="T30" s="71"/>
      <c r="U30" s="71"/>
    </row>
    <row r="31" spans="3:21" ht="14.4" customHeight="1" x14ac:dyDescent="0.25">
      <c r="C31" s="17"/>
      <c r="D31" s="1" t="s">
        <v>16</v>
      </c>
      <c r="E31" s="34"/>
      <c r="F31" s="70">
        <v>72</v>
      </c>
      <c r="G31" s="70"/>
      <c r="H31" s="70"/>
      <c r="I31" s="70"/>
      <c r="J31" s="34"/>
      <c r="K31" s="34"/>
      <c r="L31" s="65">
        <v>73.5</v>
      </c>
      <c r="M31" s="65"/>
      <c r="N31" s="65"/>
      <c r="O31" s="65"/>
      <c r="P31" s="33"/>
      <c r="Q31" s="33"/>
      <c r="R31" s="71">
        <f>L31-F31</f>
        <v>1.5</v>
      </c>
      <c r="S31" s="71"/>
      <c r="T31" s="71"/>
      <c r="U31" s="71"/>
    </row>
    <row r="32" spans="3:21" ht="3.6" customHeight="1" x14ac:dyDescent="0.25">
      <c r="C32" s="6"/>
      <c r="D32" s="6"/>
      <c r="E32" s="6"/>
      <c r="F32" s="6"/>
      <c r="G32" s="6"/>
      <c r="H32" s="6"/>
      <c r="I32" s="6"/>
      <c r="J32" s="6"/>
      <c r="K32" s="22"/>
      <c r="L32" s="22"/>
      <c r="M32" s="22"/>
      <c r="N32" s="21"/>
      <c r="O32" s="21"/>
      <c r="P32" s="21"/>
      <c r="Q32" s="21"/>
      <c r="R32" s="25"/>
      <c r="S32" s="25"/>
      <c r="T32" s="25"/>
      <c r="U32" s="25"/>
    </row>
    <row r="33" spans="3:21" x14ac:dyDescent="0.25">
      <c r="C33" s="17" t="s">
        <v>13</v>
      </c>
      <c r="D33" s="6"/>
      <c r="E33" s="6"/>
      <c r="F33" s="6"/>
      <c r="G33" s="6"/>
      <c r="H33" s="6"/>
      <c r="I33" s="6"/>
      <c r="J33" s="6"/>
      <c r="K33" s="22"/>
      <c r="L33" s="22"/>
      <c r="M33" s="22"/>
      <c r="N33" s="10"/>
      <c r="O33" s="10"/>
      <c r="P33" s="10"/>
      <c r="Q33" s="10"/>
      <c r="R33" s="25"/>
      <c r="S33" s="25"/>
      <c r="T33" s="25"/>
      <c r="U33" s="25"/>
    </row>
    <row r="34" spans="3:21" ht="14.4" customHeight="1" x14ac:dyDescent="0.25">
      <c r="C34" s="6"/>
      <c r="D34" s="6" t="s">
        <v>8</v>
      </c>
      <c r="E34" s="6"/>
      <c r="F34" s="70">
        <v>774.2</v>
      </c>
      <c r="G34" s="70"/>
      <c r="H34" s="70"/>
      <c r="I34" s="70"/>
      <c r="J34" s="34"/>
      <c r="K34" s="34"/>
      <c r="L34" s="65">
        <v>734.2</v>
      </c>
      <c r="M34" s="65"/>
      <c r="N34" s="65"/>
      <c r="O34" s="65"/>
      <c r="P34" s="33"/>
      <c r="Q34" s="33"/>
      <c r="R34" s="71">
        <f>F34-L34</f>
        <v>40</v>
      </c>
      <c r="S34" s="71"/>
      <c r="T34" s="71"/>
      <c r="U34" s="71"/>
    </row>
    <row r="35" spans="3:21" ht="14.4" customHeight="1" x14ac:dyDescent="0.25">
      <c r="C35" s="16"/>
      <c r="D35" s="16" t="s">
        <v>9</v>
      </c>
      <c r="E35" s="16"/>
      <c r="F35" s="70">
        <v>524.5</v>
      </c>
      <c r="G35" s="70"/>
      <c r="H35" s="70"/>
      <c r="I35" s="70"/>
      <c r="J35" s="34"/>
      <c r="K35" s="34"/>
      <c r="L35" s="65">
        <v>499.1</v>
      </c>
      <c r="M35" s="65"/>
      <c r="N35" s="65"/>
      <c r="O35" s="65"/>
      <c r="P35" s="33"/>
      <c r="Q35" s="33"/>
      <c r="R35" s="71">
        <f>F35-L35</f>
        <v>25.399999999999977</v>
      </c>
      <c r="S35" s="71"/>
      <c r="T35" s="71"/>
      <c r="U35" s="71"/>
    </row>
    <row r="36" spans="3:21" ht="14.4" customHeight="1" x14ac:dyDescent="0.25">
      <c r="C36" s="16"/>
      <c r="D36" s="16" t="s">
        <v>10</v>
      </c>
      <c r="E36" s="16"/>
      <c r="F36" s="70">
        <v>1168.2</v>
      </c>
      <c r="G36" s="70"/>
      <c r="H36" s="70"/>
      <c r="I36" s="70"/>
      <c r="J36" s="34"/>
      <c r="K36" s="34"/>
      <c r="L36" s="65">
        <v>1107.8</v>
      </c>
      <c r="M36" s="65"/>
      <c r="N36" s="65"/>
      <c r="O36" s="65"/>
      <c r="P36" s="33"/>
      <c r="Q36" s="33"/>
      <c r="R36" s="71">
        <f>F36-L36</f>
        <v>60.400000000000091</v>
      </c>
      <c r="S36" s="71"/>
      <c r="T36" s="71"/>
      <c r="U36" s="71"/>
    </row>
    <row r="37" spans="3:21" ht="3.6" customHeight="1" x14ac:dyDescent="0.25">
      <c r="C37" s="16"/>
      <c r="D37" s="16"/>
      <c r="E37" s="16"/>
      <c r="F37" s="16"/>
      <c r="G37" s="70"/>
      <c r="H37" s="70"/>
      <c r="I37" s="70"/>
      <c r="J37" s="70"/>
      <c r="K37" s="70"/>
      <c r="L37" s="70"/>
      <c r="M37" s="22"/>
      <c r="N37" s="10"/>
      <c r="O37" s="10"/>
      <c r="P37" s="10"/>
      <c r="Q37" s="10"/>
      <c r="R37" s="25"/>
      <c r="S37" s="25"/>
      <c r="T37" s="25"/>
      <c r="U37" s="25"/>
    </row>
    <row r="38" spans="3:21" ht="3.6" customHeight="1" x14ac:dyDescent="0.3">
      <c r="C38" s="18"/>
      <c r="D38" s="19"/>
      <c r="E38" s="19"/>
      <c r="F38" s="19"/>
      <c r="G38" s="19"/>
      <c r="H38" s="19"/>
      <c r="I38" s="19"/>
      <c r="J38" s="19"/>
      <c r="K38" s="66"/>
      <c r="L38" s="66"/>
      <c r="M38" s="66"/>
      <c r="N38" s="20"/>
      <c r="O38" s="66"/>
      <c r="P38" s="66"/>
      <c r="Q38" s="66"/>
      <c r="R38" s="27"/>
      <c r="S38" s="69"/>
      <c r="T38" s="69"/>
      <c r="U38" s="69"/>
    </row>
    <row r="39" spans="3:21" x14ac:dyDescent="0.25">
      <c r="R39" s="35"/>
      <c r="S39" s="35"/>
      <c r="T39" s="35"/>
      <c r="U39" s="35"/>
    </row>
    <row r="40" spans="3:21" x14ac:dyDescent="0.25">
      <c r="R40" s="35"/>
      <c r="S40" s="35"/>
      <c r="T40" s="35"/>
      <c r="U40" s="35"/>
    </row>
    <row r="41" spans="3:21" x14ac:dyDescent="0.25">
      <c r="R41" s="35"/>
      <c r="S41" s="35"/>
      <c r="T41" s="35"/>
      <c r="U41" s="35"/>
    </row>
  </sheetData>
  <mergeCells count="76">
    <mergeCell ref="L35:O35"/>
    <mergeCell ref="L36:O36"/>
    <mergeCell ref="F30:I30"/>
    <mergeCell ref="F34:I34"/>
    <mergeCell ref="F35:I35"/>
    <mergeCell ref="F36:I36"/>
    <mergeCell ref="F31:I31"/>
    <mergeCell ref="L31:O31"/>
    <mergeCell ref="E5:H8"/>
    <mergeCell ref="F13:G13"/>
    <mergeCell ref="K13:L13"/>
    <mergeCell ref="F11:G11"/>
    <mergeCell ref="K11:L11"/>
    <mergeCell ref="F12:G12"/>
    <mergeCell ref="K12:L12"/>
    <mergeCell ref="K6:U6"/>
    <mergeCell ref="K5:U5"/>
    <mergeCell ref="Q8:R8"/>
    <mergeCell ref="T8:U8"/>
    <mergeCell ref="K7:O7"/>
    <mergeCell ref="Q7:U7"/>
    <mergeCell ref="K8:L8"/>
    <mergeCell ref="N8:O8"/>
    <mergeCell ref="N12:O12"/>
    <mergeCell ref="T18:U18"/>
    <mergeCell ref="N11:O11"/>
    <mergeCell ref="Q11:R11"/>
    <mergeCell ref="T13:U13"/>
    <mergeCell ref="F14:G14"/>
    <mergeCell ref="F15:G15"/>
    <mergeCell ref="K15:L15"/>
    <mergeCell ref="N15:O15"/>
    <mergeCell ref="Q15:R15"/>
    <mergeCell ref="K14:L14"/>
    <mergeCell ref="N14:O14"/>
    <mergeCell ref="Q14:R14"/>
    <mergeCell ref="T14:U14"/>
    <mergeCell ref="T11:U11"/>
    <mergeCell ref="N13:O13"/>
    <mergeCell ref="Q13:R13"/>
    <mergeCell ref="K19:L19"/>
    <mergeCell ref="K20:L20"/>
    <mergeCell ref="K18:L18"/>
    <mergeCell ref="N18:O18"/>
    <mergeCell ref="Q18:R18"/>
    <mergeCell ref="Q20:R20"/>
    <mergeCell ref="R34:U34"/>
    <mergeCell ref="L30:O30"/>
    <mergeCell ref="L34:O34"/>
    <mergeCell ref="K23:L23"/>
    <mergeCell ref="N23:O23"/>
    <mergeCell ref="Q23:R23"/>
    <mergeCell ref="R31:U31"/>
    <mergeCell ref="R30:U30"/>
    <mergeCell ref="Q22:R22"/>
    <mergeCell ref="T22:U22"/>
    <mergeCell ref="T23:U23"/>
    <mergeCell ref="F27:I28"/>
    <mergeCell ref="L27:O28"/>
    <mergeCell ref="R27:U28"/>
    <mergeCell ref="T20:U20"/>
    <mergeCell ref="Q12:R12"/>
    <mergeCell ref="T12:U12"/>
    <mergeCell ref="K38:M38"/>
    <mergeCell ref="O38:Q38"/>
    <mergeCell ref="T15:U15"/>
    <mergeCell ref="K22:L22"/>
    <mergeCell ref="N19:O19"/>
    <mergeCell ref="N20:O20"/>
    <mergeCell ref="N22:O22"/>
    <mergeCell ref="Q19:R19"/>
    <mergeCell ref="T19:U19"/>
    <mergeCell ref="S38:U38"/>
    <mergeCell ref="G37:L37"/>
    <mergeCell ref="R35:U35"/>
    <mergeCell ref="R36:U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058-D5EB-49D9-8FAF-3B974D9DEA4B}">
  <dimension ref="C1:AA49"/>
  <sheetViews>
    <sheetView tabSelected="1" topLeftCell="A8" zoomScale="85" zoomScaleNormal="85" workbookViewId="0">
      <selection activeCell="C2" sqref="C2:V45"/>
    </sheetView>
  </sheetViews>
  <sheetFormatPr defaultColWidth="8.88671875" defaultRowHeight="13.8" x14ac:dyDescent="0.25"/>
  <cols>
    <col min="1" max="2" width="8.88671875" style="1"/>
    <col min="3" max="3" width="2.21875" style="1" customWidth="1"/>
    <col min="4" max="4" width="37" style="1" customWidth="1"/>
    <col min="5" max="10" width="4" style="1" customWidth="1"/>
    <col min="11" max="11" width="3.88671875" style="1" customWidth="1"/>
    <col min="12" max="12" width="3.88671875" style="7" customWidth="1"/>
    <col min="13" max="13" width="6.5546875" style="7" customWidth="1"/>
    <col min="14" max="22" width="3.88671875" style="7" customWidth="1"/>
    <col min="23" max="16384" width="8.88671875" style="1"/>
  </cols>
  <sheetData>
    <row r="1" spans="3:22" x14ac:dyDescent="0.25">
      <c r="S1" s="36"/>
      <c r="T1" s="36"/>
      <c r="U1" s="36"/>
      <c r="V1" s="36"/>
    </row>
    <row r="2" spans="3:22" ht="4.2" customHeight="1" thickBot="1" x14ac:dyDescent="0.3">
      <c r="C2" s="3"/>
      <c r="D2" s="3"/>
      <c r="E2" s="3"/>
      <c r="F2" s="3"/>
      <c r="G2" s="3"/>
      <c r="H2" s="3"/>
      <c r="I2" s="3"/>
      <c r="J2" s="3"/>
      <c r="K2" s="3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3:22" ht="7.2" customHeight="1" thickTop="1" x14ac:dyDescent="0.25">
      <c r="C3" s="6"/>
      <c r="D3" s="6"/>
      <c r="E3" s="6"/>
      <c r="F3" s="6"/>
      <c r="G3" s="6"/>
      <c r="H3" s="6"/>
      <c r="I3" s="6"/>
      <c r="J3" s="6"/>
      <c r="K3" s="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3:22" ht="13.8" customHeight="1" x14ac:dyDescent="0.25">
      <c r="C4" s="11" t="s">
        <v>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3:22" ht="33.6" customHeight="1" x14ac:dyDescent="0.25">
      <c r="C5" s="29"/>
      <c r="D5" s="29"/>
      <c r="E5" s="29"/>
      <c r="F5" s="29"/>
      <c r="G5" s="76" t="s">
        <v>34</v>
      </c>
      <c r="H5" s="76"/>
      <c r="I5" s="76"/>
      <c r="J5" s="76"/>
      <c r="K5" s="29"/>
      <c r="L5" s="77" t="s">
        <v>35</v>
      </c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3:22" ht="12.6" customHeight="1" x14ac:dyDescent="0.25">
      <c r="D6" s="11"/>
      <c r="E6" s="11"/>
      <c r="F6" s="11"/>
      <c r="G6" s="76"/>
      <c r="H6" s="76"/>
      <c r="I6" s="76"/>
      <c r="J6" s="76"/>
      <c r="K6" s="11"/>
      <c r="L6" s="77" t="s">
        <v>17</v>
      </c>
      <c r="M6" s="77"/>
      <c r="N6" s="77"/>
      <c r="O6" s="77"/>
      <c r="P6" s="77"/>
      <c r="Q6" s="77"/>
      <c r="R6" s="77"/>
      <c r="S6" s="77"/>
      <c r="T6" s="77"/>
      <c r="U6" s="77"/>
      <c r="V6" s="77"/>
    </row>
    <row r="7" spans="3:22" s="6" customFormat="1" ht="40.200000000000003" customHeight="1" x14ac:dyDescent="0.25">
      <c r="C7" s="11"/>
      <c r="D7" s="11"/>
      <c r="E7" s="11"/>
      <c r="F7" s="11"/>
      <c r="G7" s="76"/>
      <c r="H7" s="76"/>
      <c r="I7" s="76"/>
      <c r="J7" s="76"/>
      <c r="K7" s="11"/>
      <c r="L7" s="80" t="s">
        <v>42</v>
      </c>
      <c r="M7" s="80"/>
      <c r="N7" s="80"/>
      <c r="O7" s="80"/>
      <c r="P7" s="80"/>
      <c r="Q7" s="38"/>
      <c r="R7" s="80" t="s">
        <v>24</v>
      </c>
      <c r="S7" s="80"/>
      <c r="T7" s="80"/>
      <c r="U7" s="80"/>
      <c r="V7" s="80"/>
    </row>
    <row r="8" spans="3:22" ht="33" customHeight="1" x14ac:dyDescent="0.25">
      <c r="C8" s="9"/>
      <c r="D8" s="9"/>
      <c r="E8" s="9"/>
      <c r="F8" s="9"/>
      <c r="G8" s="77"/>
      <c r="H8" s="77"/>
      <c r="I8" s="77"/>
      <c r="J8" s="77"/>
      <c r="K8" s="9"/>
      <c r="L8" s="80" t="s">
        <v>1</v>
      </c>
      <c r="M8" s="80"/>
      <c r="N8" s="23"/>
      <c r="O8" s="80" t="s">
        <v>2</v>
      </c>
      <c r="P8" s="80"/>
      <c r="Q8" s="23"/>
      <c r="R8" s="80" t="s">
        <v>1</v>
      </c>
      <c r="S8" s="80"/>
      <c r="T8" s="23"/>
      <c r="U8" s="80" t="s">
        <v>2</v>
      </c>
      <c r="V8" s="80"/>
    </row>
    <row r="9" spans="3:22" ht="3.6" customHeight="1" x14ac:dyDescent="0.25">
      <c r="C9" s="11"/>
      <c r="D9" s="11"/>
      <c r="E9" s="11"/>
      <c r="F9" s="11"/>
      <c r="G9" s="11"/>
      <c r="H9" s="11"/>
      <c r="I9" s="11"/>
      <c r="J9" s="11"/>
      <c r="K9" s="11"/>
      <c r="L9" s="38"/>
      <c r="M9" s="38"/>
      <c r="N9" s="36"/>
      <c r="O9" s="38"/>
      <c r="P9" s="38"/>
      <c r="Q9" s="36"/>
      <c r="R9" s="38"/>
      <c r="S9" s="38"/>
      <c r="T9" s="36"/>
      <c r="U9" s="38"/>
      <c r="V9" s="38"/>
    </row>
    <row r="10" spans="3:22" x14ac:dyDescent="0.25">
      <c r="C10" s="31" t="s">
        <v>27</v>
      </c>
      <c r="D10" s="11"/>
      <c r="E10" s="11"/>
      <c r="F10" s="11"/>
      <c r="G10" s="11"/>
      <c r="H10" s="11"/>
      <c r="I10" s="11"/>
      <c r="J10" s="11"/>
      <c r="K10" s="11"/>
      <c r="L10" s="38"/>
      <c r="M10" s="38"/>
      <c r="N10" s="36"/>
      <c r="O10" s="38"/>
      <c r="P10" s="38"/>
      <c r="Q10" s="36"/>
      <c r="R10" s="38"/>
      <c r="S10" s="38"/>
      <c r="T10" s="36"/>
      <c r="U10" s="38"/>
      <c r="V10" s="38"/>
    </row>
    <row r="11" spans="3:22" ht="6.6" customHeight="1" x14ac:dyDescent="0.25">
      <c r="C11" s="31"/>
      <c r="D11" s="11"/>
      <c r="E11" s="11"/>
      <c r="F11" s="11"/>
      <c r="G11" s="11"/>
      <c r="H11" s="11"/>
      <c r="I11" s="11"/>
      <c r="J11" s="11"/>
      <c r="K11" s="11"/>
      <c r="L11" s="38"/>
      <c r="M11" s="38"/>
      <c r="N11" s="36"/>
      <c r="O11" s="38"/>
      <c r="P11" s="38"/>
      <c r="Q11" s="36"/>
      <c r="R11" s="38"/>
      <c r="S11" s="38"/>
      <c r="T11" s="36"/>
      <c r="U11" s="38"/>
      <c r="V11" s="38"/>
    </row>
    <row r="12" spans="3:22" x14ac:dyDescent="0.25">
      <c r="C12" s="31"/>
      <c r="D12" s="16" t="s">
        <v>4</v>
      </c>
      <c r="E12" s="11"/>
      <c r="F12" s="11"/>
      <c r="G12" s="11"/>
      <c r="H12" s="11"/>
      <c r="I12" s="11"/>
      <c r="J12" s="11"/>
      <c r="K12" s="11"/>
      <c r="L12" s="57"/>
      <c r="M12" s="57"/>
      <c r="N12" s="56"/>
      <c r="O12" s="57"/>
      <c r="P12" s="57"/>
      <c r="Q12" s="56"/>
      <c r="R12" s="57"/>
      <c r="S12" s="57"/>
      <c r="T12" s="56"/>
      <c r="U12" s="57"/>
      <c r="V12" s="57"/>
    </row>
    <row r="13" spans="3:22" x14ac:dyDescent="0.25">
      <c r="D13" s="6" t="s">
        <v>36</v>
      </c>
      <c r="E13" s="16"/>
      <c r="F13" s="16"/>
      <c r="G13" s="11"/>
      <c r="H13" s="64">
        <f>[2]A_cba_benefits!$B$2</f>
        <v>8568</v>
      </c>
      <c r="I13" s="64"/>
      <c r="J13" s="16"/>
      <c r="K13" s="16"/>
      <c r="L13" s="64">
        <f>[2]A_cba_benefits!$D$2</f>
        <v>7039.8301201661898</v>
      </c>
      <c r="M13" s="64"/>
      <c r="N13" s="58"/>
      <c r="O13" s="64">
        <f>L13</f>
        <v>7039.8301201661898</v>
      </c>
      <c r="P13" s="64"/>
      <c r="Q13" s="58"/>
      <c r="R13" s="64">
        <f>[2]A_cba_benefits!$E$2</f>
        <v>5709.0854330007196</v>
      </c>
      <c r="S13" s="64"/>
      <c r="T13" s="58"/>
      <c r="U13" s="64">
        <f>R13</f>
        <v>5709.0854330007196</v>
      </c>
      <c r="V13" s="64"/>
    </row>
    <row r="14" spans="3:22" x14ac:dyDescent="0.25">
      <c r="D14" s="6" t="s">
        <v>37</v>
      </c>
      <c r="E14" s="16"/>
      <c r="F14" s="16"/>
      <c r="G14" s="11"/>
      <c r="H14" s="54"/>
      <c r="I14" s="54"/>
      <c r="J14" s="16"/>
      <c r="K14" s="16"/>
      <c r="L14" s="64">
        <f>[2]A_cba_benefits!$D$3</f>
        <v>4476.9838283535601</v>
      </c>
      <c r="M14" s="64"/>
      <c r="N14" s="58"/>
      <c r="O14" s="64">
        <f>[2]A_cba_benefits!$D$4</f>
        <v>4391.9999999885304</v>
      </c>
      <c r="P14" s="64"/>
      <c r="Q14" s="58"/>
      <c r="R14" s="64">
        <f>[2]A_cba_benefits!$E$3</f>
        <v>4465.8731723535002</v>
      </c>
      <c r="S14" s="64"/>
      <c r="T14" s="58"/>
      <c r="U14" s="64">
        <f>[2]A_cba_benefits!$E$4</f>
        <v>4392.0000120375198</v>
      </c>
      <c r="V14" s="64"/>
    </row>
    <row r="15" spans="3:22" x14ac:dyDescent="0.25">
      <c r="D15" s="16"/>
      <c r="E15" s="16"/>
      <c r="F15" s="16"/>
      <c r="G15" s="11"/>
      <c r="H15" s="54"/>
      <c r="I15" s="54"/>
      <c r="J15" s="16"/>
      <c r="K15" s="16"/>
      <c r="L15" s="54"/>
      <c r="M15" s="54"/>
      <c r="N15" s="55"/>
      <c r="O15" s="54"/>
      <c r="P15" s="54"/>
      <c r="Q15" s="55"/>
      <c r="R15" s="54"/>
      <c r="S15" s="54"/>
      <c r="T15" s="55"/>
      <c r="U15" s="54"/>
      <c r="V15" s="54"/>
    </row>
    <row r="16" spans="3:22" ht="14.4" x14ac:dyDescent="0.3">
      <c r="D16" s="12" t="s">
        <v>0</v>
      </c>
      <c r="E16" s="12"/>
      <c r="F16" s="12"/>
      <c r="G16" s="13"/>
      <c r="H16" s="13"/>
      <c r="I16" s="13"/>
      <c r="J16" s="13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3:22" ht="14.4" x14ac:dyDescent="0.3">
      <c r="C17" s="12"/>
      <c r="D17" s="6" t="s">
        <v>28</v>
      </c>
      <c r="E17" s="6"/>
      <c r="F17" s="6"/>
      <c r="G17" s="13"/>
      <c r="H17" s="13"/>
      <c r="I17" s="13"/>
      <c r="J17" s="13"/>
      <c r="K17" s="13"/>
      <c r="L17" s="62">
        <f>L13-L14</f>
        <v>2562.8462918126297</v>
      </c>
      <c r="M17" s="63"/>
      <c r="N17" s="6"/>
      <c r="O17" s="62">
        <f>O13-O14</f>
        <v>2647.8301201776594</v>
      </c>
      <c r="P17" s="63"/>
      <c r="Q17" s="6"/>
      <c r="R17" s="62">
        <f>R13-R14</f>
        <v>1243.2122606472194</v>
      </c>
      <c r="S17" s="63"/>
      <c r="T17" s="6"/>
      <c r="U17" s="62">
        <f>U13-U14</f>
        <v>1317.0854209631998</v>
      </c>
      <c r="V17" s="63"/>
    </row>
    <row r="18" spans="3:22" ht="14.4" x14ac:dyDescent="0.3">
      <c r="C18" s="12"/>
      <c r="D18" s="6" t="s">
        <v>29</v>
      </c>
      <c r="E18" s="6"/>
      <c r="F18" s="6"/>
      <c r="G18" s="13"/>
      <c r="H18" s="13"/>
      <c r="I18" s="13"/>
      <c r="J18" s="13"/>
      <c r="K18" s="13"/>
      <c r="L18" s="68">
        <f>[2]A_cba_benefits!$H$3</f>
        <v>853.91092019199505</v>
      </c>
      <c r="M18" s="68"/>
      <c r="N18" s="59"/>
      <c r="O18" s="68">
        <f>[2]A_cba_benefits!$H$4</f>
        <v>882.22655477080605</v>
      </c>
      <c r="P18" s="68"/>
      <c r="Q18" s="59"/>
      <c r="R18" s="68">
        <f>[2]A_cba_benefits!$I$3</f>
        <v>414.22403242623301</v>
      </c>
      <c r="S18" s="68"/>
      <c r="T18" s="59"/>
      <c r="U18" s="68">
        <f>[2]A_cba_benefits!$I$4</f>
        <v>438.837720146962</v>
      </c>
      <c r="V18" s="68"/>
    </row>
    <row r="19" spans="3:22" ht="3.6" customHeight="1" x14ac:dyDescent="0.3">
      <c r="C19" s="45"/>
      <c r="D19" s="46"/>
      <c r="E19" s="46"/>
      <c r="F19" s="46"/>
      <c r="G19" s="47"/>
      <c r="H19" s="47"/>
      <c r="I19" s="47"/>
      <c r="J19" s="47"/>
      <c r="K19" s="47"/>
      <c r="L19" s="48"/>
      <c r="M19" s="48"/>
      <c r="N19" s="49"/>
      <c r="O19" s="48"/>
      <c r="P19" s="48"/>
      <c r="Q19" s="49"/>
      <c r="R19" s="48"/>
      <c r="S19" s="48"/>
      <c r="T19" s="49"/>
      <c r="U19" s="48"/>
      <c r="V19" s="48"/>
    </row>
    <row r="20" spans="3:22" ht="3.6" customHeight="1" x14ac:dyDescent="0.3">
      <c r="C20" s="12"/>
      <c r="G20" s="13"/>
      <c r="H20" s="13"/>
      <c r="I20" s="13"/>
      <c r="J20" s="13"/>
      <c r="K20" s="13"/>
      <c r="L20" s="39"/>
      <c r="M20" s="39"/>
      <c r="N20" s="40"/>
      <c r="O20" s="39"/>
      <c r="P20" s="39"/>
      <c r="Q20" s="40"/>
      <c r="R20" s="39"/>
      <c r="S20" s="39"/>
      <c r="T20" s="40"/>
      <c r="U20" s="39"/>
      <c r="V20" s="39"/>
    </row>
    <row r="21" spans="3:22" x14ac:dyDescent="0.25">
      <c r="C21" s="31" t="s">
        <v>30</v>
      </c>
      <c r="D21" s="11"/>
      <c r="E21" s="11"/>
      <c r="F21" s="11"/>
      <c r="G21" s="13"/>
      <c r="H21" s="13"/>
      <c r="I21" s="13"/>
      <c r="J21" s="13"/>
      <c r="K21" s="13"/>
      <c r="L21" s="39"/>
      <c r="M21" s="39"/>
      <c r="N21" s="40"/>
      <c r="O21" s="39"/>
      <c r="P21" s="39"/>
      <c r="Q21" s="40"/>
      <c r="R21" s="39"/>
      <c r="S21" s="39"/>
      <c r="T21" s="40"/>
      <c r="U21" s="39"/>
      <c r="V21" s="39"/>
    </row>
    <row r="22" spans="3:22" ht="6.6" customHeight="1" x14ac:dyDescent="0.25">
      <c r="C22" s="31"/>
      <c r="D22" s="11"/>
      <c r="E22" s="11"/>
      <c r="F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3:22" x14ac:dyDescent="0.25">
      <c r="D23" s="16" t="s">
        <v>4</v>
      </c>
      <c r="E23" s="16"/>
      <c r="F23" s="16"/>
      <c r="G23" s="11"/>
      <c r="H23" s="78"/>
      <c r="I23" s="78"/>
      <c r="L23" s="64"/>
      <c r="M23" s="64"/>
      <c r="N23" s="36"/>
      <c r="O23" s="64"/>
      <c r="P23" s="64"/>
      <c r="Q23" s="36"/>
      <c r="R23" s="64"/>
      <c r="S23" s="64"/>
      <c r="T23" s="36"/>
      <c r="U23" s="64"/>
      <c r="V23" s="64"/>
    </row>
    <row r="24" spans="3:22" x14ac:dyDescent="0.25">
      <c r="D24" s="6" t="s">
        <v>36</v>
      </c>
      <c r="E24" s="16"/>
      <c r="F24" s="16"/>
      <c r="G24" s="11"/>
      <c r="H24" s="78">
        <f>[2]A_cba_benefits!$B$5</f>
        <v>687.28767123287696</v>
      </c>
      <c r="I24" s="78"/>
      <c r="L24" s="64">
        <f>[2]A_cba_benefits!$D$5</f>
        <v>646.10971569462197</v>
      </c>
      <c r="M24" s="64"/>
      <c r="N24" s="58"/>
      <c r="O24" s="64">
        <f>L24</f>
        <v>646.10971569462197</v>
      </c>
      <c r="P24" s="64"/>
      <c r="Q24" s="58"/>
      <c r="R24" s="64">
        <f>[2]A_cba_benefits!$E$5</f>
        <v>513.60416842278801</v>
      </c>
      <c r="S24" s="64"/>
      <c r="T24" s="58"/>
      <c r="U24" s="64">
        <f>R24</f>
        <v>513.60416842278801</v>
      </c>
      <c r="V24" s="64"/>
    </row>
    <row r="25" spans="3:22" x14ac:dyDescent="0.25">
      <c r="D25" s="6" t="s">
        <v>37</v>
      </c>
      <c r="G25" s="11"/>
      <c r="H25" s="67"/>
      <c r="I25" s="67"/>
      <c r="J25" s="41"/>
      <c r="K25" s="41"/>
      <c r="L25" s="64">
        <f>[2]A_cba_benefits!$D$6</f>
        <v>340.49644923127602</v>
      </c>
      <c r="M25" s="64"/>
      <c r="N25" s="58"/>
      <c r="O25" s="64">
        <f>[2]A_cba_benefits!$D$7</f>
        <v>334.52054794292201</v>
      </c>
      <c r="P25" s="64"/>
      <c r="Q25" s="58"/>
      <c r="R25" s="64">
        <f>[2]A_cba_benefits!$E$6</f>
        <v>339.59042080776902</v>
      </c>
      <c r="S25" s="64"/>
      <c r="T25" s="58"/>
      <c r="U25" s="64">
        <f>[2]A_cba_benefits!$E$7</f>
        <v>334.52054820326703</v>
      </c>
      <c r="V25" s="64"/>
    </row>
    <row r="26" spans="3:22" ht="6.6" customHeight="1" x14ac:dyDescent="0.25">
      <c r="G26" s="11"/>
      <c r="H26" s="53"/>
      <c r="I26" s="53"/>
      <c r="J26" s="41"/>
      <c r="K26" s="41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3:22" ht="14.4" x14ac:dyDescent="0.3">
      <c r="D27" s="12" t="s">
        <v>0</v>
      </c>
      <c r="E27" s="12"/>
      <c r="F27" s="12"/>
      <c r="G27" s="13"/>
      <c r="H27" s="13"/>
      <c r="I27" s="13"/>
      <c r="J27" s="13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14.4" x14ac:dyDescent="0.3">
      <c r="C28" s="12"/>
      <c r="D28" s="6" t="s">
        <v>28</v>
      </c>
      <c r="E28" s="6"/>
      <c r="F28" s="6"/>
      <c r="G28" s="13"/>
      <c r="H28" s="13"/>
      <c r="I28" s="13"/>
      <c r="J28" s="13"/>
      <c r="K28" s="13"/>
      <c r="L28" s="62">
        <f>L24-L25</f>
        <v>305.61326646334595</v>
      </c>
      <c r="M28" s="63"/>
      <c r="N28" s="6"/>
      <c r="O28" s="62">
        <f>O24-O25</f>
        <v>311.58916775169996</v>
      </c>
      <c r="P28" s="63"/>
      <c r="Q28" s="6"/>
      <c r="R28" s="62">
        <f>R24-R25</f>
        <v>174.01374761501899</v>
      </c>
      <c r="S28" s="63"/>
      <c r="T28" s="6"/>
      <c r="U28" s="62">
        <f>U24-U25</f>
        <v>179.08362021952098</v>
      </c>
      <c r="V28" s="62"/>
    </row>
    <row r="29" spans="3:22" ht="14.4" x14ac:dyDescent="0.3">
      <c r="C29" s="12"/>
      <c r="D29" s="6" t="s">
        <v>29</v>
      </c>
      <c r="E29" s="6"/>
      <c r="F29" s="6"/>
      <c r="G29" s="13"/>
      <c r="H29" s="13"/>
      <c r="I29" s="13"/>
      <c r="J29" s="13"/>
      <c r="K29" s="13"/>
      <c r="L29" s="68">
        <f>[2]A_cba_benefits!$H$6</f>
        <v>101.826826845719</v>
      </c>
      <c r="M29" s="68"/>
      <c r="N29" s="6"/>
      <c r="O29" s="68">
        <f>[2]A_cba_benefits!$H$7</f>
        <v>103.817928451936</v>
      </c>
      <c r="P29" s="68"/>
      <c r="Q29" s="6"/>
      <c r="R29" s="68">
        <f>[2]A_cba_benefits!$I$6</f>
        <v>57.979380123848003</v>
      </c>
      <c r="S29" s="68"/>
      <c r="T29" s="6"/>
      <c r="U29" s="68">
        <f>[2]A_cba_benefits!$I$7</f>
        <v>59.668603388933001</v>
      </c>
      <c r="V29" s="68"/>
    </row>
    <row r="30" spans="3:22" ht="14.4" thickBot="1" x14ac:dyDescent="0.3">
      <c r="C30" s="3"/>
      <c r="D30" s="3"/>
      <c r="E30" s="3"/>
      <c r="F30" s="3"/>
      <c r="G30" s="3"/>
      <c r="H30" s="3"/>
      <c r="I30" s="3"/>
      <c r="J30" s="3"/>
      <c r="K30" s="3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3:22" ht="14.4" thickTop="1" x14ac:dyDescent="0.25"/>
    <row r="32" spans="3:22" ht="13.8" customHeight="1" x14ac:dyDescent="0.25">
      <c r="C32" s="11" t="s">
        <v>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74" t="s">
        <v>11</v>
      </c>
      <c r="T32" s="74"/>
      <c r="U32" s="74"/>
      <c r="V32" s="74"/>
    </row>
    <row r="33" spans="3:27" ht="13.8" customHeight="1" x14ac:dyDescent="0.25">
      <c r="D33" s="14"/>
      <c r="E33" s="14"/>
      <c r="F33" s="14"/>
      <c r="G33" s="76" t="s">
        <v>33</v>
      </c>
      <c r="H33" s="76"/>
      <c r="I33" s="76"/>
      <c r="J33" s="76"/>
      <c r="K33" s="30"/>
      <c r="L33" s="30"/>
      <c r="M33" s="76" t="s">
        <v>18</v>
      </c>
      <c r="N33" s="76"/>
      <c r="O33" s="76"/>
      <c r="P33" s="76"/>
      <c r="Q33" s="30"/>
      <c r="R33" s="30"/>
      <c r="S33" s="74"/>
      <c r="T33" s="74"/>
      <c r="U33" s="74"/>
      <c r="V33" s="74"/>
    </row>
    <row r="34" spans="3:27" ht="40.799999999999997" customHeight="1" x14ac:dyDescent="0.25">
      <c r="C34" s="15"/>
      <c r="D34" s="15"/>
      <c r="E34" s="15"/>
      <c r="F34" s="15"/>
      <c r="G34" s="77"/>
      <c r="H34" s="77"/>
      <c r="I34" s="77"/>
      <c r="J34" s="77"/>
      <c r="K34" s="32"/>
      <c r="L34" s="32"/>
      <c r="M34" s="77"/>
      <c r="N34" s="77"/>
      <c r="O34" s="77"/>
      <c r="P34" s="77"/>
      <c r="Q34" s="32"/>
      <c r="R34" s="32"/>
      <c r="S34" s="75"/>
      <c r="T34" s="75"/>
      <c r="U34" s="75"/>
      <c r="V34" s="75"/>
    </row>
    <row r="35" spans="3:27" ht="3.6" customHeight="1" x14ac:dyDescent="0.25">
      <c r="C35" s="6"/>
      <c r="D35" s="6"/>
      <c r="E35" s="6"/>
      <c r="F35" s="6"/>
      <c r="K35" s="6"/>
      <c r="L35" s="36"/>
      <c r="M35" s="36"/>
      <c r="N35" s="36"/>
      <c r="O35" s="36"/>
      <c r="P35" s="36"/>
      <c r="Q35" s="36"/>
      <c r="R35" s="36"/>
      <c r="S35" s="40"/>
      <c r="T35" s="40"/>
      <c r="U35" s="40"/>
      <c r="V35" s="40"/>
    </row>
    <row r="36" spans="3:27" x14ac:dyDescent="0.25">
      <c r="C36" s="31" t="s">
        <v>32</v>
      </c>
      <c r="D36" s="6"/>
      <c r="E36" s="6"/>
      <c r="F36" s="6"/>
      <c r="G36" s="6"/>
      <c r="H36" s="6"/>
      <c r="I36" s="6"/>
      <c r="J36" s="6"/>
      <c r="K36" s="6"/>
      <c r="L36" s="36"/>
      <c r="M36" s="36"/>
      <c r="N36" s="36"/>
      <c r="O36" s="36"/>
      <c r="P36" s="36"/>
      <c r="Q36" s="36"/>
      <c r="R36" s="36"/>
      <c r="S36" s="40"/>
      <c r="T36" s="40"/>
      <c r="U36" s="40"/>
      <c r="V36" s="40"/>
    </row>
    <row r="37" spans="3:27" ht="6" customHeight="1" x14ac:dyDescent="0.25">
      <c r="C37" s="31"/>
      <c r="D37" s="6"/>
      <c r="E37" s="6"/>
      <c r="F37" s="6"/>
      <c r="G37" s="6"/>
      <c r="H37" s="6"/>
      <c r="I37" s="6"/>
      <c r="J37" s="6"/>
      <c r="K37" s="6"/>
      <c r="L37" s="36"/>
      <c r="M37" s="36"/>
      <c r="N37" s="36"/>
      <c r="O37" s="36"/>
      <c r="P37" s="36"/>
      <c r="Q37" s="36"/>
      <c r="R37" s="36"/>
      <c r="S37" s="40"/>
      <c r="T37" s="40"/>
      <c r="U37" s="40"/>
      <c r="V37" s="40"/>
    </row>
    <row r="38" spans="3:27" ht="14.4" customHeight="1" x14ac:dyDescent="0.25">
      <c r="D38" s="6" t="s">
        <v>31</v>
      </c>
      <c r="E38" s="6"/>
      <c r="F38" s="6"/>
      <c r="G38" s="67">
        <f>[3]B_cba_costs!C2</f>
        <v>1119.1460768603399</v>
      </c>
      <c r="H38" s="67"/>
      <c r="I38" s="67"/>
      <c r="J38" s="67"/>
      <c r="K38" s="34"/>
      <c r="L38" s="34"/>
      <c r="M38" s="67">
        <f>[3]B_cba_costs!B2</f>
        <v>1115.08737200471</v>
      </c>
      <c r="N38" s="67"/>
      <c r="O38" s="67"/>
      <c r="P38" s="67"/>
      <c r="Q38" s="33"/>
      <c r="R38" s="33"/>
      <c r="S38" s="71">
        <f>-G38+M38</f>
        <v>-4.0587048556299123</v>
      </c>
      <c r="T38" s="71"/>
      <c r="U38" s="71"/>
      <c r="V38" s="71"/>
    </row>
    <row r="39" spans="3:27" ht="6" customHeight="1" x14ac:dyDescent="0.25">
      <c r="D39" s="6"/>
      <c r="E39" s="6"/>
      <c r="F39" s="6"/>
      <c r="G39" s="60"/>
      <c r="H39" s="60"/>
      <c r="I39" s="60"/>
      <c r="J39" s="60"/>
      <c r="K39" s="34"/>
      <c r="L39" s="34"/>
      <c r="M39" s="60"/>
      <c r="N39" s="60"/>
      <c r="O39" s="60"/>
      <c r="P39" s="60"/>
      <c r="Q39" s="33"/>
      <c r="R39" s="33"/>
      <c r="S39" s="61"/>
      <c r="T39" s="61"/>
      <c r="U39" s="61"/>
      <c r="V39" s="61"/>
    </row>
    <row r="40" spans="3:27" ht="14.4" customHeight="1" x14ac:dyDescent="0.25">
      <c r="C40" s="17"/>
      <c r="D40" s="6" t="s">
        <v>38</v>
      </c>
      <c r="E40" s="6"/>
      <c r="F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Z40" s="51"/>
      <c r="AA40" s="51"/>
    </row>
    <row r="41" spans="3:27" ht="14.4" customHeight="1" x14ac:dyDescent="0.25">
      <c r="C41" s="17"/>
      <c r="D41" s="6" t="s">
        <v>41</v>
      </c>
      <c r="E41" s="6"/>
      <c r="F41" s="6"/>
      <c r="G41" s="67">
        <f>[3]B_cba_costs!C7</f>
        <v>7104.0136027291101</v>
      </c>
      <c r="H41" s="67"/>
      <c r="I41" s="67"/>
      <c r="J41" s="67"/>
      <c r="K41" s="34"/>
      <c r="L41" s="34"/>
      <c r="M41" s="67">
        <f>[3]B_cba_costs!B7</f>
        <v>7071.1710380988598</v>
      </c>
      <c r="N41" s="67"/>
      <c r="O41" s="67"/>
      <c r="P41" s="67"/>
      <c r="Q41" s="33"/>
      <c r="R41" s="33"/>
      <c r="S41" s="71">
        <f>M41-G41</f>
        <v>-32.842564630250308</v>
      </c>
      <c r="T41" s="71"/>
      <c r="U41" s="71"/>
      <c r="V41" s="71"/>
      <c r="Z41" s="51"/>
      <c r="AA41" s="51"/>
    </row>
    <row r="42" spans="3:27" ht="14.4" customHeight="1" x14ac:dyDescent="0.25">
      <c r="C42" s="17"/>
      <c r="D42" s="6" t="s">
        <v>40</v>
      </c>
      <c r="E42" s="6"/>
      <c r="F42" s="6"/>
      <c r="G42" s="67">
        <f>[3]B_cba_costs!C6</f>
        <v>5755.90611515419</v>
      </c>
      <c r="H42" s="67"/>
      <c r="I42" s="67"/>
      <c r="J42" s="67"/>
      <c r="K42" s="34"/>
      <c r="L42" s="34"/>
      <c r="M42" s="67">
        <f>[3]B_cba_costs!B6</f>
        <v>5735.0316961832204</v>
      </c>
      <c r="N42" s="67"/>
      <c r="O42" s="67"/>
      <c r="P42" s="67"/>
      <c r="Q42" s="33"/>
      <c r="R42" s="33"/>
      <c r="S42" s="71">
        <f>M42-G42</f>
        <v>-20.8744189709696</v>
      </c>
      <c r="T42" s="71"/>
      <c r="U42" s="71"/>
      <c r="V42" s="71"/>
      <c r="Z42" s="51"/>
      <c r="AA42" s="51"/>
    </row>
    <row r="43" spans="3:27" ht="14.4" customHeight="1" x14ac:dyDescent="0.25">
      <c r="C43" s="17"/>
      <c r="D43" s="6" t="s">
        <v>39</v>
      </c>
      <c r="E43" s="6"/>
      <c r="F43" s="6"/>
      <c r="G43" s="67">
        <f>[3]B_cba_costs!C4</f>
        <v>7560.0701765084696</v>
      </c>
      <c r="H43" s="67"/>
      <c r="I43" s="67"/>
      <c r="J43" s="67"/>
      <c r="L43" s="34"/>
      <c r="M43" s="67">
        <f>[3]B_cba_costs!B4</f>
        <v>7527.1432369732302</v>
      </c>
      <c r="N43" s="67"/>
      <c r="O43" s="67"/>
      <c r="P43" s="67"/>
      <c r="Q43" s="33"/>
      <c r="R43" s="33"/>
      <c r="S43" s="71">
        <f>M43-G43</f>
        <v>-32.926939535239399</v>
      </c>
      <c r="T43" s="71"/>
      <c r="U43" s="71"/>
      <c r="V43" s="71"/>
      <c r="Z43" s="51"/>
      <c r="AA43" s="51"/>
    </row>
    <row r="44" spans="3:27" ht="3.6" customHeight="1" x14ac:dyDescent="0.25">
      <c r="C44" s="16"/>
      <c r="D44" s="16"/>
      <c r="E44" s="16"/>
      <c r="F44" s="16"/>
      <c r="K44" s="70"/>
      <c r="L44" s="70"/>
      <c r="M44" s="70"/>
      <c r="N44" s="36"/>
      <c r="O44" s="36"/>
      <c r="P44" s="36"/>
      <c r="Q44" s="36"/>
      <c r="R44" s="36"/>
      <c r="S44" s="40"/>
      <c r="T44" s="40"/>
      <c r="U44" s="40"/>
      <c r="V44" s="40"/>
    </row>
    <row r="45" spans="3:27" ht="3.6" customHeight="1" thickBot="1" x14ac:dyDescent="0.35">
      <c r="C45" s="42"/>
      <c r="D45" s="43"/>
      <c r="E45" s="43"/>
      <c r="F45" s="43"/>
      <c r="G45" s="43"/>
      <c r="H45" s="43"/>
      <c r="I45" s="43"/>
      <c r="J45" s="43"/>
      <c r="K45" s="43"/>
      <c r="L45" s="81"/>
      <c r="M45" s="81"/>
      <c r="N45" s="81"/>
      <c r="O45" s="44"/>
      <c r="P45" s="81"/>
      <c r="Q45" s="81"/>
      <c r="R45" s="81"/>
      <c r="S45" s="44"/>
      <c r="T45" s="82"/>
      <c r="U45" s="82"/>
      <c r="V45" s="82"/>
    </row>
    <row r="46" spans="3:27" x14ac:dyDescent="0.25">
      <c r="S46" s="35"/>
      <c r="T46" s="35"/>
      <c r="U46" s="35"/>
      <c r="V46" s="35"/>
    </row>
    <row r="47" spans="3:27" s="50" customFormat="1" ht="12" x14ac:dyDescent="0.25">
      <c r="O47" s="51"/>
      <c r="P47" s="51"/>
      <c r="Q47" s="51"/>
      <c r="R47" s="51"/>
      <c r="S47" s="52"/>
      <c r="T47" s="52"/>
      <c r="U47" s="52"/>
      <c r="V47" s="52"/>
    </row>
    <row r="48" spans="3:27" s="50" customFormat="1" ht="12" x14ac:dyDescent="0.25">
      <c r="O48" s="51"/>
      <c r="P48" s="51"/>
      <c r="Q48" s="51"/>
      <c r="R48" s="51"/>
      <c r="S48" s="52"/>
      <c r="T48" s="52"/>
      <c r="U48" s="52"/>
      <c r="V48" s="52"/>
    </row>
    <row r="49" spans="15:22" s="50" customFormat="1" ht="12" x14ac:dyDescent="0.25">
      <c r="O49" s="51"/>
      <c r="P49" s="51"/>
      <c r="Q49" s="51"/>
      <c r="R49" s="51"/>
      <c r="S49" s="51"/>
      <c r="T49" s="51"/>
      <c r="U49" s="51"/>
      <c r="V49" s="51"/>
    </row>
  </sheetData>
  <mergeCells count="68">
    <mergeCell ref="U24:V24"/>
    <mergeCell ref="G5:J8"/>
    <mergeCell ref="H13:I13"/>
    <mergeCell ref="L13:M13"/>
    <mergeCell ref="O13:P13"/>
    <mergeCell ref="R13:S13"/>
    <mergeCell ref="H23:I23"/>
    <mergeCell ref="H24:I24"/>
    <mergeCell ref="L24:M24"/>
    <mergeCell ref="O24:P24"/>
    <mergeCell ref="R24:S24"/>
    <mergeCell ref="L5:V5"/>
    <mergeCell ref="L6:V6"/>
    <mergeCell ref="L7:P7"/>
    <mergeCell ref="R7:V7"/>
    <mergeCell ref="L8:M8"/>
    <mergeCell ref="H25:I25"/>
    <mergeCell ref="L45:N45"/>
    <mergeCell ref="P45:R45"/>
    <mergeCell ref="T45:V45"/>
    <mergeCell ref="S32:V34"/>
    <mergeCell ref="R25:S25"/>
    <mergeCell ref="U25:V25"/>
    <mergeCell ref="K44:M44"/>
    <mergeCell ref="M38:P38"/>
    <mergeCell ref="S38:V38"/>
    <mergeCell ref="M33:P34"/>
    <mergeCell ref="G33:J34"/>
    <mergeCell ref="L29:M29"/>
    <mergeCell ref="O29:P29"/>
    <mergeCell ref="L25:M25"/>
    <mergeCell ref="O25:P25"/>
    <mergeCell ref="O8:P8"/>
    <mergeCell ref="R8:S8"/>
    <mergeCell ref="U8:V8"/>
    <mergeCell ref="G38:J38"/>
    <mergeCell ref="U13:V13"/>
    <mergeCell ref="U23:V23"/>
    <mergeCell ref="R23:S23"/>
    <mergeCell ref="O23:P23"/>
    <mergeCell ref="L23:M23"/>
    <mergeCell ref="L17:M17"/>
    <mergeCell ref="O17:P17"/>
    <mergeCell ref="R17:S17"/>
    <mergeCell ref="U17:V17"/>
    <mergeCell ref="L18:M18"/>
    <mergeCell ref="O18:P18"/>
    <mergeCell ref="R18:S18"/>
    <mergeCell ref="O14:P14"/>
    <mergeCell ref="L14:M14"/>
    <mergeCell ref="R14:S14"/>
    <mergeCell ref="U14:V14"/>
    <mergeCell ref="U18:V18"/>
    <mergeCell ref="R29:S29"/>
    <mergeCell ref="U29:V29"/>
    <mergeCell ref="L28:M28"/>
    <mergeCell ref="O28:P28"/>
    <mergeCell ref="R28:S28"/>
    <mergeCell ref="U28:V28"/>
    <mergeCell ref="S43:V43"/>
    <mergeCell ref="S42:V42"/>
    <mergeCell ref="S41:V41"/>
    <mergeCell ref="G43:J43"/>
    <mergeCell ref="G42:J42"/>
    <mergeCell ref="G41:J41"/>
    <mergeCell ref="M43:P43"/>
    <mergeCell ref="M42:P42"/>
    <mergeCell ref="M41:P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relative_time_weekly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Vieira</dc:creator>
  <cp:lastModifiedBy>renato</cp:lastModifiedBy>
  <dcterms:created xsi:type="dcterms:W3CDTF">2018-02-11T21:19:45Z</dcterms:created>
  <dcterms:modified xsi:type="dcterms:W3CDTF">2019-04-08T01:54:09Z</dcterms:modified>
</cp:coreProperties>
</file>