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enato\Dropbox\Apps\Overleaf\Speed_Change_2\restat\appendix\tables\B2_robustness\"/>
    </mc:Choice>
  </mc:AlternateContent>
  <xr:revisionPtr revIDLastSave="0" documentId="13_ncr:1_{696F0BB4-99B6-4D52-99A2-4345F13178AF}" xr6:coauthVersionLast="36" xr6:coauthVersionMax="36" xr10:uidLastSave="{00000000-0000-0000-0000-000000000000}"/>
  <bookViews>
    <workbookView xWindow="0" yWindow="0" windowWidth="20160" windowHeight="8700" xr2:uid="{00000000-000D-0000-FFFF-FFFF00000000}"/>
  </bookViews>
  <sheets>
    <sheet name="Planilh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P14" i="1"/>
  <c r="M14" i="1"/>
  <c r="J14" i="1"/>
  <c r="G14" i="1"/>
  <c r="R15" i="1"/>
  <c r="O15" i="1"/>
  <c r="L15" i="1"/>
  <c r="I15" i="1"/>
  <c r="F15" i="1"/>
  <c r="R14" i="1"/>
  <c r="O14" i="1"/>
  <c r="L14" i="1"/>
  <c r="I14" i="1"/>
  <c r="F14" i="1"/>
  <c r="S17" i="1" l="1"/>
  <c r="P17" i="1"/>
  <c r="M17" i="1"/>
  <c r="J17" i="1"/>
  <c r="G17" i="1"/>
  <c r="R18" i="1"/>
  <c r="O18" i="1"/>
  <c r="L18" i="1"/>
  <c r="I18" i="1"/>
  <c r="F18" i="1"/>
  <c r="R17" i="1"/>
  <c r="O17" i="1"/>
  <c r="L17" i="1"/>
  <c r="I17" i="1"/>
  <c r="F17" i="1"/>
  <c r="R12" i="1" l="1"/>
  <c r="O12" i="1"/>
  <c r="L12" i="1"/>
  <c r="I12" i="1"/>
  <c r="F12" i="1"/>
  <c r="S11" i="1"/>
  <c r="R11" i="1"/>
  <c r="P11" i="1"/>
  <c r="O11" i="1"/>
  <c r="M11" i="1"/>
  <c r="L11" i="1"/>
  <c r="J11" i="1"/>
  <c r="I11" i="1"/>
  <c r="G11" i="1"/>
  <c r="R9" i="1"/>
  <c r="O9" i="1"/>
  <c r="L9" i="1"/>
  <c r="I9" i="1"/>
  <c r="F9" i="1"/>
  <c r="S8" i="1"/>
  <c r="R8" i="1"/>
  <c r="P8" i="1"/>
  <c r="O8" i="1"/>
  <c r="M8" i="1"/>
  <c r="L8" i="1"/>
  <c r="J8" i="1"/>
  <c r="I8" i="1"/>
  <c r="G8" i="1"/>
  <c r="F8" i="1"/>
  <c r="F11" i="1"/>
  <c r="I28" i="1" l="1"/>
  <c r="R28" i="1" l="1"/>
  <c r="O28" i="1"/>
  <c r="L28" i="1"/>
  <c r="F28" i="1"/>
</calcChain>
</file>

<file path=xl/sharedStrings.xml><?xml version="1.0" encoding="utf-8"?>
<sst xmlns="http://schemas.openxmlformats.org/spreadsheetml/2006/main" count="54" uniqueCount="33">
  <si>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</si>
  <si>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</si>
  <si>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</si>
  <si>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</si>
  <si>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</si>
  <si>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m1</t>
  </si>
  <si>
    <t>m2</t>
  </si>
  <si>
    <t>Parametric funct. form</t>
  </si>
  <si>
    <t>Dependent variable:  number of accidents per segment per month</t>
  </si>
  <si>
    <t>All treated arterial and highways</t>
  </si>
  <si>
    <t>Matched arterial and highways</t>
  </si>
  <si>
    <t>None</t>
  </si>
  <si>
    <t>Non-treated ave., &gt;1.6km away from treatment,
matched to treatment segm.</t>
  </si>
  <si>
    <t>Non-treated ave. &gt;1.6km away from treatment</t>
  </si>
  <si>
    <t>All non-treated avenues</t>
  </si>
  <si>
    <t>Treatment group</t>
  </si>
  <si>
    <t>Control group</t>
  </si>
  <si>
    <t>Year-month FE</t>
  </si>
  <si>
    <t>Event study with controls</t>
  </si>
  <si>
    <t>m0</t>
  </si>
  <si>
    <t>m3</t>
  </si>
  <si>
    <t>Event Study</t>
  </si>
  <si>
    <t>CATT</t>
  </si>
  <si>
    <t xml:space="preserve">Q5 </t>
  </si>
  <si>
    <t>Unweighted</t>
  </si>
  <si>
    <t>Long Term Speed Limit Reduction Effect</t>
  </si>
  <si>
    <t>Preferred (Poisson) Model</t>
  </si>
  <si>
    <t xml:space="preserve">  (omits quarter before treatment)</t>
  </si>
  <si>
    <t>m0c</t>
  </si>
  <si>
    <t>Alternate Sample</t>
  </si>
  <si>
    <t xml:space="preserve">  (includes quarter before treatment)</t>
  </si>
  <si>
    <t>Linear Model</t>
  </si>
  <si>
    <t>Negative Binomial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</si>
</sst>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_);\(#,##0.000\)"/>
    <numFmt numFmtId="167" formatCode="#,##0.000;&quot;&quot;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5" fontId="3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2" borderId="0" xfId="0" applyFont="1" applyFill="1" applyBorder="1" applyAlignment="1">
      <alignment vertical="top"/>
    </xf>
    <xf numFmtId="0" fontId="4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Alignment="1">
      <alignment horizontal="left" vertical="top"/>
    </xf>
    <xf numFmtId="0" fontId="1" fillId="2" borderId="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3" fontId="1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aselin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_alternate_sampl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_linea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_negbi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restat/tables/3_accidents_estimation/A_accidents_estimation_base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baselin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-0.16918998397606</v>
          </cell>
          <cell r="C2">
            <v>3.7504580685793702E-2</v>
          </cell>
          <cell r="D2">
            <v>4.5111818578509704</v>
          </cell>
          <cell r="E2">
            <v>6.4467419127353203E-6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-0.18913469168234701</v>
          </cell>
          <cell r="C3">
            <v>4.0435416064705902E-2</v>
          </cell>
          <cell r="D3">
            <v>4.6774513555069603</v>
          </cell>
          <cell r="E3">
            <v>2.9046244862590898E-6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-0.18762287893493401</v>
          </cell>
          <cell r="C4">
            <v>4.2521510595544397E-2</v>
          </cell>
          <cell r="D4">
            <v>4.4124227081103298</v>
          </cell>
          <cell r="E4">
            <v>1.0222029163010201E-5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-0.27405691350751299</v>
          </cell>
          <cell r="C5">
            <v>3.53255045986689E-2</v>
          </cell>
          <cell r="D5">
            <v>7.7580466753712001</v>
          </cell>
          <cell r="E5">
            <v>8.62474120336249E-15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-0.40505809113527003</v>
          </cell>
          <cell r="C6">
            <v>3.2427171760906502E-2</v>
          </cell>
          <cell r="D6">
            <v>12.4913172854501</v>
          </cell>
          <cell r="E6">
            <v>8.32634950249688E-36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-0.35454534598704301</v>
          </cell>
          <cell r="C7">
            <v>3.6794741376065802E-2</v>
          </cell>
          <cell r="D7">
            <v>9.6357613269614593</v>
          </cell>
          <cell r="E7">
            <v>5.6471814996109096E-22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3.2752521522189798E-2</v>
          </cell>
          <cell r="C8">
            <v>3.6623144029206099E-2</v>
          </cell>
          <cell r="D8">
            <v>0.89431211848088199</v>
          </cell>
          <cell r="E8">
            <v>0.371154917847629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-0.12844656833939699</v>
          </cell>
          <cell r="C9">
            <v>5.22636938534203E-2</v>
          </cell>
          <cell r="D9">
            <v>2.4576634154417101</v>
          </cell>
          <cell r="E9">
            <v>1.3984417116059101E-2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-6.5830190836592903E-2</v>
          </cell>
          <cell r="C10">
            <v>1.4348929287554201E-2</v>
          </cell>
          <cell r="D10">
            <v>4.5878120602135599</v>
          </cell>
          <cell r="E10">
            <v>4.47915589945503E-6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2.02365565671486</v>
          </cell>
          <cell r="C11">
            <v>0.20462675659250501</v>
          </cell>
          <cell r="D11">
            <v>9.8894968107459196</v>
          </cell>
          <cell r="E11">
            <v>4.6234596767869398E-23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-1.2022873880346599E-2</v>
          </cell>
          <cell r="C12">
            <v>6.2826483543616002E-2</v>
          </cell>
          <cell r="D12">
            <v>0.19136633474003001</v>
          </cell>
          <cell r="E12">
            <v>0.84823859360760001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Q0 m1</v>
          </cell>
          <cell r="B13">
            <v>-0.119168681661646</v>
          </cell>
          <cell r="C13">
            <v>3.0341715461651701E-2</v>
          </cell>
          <cell r="D13">
            <v>3.9275525410638199</v>
          </cell>
          <cell r="E13">
            <v>8.58146778107203E-5</v>
          </cell>
          <cell r="F13" t="str">
            <v>m1</v>
          </cell>
          <cell r="G13" t="str">
            <v>Q0</v>
          </cell>
          <cell r="H13">
            <v>542004</v>
          </cell>
          <cell r="I13" t="str">
            <v>***</v>
          </cell>
        </row>
        <row r="14">
          <cell r="A14" t="str">
            <v>Q1 m1</v>
          </cell>
          <cell r="B14">
            <v>-0.18524688497431699</v>
          </cell>
          <cell r="C14">
            <v>2.99808652230674E-2</v>
          </cell>
          <cell r="D14">
            <v>6.17883718818719</v>
          </cell>
          <cell r="E14">
            <v>6.4575446849858801E-10</v>
          </cell>
          <cell r="F14" t="str">
            <v>m1</v>
          </cell>
          <cell r="G14" t="str">
            <v>Q1</v>
          </cell>
          <cell r="H14">
            <v>542004</v>
          </cell>
          <cell r="I14" t="str">
            <v>***</v>
          </cell>
        </row>
        <row r="15">
          <cell r="A15" t="str">
            <v>Q2 m1</v>
          </cell>
          <cell r="B15">
            <v>-0.14433548455142201</v>
          </cell>
          <cell r="C15">
            <v>3.5686092375927597E-2</v>
          </cell>
          <cell r="D15">
            <v>4.0445864184554097</v>
          </cell>
          <cell r="E15">
            <v>5.2415571784783501E-5</v>
          </cell>
          <cell r="F15" t="str">
            <v>m1</v>
          </cell>
          <cell r="G15" t="str">
            <v>Q2</v>
          </cell>
          <cell r="H15">
            <v>542004</v>
          </cell>
          <cell r="I15" t="str">
            <v>***</v>
          </cell>
        </row>
        <row r="16">
          <cell r="A16" t="str">
            <v>Q3 m1</v>
          </cell>
          <cell r="B16">
            <v>-0.147635062017236</v>
          </cell>
          <cell r="C16">
            <v>3.6493493997623201E-2</v>
          </cell>
          <cell r="D16">
            <v>4.0455173195214398</v>
          </cell>
          <cell r="E16">
            <v>5.2207705466001802E-5</v>
          </cell>
          <cell r="F16" t="str">
            <v>m1</v>
          </cell>
          <cell r="G16" t="str">
            <v>Q3</v>
          </cell>
          <cell r="H16">
            <v>542004</v>
          </cell>
          <cell r="I16" t="str">
            <v>***</v>
          </cell>
        </row>
        <row r="17">
          <cell r="A17" t="str">
            <v>Q4 m1</v>
          </cell>
          <cell r="B17">
            <v>-0.25037839657413602</v>
          </cell>
          <cell r="C17">
            <v>3.5232201440825797E-2</v>
          </cell>
          <cell r="D17">
            <v>7.1065214870168898</v>
          </cell>
          <cell r="E17">
            <v>1.1900413850511799E-12</v>
          </cell>
          <cell r="F17" t="str">
            <v>m1</v>
          </cell>
          <cell r="G17" t="str">
            <v>Q4</v>
          </cell>
          <cell r="H17">
            <v>542004</v>
          </cell>
          <cell r="I17" t="str">
            <v>***</v>
          </cell>
        </row>
        <row r="18">
          <cell r="A18" t="str">
            <v>Q5 m1</v>
          </cell>
          <cell r="B18">
            <v>-0.19503109182522099</v>
          </cell>
          <cell r="C18">
            <v>3.67157303212765E-2</v>
          </cell>
          <cell r="D18">
            <v>5.31192189610897</v>
          </cell>
          <cell r="E18">
            <v>1.08475096252406E-7</v>
          </cell>
          <cell r="F18" t="str">
            <v>m1</v>
          </cell>
          <cell r="G18" t="str">
            <v>Q5</v>
          </cell>
          <cell r="H18">
            <v>542004</v>
          </cell>
          <cell r="I18" t="str">
            <v>***</v>
          </cell>
        </row>
        <row r="19">
          <cell r="A19" t="str">
            <v>camera m1</v>
          </cell>
          <cell r="B19">
            <v>-3.3592049321207101E-2</v>
          </cell>
          <cell r="C19">
            <v>3.0157809969697299E-2</v>
          </cell>
          <cell r="D19">
            <v>1.1138756214380501</v>
          </cell>
          <cell r="E19">
            <v>0.26533254923282001</v>
          </cell>
          <cell r="F19" t="str">
            <v>m1</v>
          </cell>
          <cell r="G19" t="str">
            <v>camera</v>
          </cell>
          <cell r="H19">
            <v>542004</v>
          </cell>
          <cell r="I19" t="str">
            <v xml:space="preserve"> </v>
          </cell>
        </row>
        <row r="20">
          <cell r="A20" t="str">
            <v>camera_D m1</v>
          </cell>
          <cell r="B20">
            <v>-9.1321684240170495E-2</v>
          </cell>
          <cell r="C20">
            <v>5.5974463464848002E-2</v>
          </cell>
          <cell r="D20">
            <v>1.63148833570367</v>
          </cell>
          <cell r="E20">
            <v>0.102787319098626</v>
          </cell>
          <cell r="F20" t="str">
            <v>m1</v>
          </cell>
          <cell r="G20" t="str">
            <v>camera_D</v>
          </cell>
          <cell r="H20">
            <v>542004</v>
          </cell>
          <cell r="I20" t="str">
            <v xml:space="preserve"> </v>
          </cell>
        </row>
        <row r="21">
          <cell r="A21" t="str">
            <v>Q0 m2</v>
          </cell>
          <cell r="B21">
            <v>-0.18791558291806701</v>
          </cell>
          <cell r="C21">
            <v>3.28186911938197E-2</v>
          </cell>
          <cell r="D21">
            <v>5.7258707182526001</v>
          </cell>
          <cell r="E21">
            <v>1.02904566130354E-8</v>
          </cell>
          <cell r="F21" t="str">
            <v>m2</v>
          </cell>
          <cell r="G21" t="str">
            <v>Q0</v>
          </cell>
          <cell r="H21">
            <v>254436</v>
          </cell>
          <cell r="I21" t="str">
            <v>***</v>
          </cell>
        </row>
        <row r="22">
          <cell r="A22" t="str">
            <v>Q1 m2</v>
          </cell>
          <cell r="B22">
            <v>-0.2525419467344</v>
          </cell>
          <cell r="C22">
            <v>3.2965137343872103E-2</v>
          </cell>
          <cell r="D22">
            <v>7.6608795558786102</v>
          </cell>
          <cell r="E22">
            <v>1.8466398134618101E-14</v>
          </cell>
          <cell r="F22" t="str">
            <v>m2</v>
          </cell>
          <cell r="G22" t="str">
            <v>Q1</v>
          </cell>
          <cell r="H22">
            <v>254436</v>
          </cell>
          <cell r="I22" t="str">
            <v>***</v>
          </cell>
        </row>
        <row r="23">
          <cell r="A23" t="str">
            <v>Q2 m2</v>
          </cell>
          <cell r="B23">
            <v>-0.22023430037561001</v>
          </cell>
          <cell r="C23">
            <v>3.86885354416115E-2</v>
          </cell>
          <cell r="D23">
            <v>5.6924951503523804</v>
          </cell>
          <cell r="E23">
            <v>1.2519615572347E-8</v>
          </cell>
          <cell r="F23" t="str">
            <v>m2</v>
          </cell>
          <cell r="G23" t="str">
            <v>Q2</v>
          </cell>
          <cell r="H23">
            <v>254436</v>
          </cell>
          <cell r="I23" t="str">
            <v>***</v>
          </cell>
        </row>
        <row r="24">
          <cell r="A24" t="str">
            <v>Q3 m2</v>
          </cell>
          <cell r="B24">
            <v>-0.23435108564320001</v>
          </cell>
          <cell r="C24">
            <v>4.12821628880298E-2</v>
          </cell>
          <cell r="D24">
            <v>5.6768121931700701</v>
          </cell>
          <cell r="E24">
            <v>1.3722799135169099E-8</v>
          </cell>
          <cell r="F24" t="str">
            <v>m2</v>
          </cell>
          <cell r="G24" t="str">
            <v>Q3</v>
          </cell>
          <cell r="H24">
            <v>254436</v>
          </cell>
          <cell r="I24" t="str">
            <v>***</v>
          </cell>
        </row>
        <row r="25">
          <cell r="A25" t="str">
            <v>Q4 m2</v>
          </cell>
          <cell r="B25">
            <v>-0.32308622542063398</v>
          </cell>
          <cell r="C25">
            <v>4.0489690892259698E-2</v>
          </cell>
          <cell r="D25">
            <v>7.9794688055373104</v>
          </cell>
          <cell r="E25">
            <v>1.46964380593092E-15</v>
          </cell>
          <cell r="F25" t="str">
            <v>m2</v>
          </cell>
          <cell r="G25" t="str">
            <v>Q4</v>
          </cell>
          <cell r="H25">
            <v>254436</v>
          </cell>
          <cell r="I25" t="str">
            <v>***</v>
          </cell>
        </row>
        <row r="26">
          <cell r="A26" t="str">
            <v>Q5 m2</v>
          </cell>
          <cell r="B26">
            <v>-0.274397191031305</v>
          </cell>
          <cell r="C26">
            <v>4.19367810425414E-2</v>
          </cell>
          <cell r="D26">
            <v>6.5431152370266998</v>
          </cell>
          <cell r="E26">
            <v>6.0250366985047997E-11</v>
          </cell>
          <cell r="F26" t="str">
            <v>m2</v>
          </cell>
          <cell r="G26" t="str">
            <v>Q5</v>
          </cell>
          <cell r="H26">
            <v>254436</v>
          </cell>
          <cell r="I26" t="str">
            <v>***</v>
          </cell>
        </row>
        <row r="27">
          <cell r="A27" t="str">
            <v>camera m2</v>
          </cell>
          <cell r="B27">
            <v>5.3575829353487104E-3</v>
          </cell>
          <cell r="C27">
            <v>3.4476066788568002E-2</v>
          </cell>
          <cell r="D27">
            <v>0.15540006254788999</v>
          </cell>
          <cell r="E27">
            <v>0.876505934858266</v>
          </cell>
          <cell r="F27" t="str">
            <v>m2</v>
          </cell>
          <cell r="G27" t="str">
            <v>camera</v>
          </cell>
          <cell r="H27">
            <v>254436</v>
          </cell>
          <cell r="I27" t="str">
            <v xml:space="preserve"> </v>
          </cell>
        </row>
        <row r="28">
          <cell r="A28" t="str">
            <v>camera_D m2</v>
          </cell>
          <cell r="B28">
            <v>-0.116505110977477</v>
          </cell>
          <cell r="C28">
            <v>5.3904235453307497E-2</v>
          </cell>
          <cell r="D28">
            <v>2.16133500452659</v>
          </cell>
          <cell r="E28">
            <v>3.06694708061819E-2</v>
          </cell>
          <cell r="F28" t="str">
            <v>m2</v>
          </cell>
          <cell r="G28" t="str">
            <v>camera_D</v>
          </cell>
          <cell r="H28">
            <v>254436</v>
          </cell>
          <cell r="I28" t="str">
            <v>*</v>
          </cell>
        </row>
        <row r="29">
          <cell r="A29" t="str">
            <v>Q0 m3</v>
          </cell>
          <cell r="B29">
            <v>-0.115011314617343</v>
          </cell>
          <cell r="C29">
            <v>3.5975096202365699E-2</v>
          </cell>
          <cell r="D29">
            <v>3.19697031441935</v>
          </cell>
          <cell r="E29">
            <v>1.3887921830242199E-3</v>
          </cell>
          <cell r="F29" t="str">
            <v>m3</v>
          </cell>
          <cell r="G29" t="str">
            <v>Q0</v>
          </cell>
          <cell r="H29">
            <v>222108</v>
          </cell>
          <cell r="I29" t="str">
            <v>**</v>
          </cell>
        </row>
        <row r="30">
          <cell r="A30" t="str">
            <v>Q1 m3</v>
          </cell>
          <cell r="B30">
            <v>-0.180208151593345</v>
          </cell>
          <cell r="C30">
            <v>3.65842207955209E-2</v>
          </cell>
          <cell r="D30">
            <v>4.9258436471990796</v>
          </cell>
          <cell r="E30">
            <v>8.3997144983741096E-7</v>
          </cell>
          <cell r="F30" t="str">
            <v>m3</v>
          </cell>
          <cell r="G30" t="str">
            <v>Q1</v>
          </cell>
          <cell r="H30">
            <v>222108</v>
          </cell>
          <cell r="I30" t="str">
            <v>***</v>
          </cell>
        </row>
        <row r="31">
          <cell r="A31" t="str">
            <v>Q2 m3</v>
          </cell>
          <cell r="B31">
            <v>-0.14657911302097101</v>
          </cell>
          <cell r="C31">
            <v>4.3118915787626499E-2</v>
          </cell>
          <cell r="D31">
            <v>3.3994155544846398</v>
          </cell>
          <cell r="E31">
            <v>6.7530029320433103E-4</v>
          </cell>
          <cell r="F31" t="str">
            <v>m3</v>
          </cell>
          <cell r="G31" t="str">
            <v>Q2</v>
          </cell>
          <cell r="H31">
            <v>222108</v>
          </cell>
          <cell r="I31" t="str">
            <v>***</v>
          </cell>
        </row>
        <row r="32">
          <cell r="A32" t="str">
            <v>Q3 m3</v>
          </cell>
          <cell r="B32">
            <v>-0.16197124419002501</v>
          </cell>
          <cell r="C32">
            <v>4.6968012743286901E-2</v>
          </cell>
          <cell r="D32">
            <v>3.4485436945205898</v>
          </cell>
          <cell r="E32">
            <v>5.6361827172538904E-4</v>
          </cell>
          <cell r="F32" t="str">
            <v>m3</v>
          </cell>
          <cell r="G32" t="str">
            <v>Q3</v>
          </cell>
          <cell r="H32">
            <v>222108</v>
          </cell>
          <cell r="I32" t="str">
            <v>***</v>
          </cell>
        </row>
        <row r="33">
          <cell r="A33" t="str">
            <v>Q4 m3</v>
          </cell>
          <cell r="B33">
            <v>-0.26382332167833999</v>
          </cell>
          <cell r="C33">
            <v>4.5194552967030899E-2</v>
          </cell>
          <cell r="D33">
            <v>5.8375026271594397</v>
          </cell>
          <cell r="E33">
            <v>5.2989059425658199E-9</v>
          </cell>
          <cell r="F33" t="str">
            <v>m3</v>
          </cell>
          <cell r="G33" t="str">
            <v>Q4</v>
          </cell>
          <cell r="H33">
            <v>222108</v>
          </cell>
          <cell r="I33" t="str">
            <v>***</v>
          </cell>
        </row>
        <row r="34">
          <cell r="A34" t="str">
            <v>Q5 m3</v>
          </cell>
          <cell r="B34">
            <v>-0.21840436988239101</v>
          </cell>
          <cell r="C34">
            <v>4.58026122983008E-2</v>
          </cell>
          <cell r="D34">
            <v>4.7683823896326798</v>
          </cell>
          <cell r="E34">
            <v>1.8571103709198099E-6</v>
          </cell>
          <cell r="F34" t="str">
            <v>m3</v>
          </cell>
          <cell r="G34" t="str">
            <v>Q5</v>
          </cell>
          <cell r="H34">
            <v>222108</v>
          </cell>
          <cell r="I34" t="str">
            <v>***</v>
          </cell>
        </row>
        <row r="35">
          <cell r="A35" t="str">
            <v>camera m3</v>
          </cell>
          <cell r="B35">
            <v>9.1310635267558594E-3</v>
          </cell>
          <cell r="C35">
            <v>3.4279766808997601E-2</v>
          </cell>
          <cell r="D35">
            <v>0.26636889269501002</v>
          </cell>
          <cell r="E35">
            <v>0.78995512008077695</v>
          </cell>
          <cell r="F35" t="str">
            <v>m3</v>
          </cell>
          <cell r="G35" t="str">
            <v>camera</v>
          </cell>
          <cell r="H35">
            <v>222108</v>
          </cell>
          <cell r="I35" t="str">
            <v xml:space="preserve"> </v>
          </cell>
        </row>
        <row r="36">
          <cell r="A36" t="str">
            <v>camera_D m3</v>
          </cell>
          <cell r="B36">
            <v>-0.11809960077337001</v>
          </cell>
          <cell r="C36">
            <v>5.3534713813870899E-2</v>
          </cell>
          <cell r="D36">
            <v>2.20603777175269</v>
          </cell>
          <cell r="E36">
            <v>2.73813551326961E-2</v>
          </cell>
          <cell r="F36" t="str">
            <v>m3</v>
          </cell>
          <cell r="G36" t="str">
            <v>camera_D</v>
          </cell>
          <cell r="H36">
            <v>222108</v>
          </cell>
          <cell r="I36" t="str">
            <v>*</v>
          </cell>
        </row>
        <row r="37">
          <cell r="A37" t="str">
            <v>Q0 m0c</v>
          </cell>
          <cell r="B37">
            <v>-0.16703528562160599</v>
          </cell>
          <cell r="C37">
            <v>3.8459495552123101E-2</v>
          </cell>
          <cell r="D37">
            <v>-4.3431481152743601</v>
          </cell>
          <cell r="E37">
            <v>1.4059257789459899E-5</v>
          </cell>
          <cell r="F37" t="str">
            <v>m0c</v>
          </cell>
          <cell r="G37" t="str">
            <v>Q0</v>
          </cell>
          <cell r="H37">
            <v>100572</v>
          </cell>
          <cell r="I37" t="str">
            <v>***</v>
          </cell>
        </row>
        <row r="38">
          <cell r="A38" t="str">
            <v>Q1 m0c</v>
          </cell>
          <cell r="B38">
            <v>-0.19400925382152001</v>
          </cell>
          <cell r="C38">
            <v>3.86082730587936E-2</v>
          </cell>
          <cell r="D38">
            <v>-5.0250694592342402</v>
          </cell>
          <cell r="E38">
            <v>5.0411084897961503E-7</v>
          </cell>
          <cell r="F38" t="str">
            <v>m0c</v>
          </cell>
          <cell r="G38" t="str">
            <v>Q1</v>
          </cell>
          <cell r="H38">
            <v>100572</v>
          </cell>
          <cell r="I38" t="str">
            <v>***</v>
          </cell>
        </row>
        <row r="39">
          <cell r="A39" t="str">
            <v>Q2 m0c</v>
          </cell>
          <cell r="B39">
            <v>-0.198720042379958</v>
          </cell>
          <cell r="C39">
            <v>4.3836806503023101E-2</v>
          </cell>
          <cell r="D39">
            <v>-4.53317789849162</v>
          </cell>
          <cell r="E39">
            <v>5.8169694619049899E-6</v>
          </cell>
          <cell r="F39" t="str">
            <v>m0c</v>
          </cell>
          <cell r="G39" t="str">
            <v>Q2</v>
          </cell>
          <cell r="H39">
            <v>100572</v>
          </cell>
          <cell r="I39" t="str">
            <v>***</v>
          </cell>
        </row>
        <row r="40">
          <cell r="A40" t="str">
            <v>Q3 m0c</v>
          </cell>
          <cell r="B40">
            <v>-0.27785135068485201</v>
          </cell>
          <cell r="C40">
            <v>3.5478591619558499E-2</v>
          </cell>
          <cell r="D40">
            <v>-7.8315214331021696</v>
          </cell>
          <cell r="E40">
            <v>4.8667483637495103E-15</v>
          </cell>
          <cell r="F40" t="str">
            <v>m0c</v>
          </cell>
          <cell r="G40" t="str">
            <v>Q3</v>
          </cell>
          <cell r="H40">
            <v>100572</v>
          </cell>
          <cell r="I40" t="str">
            <v>***</v>
          </cell>
        </row>
        <row r="41">
          <cell r="A41" t="str">
            <v>Q4 m0c</v>
          </cell>
          <cell r="B41">
            <v>-0.40884485853700497</v>
          </cell>
          <cell r="C41">
            <v>3.3066933549430202E-2</v>
          </cell>
          <cell r="D41">
            <v>-12.3641600430183</v>
          </cell>
          <cell r="E41">
            <v>4.3319247542158497E-35</v>
          </cell>
          <cell r="F41" t="str">
            <v>m0c</v>
          </cell>
          <cell r="G41" t="str">
            <v>Q4</v>
          </cell>
          <cell r="H41">
            <v>100572</v>
          </cell>
          <cell r="I41" t="str">
            <v>***</v>
          </cell>
        </row>
        <row r="42">
          <cell r="A42" t="str">
            <v>Q5 m0c</v>
          </cell>
          <cell r="B42">
            <v>-0.35301015288265603</v>
          </cell>
          <cell r="C42">
            <v>3.6614391652407201E-2</v>
          </cell>
          <cell r="D42">
            <v>-9.6412950468739496</v>
          </cell>
          <cell r="E42">
            <v>5.4694738130081604E-22</v>
          </cell>
          <cell r="F42" t="str">
            <v>m0c</v>
          </cell>
          <cell r="G42" t="str">
            <v>Q5</v>
          </cell>
          <cell r="H42">
            <v>100572</v>
          </cell>
          <cell r="I42" t="str">
            <v>***</v>
          </cell>
        </row>
        <row r="43">
          <cell r="A43" t="str">
            <v>camera m0c</v>
          </cell>
          <cell r="B43">
            <v>3.09092835896565E-2</v>
          </cell>
          <cell r="C43">
            <v>3.7487396585949198E-2</v>
          </cell>
          <cell r="D43">
            <v>0.82452467774840799</v>
          </cell>
          <cell r="E43">
            <v>0.40964149978082098</v>
          </cell>
          <cell r="F43" t="str">
            <v>m0c</v>
          </cell>
          <cell r="G43" t="str">
            <v>camera</v>
          </cell>
          <cell r="H43">
            <v>100572</v>
          </cell>
          <cell r="I43" t="str">
            <v xml:space="preserve"> </v>
          </cell>
        </row>
        <row r="44">
          <cell r="A44" t="str">
            <v>camera_D m0c</v>
          </cell>
          <cell r="B44">
            <v>-0.11544658048659</v>
          </cell>
          <cell r="C44">
            <v>4.2097757005547597E-2</v>
          </cell>
          <cell r="D44">
            <v>2.7423451674961301</v>
          </cell>
          <cell r="E44">
            <v>6.10022016008256E-3</v>
          </cell>
          <cell r="F44" t="str">
            <v>m0c</v>
          </cell>
          <cell r="G44" t="str">
            <v>camera_D</v>
          </cell>
          <cell r="H44">
            <v>100572</v>
          </cell>
          <cell r="I44" t="str">
            <v>**</v>
          </cell>
        </row>
        <row r="45">
          <cell r="A45" t="str">
            <v>t m0c</v>
          </cell>
          <cell r="B45">
            <v>-6.7089598915976906E-2</v>
          </cell>
          <cell r="C45">
            <v>1.48523979086234E-2</v>
          </cell>
          <cell r="D45">
            <v>4.5170887104380801</v>
          </cell>
          <cell r="E45">
            <v>6.2695644532325696E-6</v>
          </cell>
          <cell r="F45" t="str">
            <v>m0c</v>
          </cell>
          <cell r="G45" t="str">
            <v>t</v>
          </cell>
          <cell r="H45">
            <v>100572</v>
          </cell>
          <cell r="I45" t="str">
            <v>***</v>
          </cell>
        </row>
        <row r="46">
          <cell r="A46" t="str">
            <v>log_fuel m0c</v>
          </cell>
          <cell r="B46">
            <v>2.1631874390989099</v>
          </cell>
          <cell r="C46">
            <v>0.235432944046507</v>
          </cell>
          <cell r="D46">
            <v>9.1881255100458397</v>
          </cell>
          <cell r="E46">
            <v>3.9974630170695301E-20</v>
          </cell>
          <cell r="F46" t="str">
            <v>m0c</v>
          </cell>
          <cell r="G46" t="str">
            <v>log_fuel</v>
          </cell>
          <cell r="H46">
            <v>100572</v>
          </cell>
          <cell r="I46" t="str">
            <v>***</v>
          </cell>
        </row>
        <row r="47">
          <cell r="A47" t="str">
            <v>log_cameras m0c</v>
          </cell>
          <cell r="B47">
            <v>-4.8225077496825098E-3</v>
          </cell>
          <cell r="C47">
            <v>6.4907922735506607E-2</v>
          </cell>
          <cell r="D47">
            <v>7.4297675020871604E-2</v>
          </cell>
          <cell r="E47">
            <v>0.94077352698492001</v>
          </cell>
          <cell r="F47" t="str">
            <v>m0c</v>
          </cell>
          <cell r="G47" t="str">
            <v>log_cameras</v>
          </cell>
          <cell r="H47">
            <v>100572</v>
          </cell>
          <cell r="I47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alternate_sampl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-9.9204774453076405E-2</v>
          </cell>
          <cell r="C2">
            <v>3.0874754650059701E-2</v>
          </cell>
          <cell r="D2">
            <v>3.2131356371081199</v>
          </cell>
          <cell r="E2">
            <v>1.3129426941570299E-3</v>
          </cell>
          <cell r="F2" t="str">
            <v>m0</v>
          </cell>
          <cell r="G2" t="str">
            <v>Q0</v>
          </cell>
          <cell r="H2">
            <v>106126</v>
          </cell>
          <cell r="I2" t="str">
            <v>**</v>
          </cell>
        </row>
        <row r="3">
          <cell r="A3" t="str">
            <v>Q1 m0</v>
          </cell>
          <cell r="B3">
            <v>-0.116854493393304</v>
          </cell>
          <cell r="C3">
            <v>3.4633435867056098E-2</v>
          </cell>
          <cell r="D3">
            <v>3.37403698096433</v>
          </cell>
          <cell r="E3">
            <v>7.4074415640407599E-4</v>
          </cell>
          <cell r="F3" t="str">
            <v>m0</v>
          </cell>
          <cell r="G3" t="str">
            <v>Q1</v>
          </cell>
          <cell r="H3">
            <v>106126</v>
          </cell>
          <cell r="I3" t="str">
            <v>***</v>
          </cell>
        </row>
        <row r="4">
          <cell r="A4" t="str">
            <v>Q2 m0</v>
          </cell>
          <cell r="B4">
            <v>-0.110782196015387</v>
          </cell>
          <cell r="C4">
            <v>3.3146125705737897E-2</v>
          </cell>
          <cell r="D4">
            <v>3.3422366462638902</v>
          </cell>
          <cell r="E4">
            <v>8.3106175080559805E-4</v>
          </cell>
          <cell r="F4" t="str">
            <v>m0</v>
          </cell>
          <cell r="G4" t="str">
            <v>Q2</v>
          </cell>
          <cell r="H4">
            <v>106126</v>
          </cell>
          <cell r="I4" t="str">
            <v>***</v>
          </cell>
        </row>
        <row r="5">
          <cell r="A5" t="str">
            <v>Q3 m0</v>
          </cell>
          <cell r="B5">
            <v>-0.20234544630325799</v>
          </cell>
          <cell r="C5">
            <v>3.0646219428840101E-2</v>
          </cell>
          <cell r="D5">
            <v>6.6026234254799396</v>
          </cell>
          <cell r="E5">
            <v>4.03944712865852E-11</v>
          </cell>
          <cell r="F5" t="str">
            <v>m0</v>
          </cell>
          <cell r="G5" t="str">
            <v>Q3</v>
          </cell>
          <cell r="H5">
            <v>106126</v>
          </cell>
          <cell r="I5" t="str">
            <v>***</v>
          </cell>
        </row>
        <row r="6">
          <cell r="A6" t="str">
            <v>Q4 m0</v>
          </cell>
          <cell r="B6">
            <v>-0.34588283736791398</v>
          </cell>
          <cell r="C6">
            <v>3.2379677123999202E-2</v>
          </cell>
          <cell r="D6">
            <v>10.682096552209</v>
          </cell>
          <cell r="E6">
            <v>1.23451609307782E-26</v>
          </cell>
          <cell r="F6" t="str">
            <v>m0</v>
          </cell>
          <cell r="G6" t="str">
            <v>Q4</v>
          </cell>
          <cell r="H6">
            <v>106126</v>
          </cell>
          <cell r="I6" t="str">
            <v>***</v>
          </cell>
        </row>
        <row r="7">
          <cell r="A7" t="str">
            <v>Q5 m0</v>
          </cell>
          <cell r="B7">
            <v>-0.28690155433501702</v>
          </cell>
          <cell r="C7">
            <v>3.4322124114411302E-2</v>
          </cell>
          <cell r="D7">
            <v>8.3590850431821409</v>
          </cell>
          <cell r="E7">
            <v>6.3206536452262004E-17</v>
          </cell>
          <cell r="F7" t="str">
            <v>m0</v>
          </cell>
          <cell r="G7" t="str">
            <v>Q5</v>
          </cell>
          <cell r="H7">
            <v>106126</v>
          </cell>
          <cell r="I7" t="str">
            <v>***</v>
          </cell>
        </row>
        <row r="8">
          <cell r="A8" t="str">
            <v>camera m0</v>
          </cell>
          <cell r="B8">
            <v>2.5849443521003899E-2</v>
          </cell>
          <cell r="C8">
            <v>3.48886126364251E-2</v>
          </cell>
          <cell r="D8">
            <v>0.74091348344462604</v>
          </cell>
          <cell r="E8">
            <v>0.458745899529656</v>
          </cell>
          <cell r="F8" t="str">
            <v>m0</v>
          </cell>
          <cell r="G8" t="str">
            <v>camera</v>
          </cell>
          <cell r="H8">
            <v>106126</v>
          </cell>
          <cell r="I8" t="str">
            <v xml:space="preserve"> </v>
          </cell>
        </row>
        <row r="9">
          <cell r="A9" t="str">
            <v>camera_D m0</v>
          </cell>
          <cell r="B9">
            <v>-0.12444397192512401</v>
          </cell>
          <cell r="C9">
            <v>4.9067671653794498E-2</v>
          </cell>
          <cell r="D9">
            <v>2.5361703078793001</v>
          </cell>
          <cell r="E9">
            <v>1.12072215733718E-2</v>
          </cell>
          <cell r="F9" t="str">
            <v>m0</v>
          </cell>
          <cell r="G9" t="str">
            <v>camera_D</v>
          </cell>
          <cell r="H9">
            <v>106126</v>
          </cell>
          <cell r="I9" t="str">
            <v>*</v>
          </cell>
        </row>
        <row r="10">
          <cell r="A10" t="str">
            <v>t m0</v>
          </cell>
          <cell r="B10">
            <v>-6.2831329977289102E-2</v>
          </cell>
          <cell r="C10">
            <v>1.47432444420585E-2</v>
          </cell>
          <cell r="D10">
            <v>4.2617030616441598</v>
          </cell>
          <cell r="E10">
            <v>2.02874893769649E-5</v>
          </cell>
          <cell r="F10" t="str">
            <v>m0</v>
          </cell>
          <cell r="G10" t="str">
            <v>t</v>
          </cell>
          <cell r="H10">
            <v>106126</v>
          </cell>
          <cell r="I10" t="str">
            <v>***</v>
          </cell>
        </row>
        <row r="11">
          <cell r="A11" t="str">
            <v>log_fuel m0</v>
          </cell>
          <cell r="B11">
            <v>1.9569609867682101</v>
          </cell>
          <cell r="C11">
            <v>0.20146130531697301</v>
          </cell>
          <cell r="D11">
            <v>9.7138305725220402</v>
          </cell>
          <cell r="E11">
            <v>2.63253441777594E-22</v>
          </cell>
          <cell r="F11" t="str">
            <v>m0</v>
          </cell>
          <cell r="G11" t="str">
            <v>log_fuel</v>
          </cell>
          <cell r="H11">
            <v>106126</v>
          </cell>
          <cell r="I11" t="str">
            <v>***</v>
          </cell>
        </row>
        <row r="12">
          <cell r="A12" t="str">
            <v>log_cameras m0</v>
          </cell>
          <cell r="B12">
            <v>-0.13653671682625601</v>
          </cell>
          <cell r="C12">
            <v>4.4581252984305299E-2</v>
          </cell>
          <cell r="D12">
            <v>3.0626487073910398</v>
          </cell>
          <cell r="E12">
            <v>2.1938743943754799E-3</v>
          </cell>
          <cell r="F12" t="str">
            <v>m0</v>
          </cell>
          <cell r="G12" t="str">
            <v>log_cameras</v>
          </cell>
          <cell r="H12">
            <v>106126</v>
          </cell>
          <cell r="I12" t="str">
            <v>**</v>
          </cell>
        </row>
        <row r="13">
          <cell r="A13" t="str">
            <v>Q0 m1</v>
          </cell>
          <cell r="B13">
            <v>-0.105002687845557</v>
          </cell>
          <cell r="C13">
            <v>2.84872969815077E-2</v>
          </cell>
          <cell r="D13">
            <v>3.6859477371165998</v>
          </cell>
          <cell r="E13">
            <v>2.27853110819724E-4</v>
          </cell>
          <cell r="F13" t="str">
            <v>m1</v>
          </cell>
          <cell r="G13" t="str">
            <v>Q0</v>
          </cell>
          <cell r="H13">
            <v>547558</v>
          </cell>
          <cell r="I13" t="str">
            <v>***</v>
          </cell>
        </row>
        <row r="14">
          <cell r="A14" t="str">
            <v>Q1 m1</v>
          </cell>
          <cell r="B14">
            <v>-0.17910514336681499</v>
          </cell>
          <cell r="C14">
            <v>2.9233194300705499E-2</v>
          </cell>
          <cell r="D14">
            <v>6.1267729254785204</v>
          </cell>
          <cell r="E14">
            <v>8.9679314657189102E-10</v>
          </cell>
          <cell r="F14" t="str">
            <v>m1</v>
          </cell>
          <cell r="G14" t="str">
            <v>Q1</v>
          </cell>
          <cell r="H14">
            <v>547558</v>
          </cell>
          <cell r="I14" t="str">
            <v>***</v>
          </cell>
        </row>
        <row r="15">
          <cell r="A15" t="str">
            <v>Q2 m1</v>
          </cell>
          <cell r="B15">
            <v>-0.139710423429633</v>
          </cell>
          <cell r="C15">
            <v>3.4943621041716E-2</v>
          </cell>
          <cell r="D15">
            <v>3.9981667401568202</v>
          </cell>
          <cell r="E15">
            <v>6.3834978081821005E-5</v>
          </cell>
          <cell r="F15" t="str">
            <v>m1</v>
          </cell>
          <cell r="G15" t="str">
            <v>Q2</v>
          </cell>
          <cell r="H15">
            <v>547558</v>
          </cell>
          <cell r="I15" t="str">
            <v>***</v>
          </cell>
        </row>
        <row r="16">
          <cell r="A16" t="str">
            <v>Q3 m1</v>
          </cell>
          <cell r="B16">
            <v>-0.14343832712603899</v>
          </cell>
          <cell r="C16">
            <v>3.6068395764437301E-2</v>
          </cell>
          <cell r="D16">
            <v>3.9768424429751299</v>
          </cell>
          <cell r="E16">
            <v>6.9836402942016505E-5</v>
          </cell>
          <cell r="F16" t="str">
            <v>m1</v>
          </cell>
          <cell r="G16" t="str">
            <v>Q3</v>
          </cell>
          <cell r="H16">
            <v>547558</v>
          </cell>
          <cell r="I16" t="str">
            <v>***</v>
          </cell>
        </row>
        <row r="17">
          <cell r="A17" t="str">
            <v>Q4 m1</v>
          </cell>
          <cell r="B17">
            <v>-0.24672785653201501</v>
          </cell>
          <cell r="C17">
            <v>3.5010818101496401E-2</v>
          </cell>
          <cell r="D17">
            <v>7.0471891235660697</v>
          </cell>
          <cell r="E17">
            <v>1.8256810952093001E-12</v>
          </cell>
          <cell r="F17" t="str">
            <v>m1</v>
          </cell>
          <cell r="G17" t="str">
            <v>Q4</v>
          </cell>
          <cell r="H17">
            <v>547558</v>
          </cell>
          <cell r="I17" t="str">
            <v>***</v>
          </cell>
        </row>
        <row r="18">
          <cell r="A18" t="str">
            <v>Q5 m1</v>
          </cell>
          <cell r="B18">
            <v>-0.19119545326722001</v>
          </cell>
          <cell r="C18">
            <v>3.6297529909050698E-2</v>
          </cell>
          <cell r="D18">
            <v>5.2674508085341003</v>
          </cell>
          <cell r="E18">
            <v>1.38331212110744E-7</v>
          </cell>
          <cell r="F18" t="str">
            <v>m1</v>
          </cell>
          <cell r="G18" t="str">
            <v>Q5</v>
          </cell>
          <cell r="H18">
            <v>547558</v>
          </cell>
          <cell r="I18" t="str">
            <v>***</v>
          </cell>
        </row>
        <row r="19">
          <cell r="A19" t="str">
            <v>camera m1</v>
          </cell>
          <cell r="B19">
            <v>-3.3007551967405499E-2</v>
          </cell>
          <cell r="C19">
            <v>2.8648265080833301E-2</v>
          </cell>
          <cell r="D19">
            <v>1.1521658248508999</v>
          </cell>
          <cell r="E19">
            <v>0.24925293817775501</v>
          </cell>
          <cell r="F19" t="str">
            <v>m1</v>
          </cell>
          <cell r="G19" t="str">
            <v>camera</v>
          </cell>
          <cell r="H19">
            <v>547558</v>
          </cell>
          <cell r="I19" t="str">
            <v xml:space="preserve"> </v>
          </cell>
        </row>
        <row r="20">
          <cell r="A20" t="str">
            <v>camera_D m1</v>
          </cell>
          <cell r="B20">
            <v>-9.3072419653874403E-2</v>
          </cell>
          <cell r="C20">
            <v>5.2271576175822301E-2</v>
          </cell>
          <cell r="D20">
            <v>1.78055506382308</v>
          </cell>
          <cell r="E20">
            <v>7.4985166285786595E-2</v>
          </cell>
          <cell r="F20" t="str">
            <v>m1</v>
          </cell>
          <cell r="G20" t="str">
            <v>camera_D</v>
          </cell>
          <cell r="H20">
            <v>547558</v>
          </cell>
          <cell r="I20" t="str">
            <v xml:space="preserve"> </v>
          </cell>
        </row>
        <row r="21">
          <cell r="A21" t="str">
            <v>Q0 m2</v>
          </cell>
          <cell r="B21">
            <v>-0.14051859020236199</v>
          </cell>
          <cell r="C21">
            <v>3.013490756425E-2</v>
          </cell>
          <cell r="D21">
            <v>4.6629839465332701</v>
          </cell>
          <cell r="E21">
            <v>3.11657073509917E-6</v>
          </cell>
          <cell r="F21" t="str">
            <v>m2</v>
          </cell>
          <cell r="G21" t="str">
            <v>Q0</v>
          </cell>
          <cell r="H21">
            <v>259990</v>
          </cell>
          <cell r="I21" t="str">
            <v>***</v>
          </cell>
        </row>
        <row r="22">
          <cell r="A22" t="str">
            <v>Q1 m2</v>
          </cell>
          <cell r="B22">
            <v>-0.22974767839584501</v>
          </cell>
          <cell r="C22">
            <v>3.2034508272607599E-2</v>
          </cell>
          <cell r="D22">
            <v>7.1718809116948297</v>
          </cell>
          <cell r="E22">
            <v>7.3974279857425398E-13</v>
          </cell>
          <cell r="F22" t="str">
            <v>m2</v>
          </cell>
          <cell r="G22" t="str">
            <v>Q1</v>
          </cell>
          <cell r="H22">
            <v>259990</v>
          </cell>
          <cell r="I22" t="str">
            <v>***</v>
          </cell>
        </row>
        <row r="23">
          <cell r="A23" t="str">
            <v>Q2 m2</v>
          </cell>
          <cell r="B23">
            <v>-0.205696959857193</v>
          </cell>
          <cell r="C23">
            <v>3.8106250155216501E-2</v>
          </cell>
          <cell r="D23">
            <v>5.3979848192707696</v>
          </cell>
          <cell r="E23">
            <v>6.7393568270140998E-8</v>
          </cell>
          <cell r="F23" t="str">
            <v>m2</v>
          </cell>
          <cell r="G23" t="str">
            <v>Q2</v>
          </cell>
          <cell r="H23">
            <v>259990</v>
          </cell>
          <cell r="I23" t="str">
            <v>***</v>
          </cell>
        </row>
        <row r="24">
          <cell r="A24" t="str">
            <v>Q3 m2</v>
          </cell>
          <cell r="B24">
            <v>-0.22351790624596499</v>
          </cell>
          <cell r="C24">
            <v>4.1302102668185903E-2</v>
          </cell>
          <cell r="D24">
            <v>5.4117803164083398</v>
          </cell>
          <cell r="E24">
            <v>6.2401215110126502E-8</v>
          </cell>
          <cell r="F24" t="str">
            <v>m2</v>
          </cell>
          <cell r="G24" t="str">
            <v>Q3</v>
          </cell>
          <cell r="H24">
            <v>259990</v>
          </cell>
          <cell r="I24" t="str">
            <v>***</v>
          </cell>
        </row>
        <row r="25">
          <cell r="A25" t="str">
            <v>Q4 m2</v>
          </cell>
          <cell r="B25">
            <v>-0.314767766384564</v>
          </cell>
          <cell r="C25">
            <v>4.0497193663837402E-2</v>
          </cell>
          <cell r="D25">
            <v>7.7725821941494404</v>
          </cell>
          <cell r="E25">
            <v>7.6902071057829E-15</v>
          </cell>
          <cell r="F25" t="str">
            <v>m2</v>
          </cell>
          <cell r="G25" t="str">
            <v>Q4</v>
          </cell>
          <cell r="H25">
            <v>259990</v>
          </cell>
          <cell r="I25" t="str">
            <v>***</v>
          </cell>
        </row>
        <row r="26">
          <cell r="A26" t="str">
            <v>Q5 m2</v>
          </cell>
          <cell r="B26">
            <v>-0.26617621424839599</v>
          </cell>
          <cell r="C26">
            <v>4.1665521854908599E-2</v>
          </cell>
          <cell r="D26">
            <v>6.3884046664601701</v>
          </cell>
          <cell r="E26">
            <v>1.6762527324709201E-10</v>
          </cell>
          <cell r="F26" t="str">
            <v>m2</v>
          </cell>
          <cell r="G26" t="str">
            <v>Q5</v>
          </cell>
          <cell r="H26">
            <v>259990</v>
          </cell>
          <cell r="I26" t="str">
            <v>***</v>
          </cell>
        </row>
        <row r="27">
          <cell r="A27" t="str">
            <v>camera m2</v>
          </cell>
          <cell r="B27">
            <v>-1.8803267771883001E-4</v>
          </cell>
          <cell r="C27">
            <v>3.2626258835007603E-2</v>
          </cell>
          <cell r="D27">
            <v>5.7632313490100003E-3</v>
          </cell>
          <cell r="E27">
            <v>0.99540163214197597</v>
          </cell>
          <cell r="F27" t="str">
            <v>m2</v>
          </cell>
          <cell r="G27" t="str">
            <v>camera</v>
          </cell>
          <cell r="H27">
            <v>259990</v>
          </cell>
          <cell r="I27" t="str">
            <v xml:space="preserve"> </v>
          </cell>
        </row>
        <row r="28">
          <cell r="A28" t="str">
            <v>camera_D m2</v>
          </cell>
          <cell r="B28">
            <v>-0.11325204688041</v>
          </cell>
          <cell r="C28">
            <v>4.9926889536101998E-2</v>
          </cell>
          <cell r="D28">
            <v>2.26835775135797</v>
          </cell>
          <cell r="E28">
            <v>2.3307410617391802E-2</v>
          </cell>
          <cell r="F28" t="str">
            <v>m2</v>
          </cell>
          <cell r="G28" t="str">
            <v>camera_D</v>
          </cell>
          <cell r="H28">
            <v>259990</v>
          </cell>
          <cell r="I28" t="str">
            <v>*</v>
          </cell>
        </row>
        <row r="29">
          <cell r="A29" t="str">
            <v>Q0 m3</v>
          </cell>
          <cell r="B29">
            <v>-9.1457254022440093E-2</v>
          </cell>
          <cell r="C29">
            <v>3.1990656923806697E-2</v>
          </cell>
          <cell r="D29">
            <v>2.8588738968464198</v>
          </cell>
          <cell r="E29">
            <v>4.2514775432053696E-3</v>
          </cell>
          <cell r="F29" t="str">
            <v>m3</v>
          </cell>
          <cell r="G29" t="str">
            <v>Q0</v>
          </cell>
          <cell r="H29">
            <v>228238</v>
          </cell>
          <cell r="I29" t="str">
            <v>**</v>
          </cell>
        </row>
        <row r="30">
          <cell r="A30" t="str">
            <v>Q1 m3</v>
          </cell>
          <cell r="B30">
            <v>-0.16497056110449099</v>
          </cell>
          <cell r="C30">
            <v>3.52418138135892E-2</v>
          </cell>
          <cell r="D30">
            <v>4.6811030208915803</v>
          </cell>
          <cell r="E30">
            <v>2.8533549548328599E-6</v>
          </cell>
          <cell r="F30" t="str">
            <v>m3</v>
          </cell>
          <cell r="G30" t="str">
            <v>Q1</v>
          </cell>
          <cell r="H30">
            <v>228238</v>
          </cell>
          <cell r="I30" t="str">
            <v>***</v>
          </cell>
        </row>
        <row r="31">
          <cell r="A31" t="str">
            <v>Q2 m3</v>
          </cell>
          <cell r="B31">
            <v>-0.12969825478706701</v>
          </cell>
          <cell r="C31">
            <v>4.26733588684646E-2</v>
          </cell>
          <cell r="D31">
            <v>3.0393261328888199</v>
          </cell>
          <cell r="E31">
            <v>2.3710802097567799E-3</v>
          </cell>
          <cell r="F31" t="str">
            <v>m3</v>
          </cell>
          <cell r="G31" t="str">
            <v>Q2</v>
          </cell>
          <cell r="H31">
            <v>228238</v>
          </cell>
          <cell r="I31" t="str">
            <v>**</v>
          </cell>
        </row>
        <row r="32">
          <cell r="A32" t="str">
            <v>Q3 m3</v>
          </cell>
          <cell r="B32">
            <v>-0.14543731528901699</v>
          </cell>
          <cell r="C32">
            <v>4.7589458173795701E-2</v>
          </cell>
          <cell r="D32">
            <v>3.0560826046365901</v>
          </cell>
          <cell r="E32">
            <v>2.24249465374629E-3</v>
          </cell>
          <cell r="F32" t="str">
            <v>m3</v>
          </cell>
          <cell r="G32" t="str">
            <v>Q3</v>
          </cell>
          <cell r="H32">
            <v>228238</v>
          </cell>
          <cell r="I32" t="str">
            <v>**</v>
          </cell>
        </row>
        <row r="33">
          <cell r="A33" t="str">
            <v>Q4 m3</v>
          </cell>
          <cell r="B33">
            <v>-0.25497701788544402</v>
          </cell>
          <cell r="C33">
            <v>4.5379017839242697E-2</v>
          </cell>
          <cell r="D33">
            <v>5.6188306848930099</v>
          </cell>
          <cell r="E33">
            <v>1.9225414244471901E-8</v>
          </cell>
          <cell r="F33" t="str">
            <v>m3</v>
          </cell>
          <cell r="G33" t="str">
            <v>Q4</v>
          </cell>
          <cell r="H33">
            <v>228238</v>
          </cell>
          <cell r="I33" t="str">
            <v>***</v>
          </cell>
        </row>
        <row r="34">
          <cell r="A34" t="str">
            <v>Q5 m3</v>
          </cell>
          <cell r="B34">
            <v>-0.21546612163651499</v>
          </cell>
          <cell r="C34">
            <v>4.5065995061715797E-2</v>
          </cell>
          <cell r="D34">
            <v>4.7811242454858602</v>
          </cell>
          <cell r="E34">
            <v>1.7431757994079301E-6</v>
          </cell>
          <cell r="F34" t="str">
            <v>m3</v>
          </cell>
          <cell r="G34" t="str">
            <v>Q5</v>
          </cell>
          <cell r="H34">
            <v>228238</v>
          </cell>
          <cell r="I34" t="str">
            <v>***</v>
          </cell>
        </row>
        <row r="35">
          <cell r="A35" t="str">
            <v>camera m3</v>
          </cell>
          <cell r="B35">
            <v>4.6262281139977102E-3</v>
          </cell>
          <cell r="C35">
            <v>3.2573251967494901E-2</v>
          </cell>
          <cell r="D35">
            <v>0.14202536850217701</v>
          </cell>
          <cell r="E35">
            <v>0.88705996763216399</v>
          </cell>
          <cell r="F35" t="str">
            <v>m3</v>
          </cell>
          <cell r="G35" t="str">
            <v>camera</v>
          </cell>
          <cell r="H35">
            <v>228238</v>
          </cell>
          <cell r="I35" t="str">
            <v xml:space="preserve"> </v>
          </cell>
        </row>
        <row r="36">
          <cell r="A36" t="str">
            <v>camera_D m3</v>
          </cell>
          <cell r="B36">
            <v>-0.115736199075893</v>
          </cell>
          <cell r="C36">
            <v>4.9895338454623898E-2</v>
          </cell>
          <cell r="D36">
            <v>2.3195793968037002</v>
          </cell>
          <cell r="E36">
            <v>2.0363641475824999E-2</v>
          </cell>
          <cell r="F36" t="str">
            <v>m3</v>
          </cell>
          <cell r="G36" t="str">
            <v>camera_D</v>
          </cell>
          <cell r="H36">
            <v>228238</v>
          </cell>
          <cell r="I36" t="str">
            <v>*</v>
          </cell>
        </row>
        <row r="37">
          <cell r="A37" t="str">
            <v>Q0 m0c</v>
          </cell>
          <cell r="B37">
            <v>-9.4581283772559394E-2</v>
          </cell>
          <cell r="C37">
            <v>3.11744280280923E-2</v>
          </cell>
          <cell r="D37">
            <v>-3.0339380625469401</v>
          </cell>
          <cell r="E37">
            <v>2.4144234093618302E-3</v>
          </cell>
          <cell r="F37" t="str">
            <v>m0c</v>
          </cell>
          <cell r="G37" t="str">
            <v>Q0</v>
          </cell>
          <cell r="H37">
            <v>106126</v>
          </cell>
          <cell r="I37" t="str">
            <v>**</v>
          </cell>
        </row>
        <row r="38">
          <cell r="A38" t="str">
            <v>Q1 m0c</v>
          </cell>
          <cell r="B38">
            <v>-0.12004874779267</v>
          </cell>
          <cell r="C38">
            <v>3.2732777606839999E-2</v>
          </cell>
          <cell r="D38">
            <v>-3.6675392853793101</v>
          </cell>
          <cell r="E38">
            <v>2.4501549352008001E-4</v>
          </cell>
          <cell r="F38" t="str">
            <v>m0c</v>
          </cell>
          <cell r="G38" t="str">
            <v>Q1</v>
          </cell>
          <cell r="H38">
            <v>106126</v>
          </cell>
          <cell r="I38" t="str">
            <v>***</v>
          </cell>
        </row>
        <row r="39">
          <cell r="A39" t="str">
            <v>Q2 m0c</v>
          </cell>
          <cell r="B39">
            <v>-0.120899790510299</v>
          </cell>
          <cell r="C39">
            <v>3.3361821069221601E-2</v>
          </cell>
          <cell r="D39">
            <v>-3.6238966170176199</v>
          </cell>
          <cell r="E39">
            <v>2.9033310094236199E-4</v>
          </cell>
          <cell r="F39" t="str">
            <v>m0c</v>
          </cell>
          <cell r="G39" t="str">
            <v>Q2</v>
          </cell>
          <cell r="H39">
            <v>106126</v>
          </cell>
          <cell r="I39" t="str">
            <v>***</v>
          </cell>
        </row>
        <row r="40">
          <cell r="A40" t="str">
            <v>Q3 m0c</v>
          </cell>
          <cell r="B40">
            <v>-0.20465936508287799</v>
          </cell>
          <cell r="C40">
            <v>2.9815201032532501E-2</v>
          </cell>
          <cell r="D40">
            <v>-6.86426245657597</v>
          </cell>
          <cell r="E40">
            <v>6.7200790451189203E-12</v>
          </cell>
          <cell r="F40" t="str">
            <v>m0c</v>
          </cell>
          <cell r="G40" t="str">
            <v>Q3</v>
          </cell>
          <cell r="H40">
            <v>106126</v>
          </cell>
          <cell r="I40" t="str">
            <v>***</v>
          </cell>
        </row>
        <row r="41">
          <cell r="A41" t="str">
            <v>Q4 m0c</v>
          </cell>
          <cell r="B41">
            <v>-0.34795178883292399</v>
          </cell>
          <cell r="C41">
            <v>3.3334399705519498E-2</v>
          </cell>
          <cell r="D41">
            <v>-10.438219734171801</v>
          </cell>
          <cell r="E41">
            <v>1.7068124663762099E-25</v>
          </cell>
          <cell r="F41" t="str">
            <v>m0c</v>
          </cell>
          <cell r="G41" t="str">
            <v>Q4</v>
          </cell>
          <cell r="H41">
            <v>106126</v>
          </cell>
          <cell r="I41" t="str">
            <v>***</v>
          </cell>
        </row>
        <row r="42">
          <cell r="A42" t="str">
            <v>Q5 m0c</v>
          </cell>
          <cell r="B42">
            <v>-0.28306620489499401</v>
          </cell>
          <cell r="C42">
            <v>3.4113636258338E-2</v>
          </cell>
          <cell r="D42">
            <v>-8.2977435401893604</v>
          </cell>
          <cell r="E42">
            <v>1.0733309523436799E-16</v>
          </cell>
          <cell r="F42" t="str">
            <v>m0c</v>
          </cell>
          <cell r="G42" t="str">
            <v>Q5</v>
          </cell>
          <cell r="H42">
            <v>106126</v>
          </cell>
          <cell r="I42" t="str">
            <v>***</v>
          </cell>
        </row>
        <row r="43">
          <cell r="A43" t="str">
            <v>camera m0c</v>
          </cell>
          <cell r="B43">
            <v>2.37703797362552E-2</v>
          </cell>
          <cell r="C43">
            <v>3.5582240409721397E-2</v>
          </cell>
          <cell r="D43">
            <v>0.66804055794533201</v>
          </cell>
          <cell r="E43">
            <v>0.504107703578074</v>
          </cell>
          <cell r="F43" t="str">
            <v>m0c</v>
          </cell>
          <cell r="G43" t="str">
            <v>camera</v>
          </cell>
          <cell r="H43">
            <v>106126</v>
          </cell>
          <cell r="I43" t="str">
            <v xml:space="preserve"> </v>
          </cell>
        </row>
        <row r="44">
          <cell r="A44" t="str">
            <v>camera_D m0c</v>
          </cell>
          <cell r="B44">
            <v>-0.11154196471071801</v>
          </cell>
          <cell r="C44">
            <v>3.9592741006783998E-2</v>
          </cell>
          <cell r="D44">
            <v>2.8172327016107799</v>
          </cell>
          <cell r="E44">
            <v>4.8439415941223104E-3</v>
          </cell>
          <cell r="F44" t="str">
            <v>m0c</v>
          </cell>
          <cell r="G44" t="str">
            <v>camera_D</v>
          </cell>
          <cell r="H44">
            <v>106126</v>
          </cell>
          <cell r="I44" t="str">
            <v>**</v>
          </cell>
        </row>
        <row r="45">
          <cell r="A45" t="str">
            <v>t m0c</v>
          </cell>
          <cell r="B45">
            <v>-6.3952808019889298E-2</v>
          </cell>
          <cell r="C45">
            <v>1.5323370736015101E-2</v>
          </cell>
          <cell r="D45">
            <v>4.1735470035700697</v>
          </cell>
          <cell r="E45">
            <v>2.99893754559534E-5</v>
          </cell>
          <cell r="F45" t="str">
            <v>m0c</v>
          </cell>
          <cell r="G45" t="str">
            <v>t</v>
          </cell>
          <cell r="H45">
            <v>106126</v>
          </cell>
          <cell r="I45" t="str">
            <v>***</v>
          </cell>
        </row>
        <row r="46">
          <cell r="A46" t="str">
            <v>log_fuel m0c</v>
          </cell>
          <cell r="B46">
            <v>2.08462992367927</v>
          </cell>
          <cell r="C46">
            <v>0.23271222824601401</v>
          </cell>
          <cell r="D46">
            <v>8.9579732848223301</v>
          </cell>
          <cell r="E46">
            <v>3.3070058950163899E-19</v>
          </cell>
          <cell r="F46" t="str">
            <v>m0c</v>
          </cell>
          <cell r="G46" t="str">
            <v>log_fuel</v>
          </cell>
          <cell r="H46">
            <v>106126</v>
          </cell>
          <cell r="I46" t="str">
            <v>***</v>
          </cell>
        </row>
        <row r="47">
          <cell r="A47" t="str">
            <v>log_cameras m0c</v>
          </cell>
          <cell r="B47">
            <v>-0.13375829458787999</v>
          </cell>
          <cell r="C47">
            <v>4.53859869093226E-2</v>
          </cell>
          <cell r="D47">
            <v>2.9471275981090299</v>
          </cell>
          <cell r="E47">
            <v>3.20740824069522E-3</v>
          </cell>
          <cell r="F47" t="str">
            <v>m0c</v>
          </cell>
          <cell r="G47" t="str">
            <v>log_cameras</v>
          </cell>
          <cell r="H47">
            <v>106126</v>
          </cell>
          <cell r="I47" t="str">
            <v>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_linear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star</v>
          </cell>
        </row>
        <row r="2">
          <cell r="A2" t="str">
            <v>Q5 m0</v>
          </cell>
          <cell r="B2">
            <v>-0.246806956492752</v>
          </cell>
          <cell r="C2">
            <v>4.5550527253056597E-2</v>
          </cell>
          <cell r="D2">
            <v>-5.4183117381191401</v>
          </cell>
          <cell r="E2">
            <v>6.0314830530684697E-8</v>
          </cell>
          <cell r="F2" t="str">
            <v>m0</v>
          </cell>
          <cell r="G2" t="str">
            <v>***</v>
          </cell>
        </row>
        <row r="3">
          <cell r="A3" t="str">
            <v>Q5 m1</v>
          </cell>
          <cell r="B3">
            <v>-9.8032375152513701E-2</v>
          </cell>
          <cell r="C3">
            <v>2.68548043873366E-2</v>
          </cell>
          <cell r="D3">
            <v>-3.65045947602363</v>
          </cell>
          <cell r="E3">
            <v>2.6180472179275499E-4</v>
          </cell>
          <cell r="F3" t="str">
            <v>m1</v>
          </cell>
          <cell r="G3" t="str">
            <v>***</v>
          </cell>
        </row>
        <row r="4">
          <cell r="A4" t="str">
            <v>Q5 m2</v>
          </cell>
          <cell r="B4">
            <v>-0.158259219931218</v>
          </cell>
          <cell r="C4">
            <v>3.5000877189485399E-2</v>
          </cell>
          <cell r="D4">
            <v>-4.5215786757127399</v>
          </cell>
          <cell r="E4">
            <v>6.1416362456879304E-6</v>
          </cell>
          <cell r="F4" t="str">
            <v>m2</v>
          </cell>
          <cell r="G4" t="str">
            <v>***</v>
          </cell>
        </row>
        <row r="5">
          <cell r="A5" t="str">
            <v>Q5 m3</v>
          </cell>
          <cell r="B5">
            <v>-0.16761446182401801</v>
          </cell>
          <cell r="C5">
            <v>3.4684925667955301E-2</v>
          </cell>
          <cell r="D5">
            <v>-4.8324872720968104</v>
          </cell>
          <cell r="E5">
            <v>1.34944760345795E-6</v>
          </cell>
          <cell r="F5" t="str">
            <v>m3</v>
          </cell>
          <cell r="G5" t="str">
            <v>***</v>
          </cell>
        </row>
        <row r="6">
          <cell r="A6" t="str">
            <v>Q5 m0c</v>
          </cell>
          <cell r="B6">
            <v>-0.18822985302643899</v>
          </cell>
          <cell r="C6">
            <v>4.3594432735348999E-2</v>
          </cell>
          <cell r="D6">
            <v>-4.3177497954643904</v>
          </cell>
          <cell r="E6">
            <v>1.5778963199534201E-5</v>
          </cell>
          <cell r="F6" t="str">
            <v>m0c</v>
          </cell>
          <cell r="G6" t="str">
            <v>***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negbin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-0.16842651338498699</v>
          </cell>
          <cell r="C2">
            <v>3.7048082254601197E-2</v>
          </cell>
          <cell r="D2">
            <v>4.5461601015547597</v>
          </cell>
          <cell r="E2">
            <v>5.4633484464320601E-6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-0.18784081735469399</v>
          </cell>
          <cell r="C3">
            <v>3.9811693550232799E-2</v>
          </cell>
          <cell r="D3">
            <v>4.7182322730803898</v>
          </cell>
          <cell r="E3">
            <v>2.37902783631354E-6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-0.19135090944265601</v>
          </cell>
          <cell r="C4">
            <v>4.2283946484766098E-2</v>
          </cell>
          <cell r="D4">
            <v>4.52537961449731</v>
          </cell>
          <cell r="E4">
            <v>6.0287191748068301E-6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-0.27313487034946599</v>
          </cell>
          <cell r="C5">
            <v>3.5269080705899701E-2</v>
          </cell>
          <cell r="D5">
            <v>7.7443149887311096</v>
          </cell>
          <cell r="E5">
            <v>9.6098509778098693E-15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-0.40509362581245301</v>
          </cell>
          <cell r="C6">
            <v>3.2572274071668801E-2</v>
          </cell>
          <cell r="D6">
            <v>12.4367621653043</v>
          </cell>
          <cell r="E6">
            <v>1.6506012369945499E-35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-0.355224479989731</v>
          </cell>
          <cell r="C7">
            <v>3.6722299086796799E-2</v>
          </cell>
          <cell r="D7">
            <v>9.6732636251919502</v>
          </cell>
          <cell r="E7">
            <v>3.91683891147966E-22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3.8507103371603998E-2</v>
          </cell>
          <cell r="C8">
            <v>3.8333839026853597E-2</v>
          </cell>
          <cell r="D8">
            <v>1.0045198798019901</v>
          </cell>
          <cell r="E8">
            <v>0.31512809396101299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-0.119257459965402</v>
          </cell>
          <cell r="C9">
            <v>4.7809714005749203E-2</v>
          </cell>
          <cell r="D9">
            <v>2.4944190201819798</v>
          </cell>
          <cell r="E9">
            <v>1.2616351077555699E-2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-6.05773953518376E-2</v>
          </cell>
          <cell r="C10">
            <v>1.417965164085E-2</v>
          </cell>
          <cell r="D10">
            <v>4.2721356551046004</v>
          </cell>
          <cell r="E10">
            <v>1.9360973000232899E-5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2.0125119367403301</v>
          </cell>
          <cell r="C11">
            <v>0.20488783208304101</v>
          </cell>
          <cell r="D11">
            <v>9.8225058866583197</v>
          </cell>
          <cell r="E11">
            <v>9.0076089933245698E-23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-1.9638322877491999E-2</v>
          </cell>
          <cell r="C12">
            <v>6.1775219083165897E-2</v>
          </cell>
          <cell r="D12">
            <v>0.31789968807805602</v>
          </cell>
          <cell r="E12">
            <v>0.75056102921457701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.theta m0</v>
          </cell>
          <cell r="B13">
            <v>297.13523707227398</v>
          </cell>
          <cell r="C13">
            <v>283.74380347365098</v>
          </cell>
          <cell r="D13">
            <v>1.0471955102972601</v>
          </cell>
          <cell r="E13">
            <v>0.295009415578876</v>
          </cell>
          <cell r="F13" t="str">
            <v>m0</v>
          </cell>
          <cell r="G13" t="str">
            <v>.theta</v>
          </cell>
          <cell r="H13">
            <v>100572</v>
          </cell>
          <cell r="I13" t="str">
            <v xml:space="preserve"> </v>
          </cell>
        </row>
        <row r="14">
          <cell r="A14" t="str">
            <v>Q0 m1</v>
          </cell>
          <cell r="B14">
            <v>-0.117416222000325</v>
          </cell>
          <cell r="C14">
            <v>2.9905975720396299E-2</v>
          </cell>
          <cell r="D14">
            <v>3.9261792726008702</v>
          </cell>
          <cell r="E14">
            <v>8.6305840812151005E-5</v>
          </cell>
          <cell r="F14" t="str">
            <v>m1</v>
          </cell>
          <cell r="G14" t="str">
            <v>Q0</v>
          </cell>
          <cell r="H14">
            <v>542004</v>
          </cell>
          <cell r="I14" t="str">
            <v>***</v>
          </cell>
        </row>
        <row r="15">
          <cell r="A15" t="str">
            <v>Q1 m1</v>
          </cell>
          <cell r="B15">
            <v>-0.18144672104981499</v>
          </cell>
          <cell r="C15">
            <v>2.95923148146334E-2</v>
          </cell>
          <cell r="D15">
            <v>6.1315487546817096</v>
          </cell>
          <cell r="E15">
            <v>8.7027655729682297E-10</v>
          </cell>
          <cell r="F15" t="str">
            <v>m1</v>
          </cell>
          <cell r="G15" t="str">
            <v>Q1</v>
          </cell>
          <cell r="H15">
            <v>542004</v>
          </cell>
          <cell r="I15" t="str">
            <v>***</v>
          </cell>
        </row>
        <row r="16">
          <cell r="A16" t="str">
            <v>Q2 m1</v>
          </cell>
          <cell r="B16">
            <v>-0.144935277441095</v>
          </cell>
          <cell r="C16">
            <v>3.5779218114743903E-2</v>
          </cell>
          <cell r="D16">
            <v>4.0508229379492899</v>
          </cell>
          <cell r="E16">
            <v>5.1037817932880903E-5</v>
          </cell>
          <cell r="F16" t="str">
            <v>m1</v>
          </cell>
          <cell r="G16" t="str">
            <v>Q2</v>
          </cell>
          <cell r="H16">
            <v>542004</v>
          </cell>
          <cell r="I16" t="str">
            <v>***</v>
          </cell>
        </row>
        <row r="17">
          <cell r="A17" t="str">
            <v>Q3 m1</v>
          </cell>
          <cell r="B17">
            <v>-0.14128415605630901</v>
          </cell>
          <cell r="C17">
            <v>3.6477471027043198E-2</v>
          </cell>
          <cell r="D17">
            <v>3.8731894530617401</v>
          </cell>
          <cell r="E17">
            <v>1.0742025858723E-4</v>
          </cell>
          <cell r="F17" t="str">
            <v>m1</v>
          </cell>
          <cell r="G17" t="str">
            <v>Q3</v>
          </cell>
          <cell r="H17">
            <v>542004</v>
          </cell>
          <cell r="I17" t="str">
            <v>***</v>
          </cell>
        </row>
        <row r="18">
          <cell r="A18" t="str">
            <v>Q4 m1</v>
          </cell>
          <cell r="B18">
            <v>-0.244958425895271</v>
          </cell>
          <cell r="C18">
            <v>3.5011164462429301E-2</v>
          </cell>
          <cell r="D18">
            <v>6.9965803667609396</v>
          </cell>
          <cell r="E18">
            <v>2.6228534961089399E-12</v>
          </cell>
          <cell r="F18" t="str">
            <v>m1</v>
          </cell>
          <cell r="G18" t="str">
            <v>Q4</v>
          </cell>
          <cell r="H18">
            <v>542004</v>
          </cell>
          <cell r="I18" t="str">
            <v>***</v>
          </cell>
        </row>
        <row r="19">
          <cell r="A19" t="str">
            <v>Q5 m1</v>
          </cell>
          <cell r="B19">
            <v>-0.187363689141852</v>
          </cell>
          <cell r="C19">
            <v>3.5838030493916699E-2</v>
          </cell>
          <cell r="D19">
            <v>5.2280688017623103</v>
          </cell>
          <cell r="E19">
            <v>1.71289773108524E-7</v>
          </cell>
          <cell r="F19" t="str">
            <v>m1</v>
          </cell>
          <cell r="G19" t="str">
            <v>Q5</v>
          </cell>
          <cell r="H19">
            <v>542004</v>
          </cell>
          <cell r="I19" t="str">
            <v>***</v>
          </cell>
        </row>
        <row r="20">
          <cell r="A20" t="str">
            <v>camera m1</v>
          </cell>
          <cell r="B20">
            <v>-3.3727489935083198E-2</v>
          </cell>
          <cell r="C20">
            <v>3.06329622161262E-2</v>
          </cell>
          <cell r="D20">
            <v>1.1010195389242501</v>
          </cell>
          <cell r="E20">
            <v>0.270888153421526</v>
          </cell>
          <cell r="F20" t="str">
            <v>m1</v>
          </cell>
          <cell r="G20" t="str">
            <v>camera</v>
          </cell>
          <cell r="H20">
            <v>542004</v>
          </cell>
          <cell r="I20" t="str">
            <v xml:space="preserve"> </v>
          </cell>
        </row>
        <row r="21">
          <cell r="A21" t="str">
            <v>camera_D m1</v>
          </cell>
          <cell r="B21">
            <v>-7.7098802354041499E-2</v>
          </cell>
          <cell r="C21">
            <v>4.9011162693160699E-2</v>
          </cell>
          <cell r="D21">
            <v>1.57308658104535</v>
          </cell>
          <cell r="E21">
            <v>0.11569877166485799</v>
          </cell>
          <cell r="F21" t="str">
            <v>m1</v>
          </cell>
          <cell r="G21" t="str">
            <v>camera_D</v>
          </cell>
          <cell r="H21">
            <v>542004</v>
          </cell>
          <cell r="I21" t="str">
            <v xml:space="preserve"> </v>
          </cell>
        </row>
        <row r="22">
          <cell r="A22" t="str">
            <v>.theta m1</v>
          </cell>
          <cell r="B22">
            <v>242.253042946721</v>
          </cell>
          <cell r="C22">
            <v>152.71159181012601</v>
          </cell>
          <cell r="D22">
            <v>1.58634351246844</v>
          </cell>
          <cell r="E22">
            <v>0.11266140677846199</v>
          </cell>
          <cell r="F22" t="str">
            <v>m1</v>
          </cell>
          <cell r="G22" t="str">
            <v>.theta</v>
          </cell>
          <cell r="H22">
            <v>542004</v>
          </cell>
          <cell r="I22" t="str">
            <v xml:space="preserve"> </v>
          </cell>
        </row>
        <row r="23">
          <cell r="A23" t="str">
            <v>Q0 m2</v>
          </cell>
          <cell r="B23">
            <v>-0.18778211337822501</v>
          </cell>
          <cell r="C23">
            <v>3.2870300854710301E-2</v>
          </cell>
          <cell r="D23">
            <v>5.7128200380105598</v>
          </cell>
          <cell r="E23">
            <v>1.1111917229556899E-8</v>
          </cell>
          <cell r="F23" t="str">
            <v>m2</v>
          </cell>
          <cell r="G23" t="str">
            <v>Q0</v>
          </cell>
          <cell r="H23">
            <v>254436</v>
          </cell>
          <cell r="I23" t="str">
            <v>***</v>
          </cell>
        </row>
        <row r="24">
          <cell r="A24" t="str">
            <v>Q1 m2</v>
          </cell>
          <cell r="B24">
            <v>-0.249687782860156</v>
          </cell>
          <cell r="C24">
            <v>3.3135385854340199E-2</v>
          </cell>
          <cell r="D24">
            <v>7.5353817806063104</v>
          </cell>
          <cell r="E24">
            <v>4.8690813773263299E-14</v>
          </cell>
          <cell r="F24" t="str">
            <v>m2</v>
          </cell>
          <cell r="G24" t="str">
            <v>Q1</v>
          </cell>
          <cell r="H24">
            <v>254436</v>
          </cell>
          <cell r="I24" t="str">
            <v>***</v>
          </cell>
        </row>
        <row r="25">
          <cell r="A25" t="str">
            <v>Q2 m2</v>
          </cell>
          <cell r="B25">
            <v>-0.220396285060697</v>
          </cell>
          <cell r="C25">
            <v>3.8740539346962401E-2</v>
          </cell>
          <cell r="D25">
            <v>5.6890350205715103</v>
          </cell>
          <cell r="E25">
            <v>1.27759268435529E-8</v>
          </cell>
          <cell r="F25" t="str">
            <v>m2</v>
          </cell>
          <cell r="G25" t="str">
            <v>Q2</v>
          </cell>
          <cell r="H25">
            <v>254436</v>
          </cell>
          <cell r="I25" t="str">
            <v>***</v>
          </cell>
        </row>
        <row r="26">
          <cell r="A26" t="str">
            <v>Q3 m2</v>
          </cell>
          <cell r="B26">
            <v>-0.22731303914168399</v>
          </cell>
          <cell r="C26">
            <v>4.1111891442368903E-2</v>
          </cell>
          <cell r="D26">
            <v>5.5291311386228497</v>
          </cell>
          <cell r="E26">
            <v>3.2182071117867198E-8</v>
          </cell>
          <cell r="F26" t="str">
            <v>m2</v>
          </cell>
          <cell r="G26" t="str">
            <v>Q3</v>
          </cell>
          <cell r="H26">
            <v>254436</v>
          </cell>
          <cell r="I26" t="str">
            <v>***</v>
          </cell>
        </row>
        <row r="27">
          <cell r="A27" t="str">
            <v>Q4 m2</v>
          </cell>
          <cell r="B27">
            <v>-0.31616999297588799</v>
          </cell>
          <cell r="C27">
            <v>3.9900911377560098E-2</v>
          </cell>
          <cell r="D27">
            <v>7.9238789807116801</v>
          </cell>
          <cell r="E27">
            <v>2.30213689217563E-15</v>
          </cell>
          <cell r="F27" t="str">
            <v>m2</v>
          </cell>
          <cell r="G27" t="str">
            <v>Q4</v>
          </cell>
          <cell r="H27">
            <v>254436</v>
          </cell>
          <cell r="I27" t="str">
            <v>***</v>
          </cell>
        </row>
        <row r="28">
          <cell r="A28" t="str">
            <v>Q5 m2</v>
          </cell>
          <cell r="B28">
            <v>-0.264994136353845</v>
          </cell>
          <cell r="C28">
            <v>4.02296034018952E-2</v>
          </cell>
          <cell r="D28">
            <v>6.5870432205493996</v>
          </cell>
          <cell r="E28">
            <v>4.4867170740638699E-11</v>
          </cell>
          <cell r="F28" t="str">
            <v>m2</v>
          </cell>
          <cell r="G28" t="str">
            <v>Q5</v>
          </cell>
          <cell r="H28">
            <v>254436</v>
          </cell>
          <cell r="I28" t="str">
            <v>***</v>
          </cell>
        </row>
        <row r="29">
          <cell r="A29" t="str">
            <v>camera m2</v>
          </cell>
          <cell r="B29">
            <v>8.5297174389820096E-3</v>
          </cell>
          <cell r="C29">
            <v>3.5881370955896601E-2</v>
          </cell>
          <cell r="D29">
            <v>0.23771994245889499</v>
          </cell>
          <cell r="E29">
            <v>0.81209831515435005</v>
          </cell>
          <cell r="F29" t="str">
            <v>m2</v>
          </cell>
          <cell r="G29" t="str">
            <v>camera</v>
          </cell>
          <cell r="H29">
            <v>254436</v>
          </cell>
          <cell r="I29" t="str">
            <v xml:space="preserve"> </v>
          </cell>
        </row>
        <row r="30">
          <cell r="A30" t="str">
            <v>camera_D m2</v>
          </cell>
          <cell r="B30">
            <v>-0.10461795060295</v>
          </cell>
          <cell r="C30">
            <v>4.8272647211323801E-2</v>
          </cell>
          <cell r="D30">
            <v>2.1672304430490898</v>
          </cell>
          <cell r="E30">
            <v>3.0217287190178799E-2</v>
          </cell>
          <cell r="F30" t="str">
            <v>m2</v>
          </cell>
          <cell r="G30" t="str">
            <v>camera_D</v>
          </cell>
          <cell r="H30">
            <v>254436</v>
          </cell>
          <cell r="I30" t="str">
            <v>*</v>
          </cell>
        </row>
        <row r="31">
          <cell r="A31" t="str">
            <v>.theta m2</v>
          </cell>
          <cell r="B31">
            <v>188.015866862839</v>
          </cell>
          <cell r="C31">
            <v>137.405883996613</v>
          </cell>
          <cell r="D31">
            <v>1.3683247135724801</v>
          </cell>
          <cell r="E31">
            <v>0.171210458379145</v>
          </cell>
          <cell r="F31" t="str">
            <v>m2</v>
          </cell>
          <cell r="G31" t="str">
            <v>.theta</v>
          </cell>
          <cell r="H31">
            <v>254436</v>
          </cell>
          <cell r="I31" t="str">
            <v xml:space="preserve"> </v>
          </cell>
        </row>
        <row r="32">
          <cell r="A32" t="str">
            <v>Q0 m3</v>
          </cell>
          <cell r="B32">
            <v>-0.114897947369588</v>
          </cell>
          <cell r="C32">
            <v>3.6478886157415701E-2</v>
          </cell>
          <cell r="D32">
            <v>3.1497109553667202</v>
          </cell>
          <cell r="E32">
            <v>1.6343206920272301E-3</v>
          </cell>
          <cell r="F32" t="str">
            <v>m3</v>
          </cell>
          <cell r="G32" t="str">
            <v>Q0</v>
          </cell>
          <cell r="H32">
            <v>222108</v>
          </cell>
          <cell r="I32" t="str">
            <v>**</v>
          </cell>
        </row>
        <row r="33">
          <cell r="A33" t="str">
            <v>Q1 m3</v>
          </cell>
          <cell r="B33">
            <v>-0.17079875342456</v>
          </cell>
          <cell r="C33">
            <v>3.7273614563399199E-2</v>
          </cell>
          <cell r="D33">
            <v>4.5822964964679302</v>
          </cell>
          <cell r="E33">
            <v>4.5989718818067399E-6</v>
          </cell>
          <cell r="F33" t="str">
            <v>m3</v>
          </cell>
          <cell r="G33" t="str">
            <v>Q1</v>
          </cell>
          <cell r="H33">
            <v>222108</v>
          </cell>
          <cell r="I33" t="str">
            <v>***</v>
          </cell>
        </row>
        <row r="34">
          <cell r="A34" t="str">
            <v>Q2 m3</v>
          </cell>
          <cell r="B34">
            <v>-0.13556798188848701</v>
          </cell>
          <cell r="C34">
            <v>4.3745954799685398E-2</v>
          </cell>
          <cell r="D34">
            <v>3.09898326620731</v>
          </cell>
          <cell r="E34">
            <v>1.94185987586086E-3</v>
          </cell>
          <cell r="F34" t="str">
            <v>m3</v>
          </cell>
          <cell r="G34" t="str">
            <v>Q2</v>
          </cell>
          <cell r="H34">
            <v>222108</v>
          </cell>
          <cell r="I34" t="str">
            <v>**</v>
          </cell>
        </row>
        <row r="35">
          <cell r="A35" t="str">
            <v>Q3 m3</v>
          </cell>
          <cell r="B35">
            <v>-0.141530056536427</v>
          </cell>
          <cell r="C35">
            <v>4.77007165793897E-2</v>
          </cell>
          <cell r="D35">
            <v>2.9670425663495901</v>
          </cell>
          <cell r="E35">
            <v>3.0067932849490099E-3</v>
          </cell>
          <cell r="F35" t="str">
            <v>m3</v>
          </cell>
          <cell r="G35" t="str">
            <v>Q3</v>
          </cell>
          <cell r="H35">
            <v>222108</v>
          </cell>
          <cell r="I35" t="str">
            <v>**</v>
          </cell>
        </row>
        <row r="36">
          <cell r="A36" t="str">
            <v>Q4 m3</v>
          </cell>
          <cell r="B36">
            <v>-0.249312280191576</v>
          </cell>
          <cell r="C36">
            <v>4.5190522189506803E-2</v>
          </cell>
          <cell r="D36">
            <v>5.5169152316072596</v>
          </cell>
          <cell r="E36">
            <v>3.4500173823554203E-8</v>
          </cell>
          <cell r="F36" t="str">
            <v>m3</v>
          </cell>
          <cell r="G36" t="str">
            <v>Q4</v>
          </cell>
          <cell r="H36">
            <v>222108</v>
          </cell>
          <cell r="I36" t="str">
            <v>***</v>
          </cell>
        </row>
        <row r="37">
          <cell r="A37" t="str">
            <v>Q5 m3</v>
          </cell>
          <cell r="B37">
            <v>-0.20791559108913599</v>
          </cell>
          <cell r="C37">
            <v>4.3756129469089002E-2</v>
          </cell>
          <cell r="D37">
            <v>4.75169064567321</v>
          </cell>
          <cell r="E37">
            <v>2.01722836612844E-6</v>
          </cell>
          <cell r="F37" t="str">
            <v>m3</v>
          </cell>
          <cell r="G37" t="str">
            <v>Q5</v>
          </cell>
          <cell r="H37">
            <v>222108</v>
          </cell>
          <cell r="I37" t="str">
            <v>***</v>
          </cell>
        </row>
        <row r="38">
          <cell r="A38" t="str">
            <v>camera m3</v>
          </cell>
          <cell r="B38">
            <v>1.27833534777455E-2</v>
          </cell>
          <cell r="C38">
            <v>3.5687998196745799E-2</v>
          </cell>
          <cell r="D38">
            <v>0.35819754885862898</v>
          </cell>
          <cell r="E38">
            <v>0.72019548144119505</v>
          </cell>
          <cell r="F38" t="str">
            <v>m3</v>
          </cell>
          <cell r="G38" t="str">
            <v>camera</v>
          </cell>
          <cell r="H38">
            <v>222108</v>
          </cell>
          <cell r="I38" t="str">
            <v xml:space="preserve"> </v>
          </cell>
        </row>
        <row r="39">
          <cell r="A39" t="str">
            <v>camera_D m3</v>
          </cell>
          <cell r="B39">
            <v>-0.10657545789061</v>
          </cell>
          <cell r="C39">
            <v>4.8113353962355401E-2</v>
          </cell>
          <cell r="D39">
            <v>2.21509101140603</v>
          </cell>
          <cell r="E39">
            <v>2.6753818278612299E-2</v>
          </cell>
          <cell r="F39" t="str">
            <v>m3</v>
          </cell>
          <cell r="G39" t="str">
            <v>camera_D</v>
          </cell>
          <cell r="H39">
            <v>222108</v>
          </cell>
          <cell r="I39" t="str">
            <v>*</v>
          </cell>
        </row>
        <row r="40">
          <cell r="A40" t="str">
            <v>.theta m3</v>
          </cell>
          <cell r="B40">
            <v>190.8273243978</v>
          </cell>
          <cell r="C40">
            <v>140.09569604443701</v>
          </cell>
          <cell r="D40">
            <v>1.3621212484448599</v>
          </cell>
          <cell r="E40">
            <v>0.173159623555105</v>
          </cell>
          <cell r="F40" t="str">
            <v>m3</v>
          </cell>
          <cell r="G40" t="str">
            <v>.theta</v>
          </cell>
          <cell r="H40">
            <v>222108</v>
          </cell>
          <cell r="I40" t="str">
            <v xml:space="preserve"> </v>
          </cell>
        </row>
        <row r="41">
          <cell r="A41" t="str">
            <v>Q0 m0c</v>
          </cell>
          <cell r="B41">
            <v>-0.165654135291921</v>
          </cell>
          <cell r="C41">
            <v>3.7606779979470303E-2</v>
          </cell>
          <cell r="D41">
            <v>-4.4049008019924196</v>
          </cell>
          <cell r="E41">
            <v>1.05941407067201E-5</v>
          </cell>
          <cell r="F41" t="str">
            <v>m0c</v>
          </cell>
          <cell r="G41" t="str">
            <v>Q0</v>
          </cell>
          <cell r="H41">
            <v>100572</v>
          </cell>
          <cell r="I41" t="str">
            <v>***</v>
          </cell>
        </row>
        <row r="42">
          <cell r="A42" t="str">
            <v>Q1 m0c</v>
          </cell>
          <cell r="B42">
            <v>-0.19232602908017299</v>
          </cell>
          <cell r="C42">
            <v>3.8472665043084601E-2</v>
          </cell>
          <cell r="D42">
            <v>-4.9990305809278404</v>
          </cell>
          <cell r="E42">
            <v>5.7715830251579097E-7</v>
          </cell>
          <cell r="F42" t="str">
            <v>m0c</v>
          </cell>
          <cell r="G42" t="str">
            <v>Q1</v>
          </cell>
          <cell r="H42">
            <v>100572</v>
          </cell>
          <cell r="I42" t="str">
            <v>***</v>
          </cell>
        </row>
        <row r="43">
          <cell r="A43" t="str">
            <v>Q2 m0c</v>
          </cell>
          <cell r="B43">
            <v>-0.19986517944899901</v>
          </cell>
          <cell r="C43">
            <v>4.3830122026435402E-2</v>
          </cell>
          <cell r="D43">
            <v>-4.5599959618741899</v>
          </cell>
          <cell r="E43">
            <v>5.12148093756786E-6</v>
          </cell>
          <cell r="F43" t="str">
            <v>m0c</v>
          </cell>
          <cell r="G43" t="str">
            <v>Q2</v>
          </cell>
          <cell r="H43">
            <v>100572</v>
          </cell>
          <cell r="I43" t="str">
            <v>***</v>
          </cell>
        </row>
        <row r="44">
          <cell r="A44" t="str">
            <v>Q3 m0c</v>
          </cell>
          <cell r="B44">
            <v>-0.275555992685664</v>
          </cell>
          <cell r="C44">
            <v>3.5649327654109199E-2</v>
          </cell>
          <cell r="D44">
            <v>-7.72962663866402</v>
          </cell>
          <cell r="E44">
            <v>1.0885555134877399E-14</v>
          </cell>
          <cell r="F44" t="str">
            <v>m0c</v>
          </cell>
          <cell r="G44" t="str">
            <v>Q3</v>
          </cell>
          <cell r="H44">
            <v>100572</v>
          </cell>
          <cell r="I44" t="str">
            <v>***</v>
          </cell>
        </row>
        <row r="45">
          <cell r="A45" t="str">
            <v>Q4 m0c</v>
          </cell>
          <cell r="B45">
            <v>-0.40816930426148301</v>
          </cell>
          <cell r="C45">
            <v>3.3179163066336198E-2</v>
          </cell>
          <cell r="D45">
            <v>-12.3019771006706</v>
          </cell>
          <cell r="E45">
            <v>9.3626696357562295E-35</v>
          </cell>
          <cell r="F45" t="str">
            <v>m0c</v>
          </cell>
          <cell r="G45" t="str">
            <v>Q4</v>
          </cell>
          <cell r="H45">
            <v>100572</v>
          </cell>
          <cell r="I45" t="str">
            <v>***</v>
          </cell>
        </row>
        <row r="46">
          <cell r="A46" t="str">
            <v>Q5 m0c</v>
          </cell>
          <cell r="B46">
            <v>-0.35409782709785897</v>
          </cell>
          <cell r="C46">
            <v>3.6225536042303899E-2</v>
          </cell>
          <cell r="D46">
            <v>-9.7748126262188606</v>
          </cell>
          <cell r="E46">
            <v>1.47806980225388E-22</v>
          </cell>
          <cell r="F46" t="str">
            <v>m0c</v>
          </cell>
          <cell r="G46" t="str">
            <v>Q5</v>
          </cell>
          <cell r="H46">
            <v>100572</v>
          </cell>
          <cell r="I46" t="str">
            <v>***</v>
          </cell>
        </row>
        <row r="47">
          <cell r="A47" t="str">
            <v>camera m0c</v>
          </cell>
          <cell r="B47">
            <v>3.9803662085806699E-2</v>
          </cell>
          <cell r="C47">
            <v>3.9116127972360297E-2</v>
          </cell>
          <cell r="D47">
            <v>1.0175767426145099</v>
          </cell>
          <cell r="E47">
            <v>0.30887914462793697</v>
          </cell>
          <cell r="F47" t="str">
            <v>m0c</v>
          </cell>
          <cell r="G47" t="str">
            <v>camera</v>
          </cell>
          <cell r="H47">
            <v>100572</v>
          </cell>
          <cell r="I47" t="str">
            <v xml:space="preserve"> </v>
          </cell>
        </row>
        <row r="48">
          <cell r="A48" t="str">
            <v>camera_D m0c</v>
          </cell>
          <cell r="B48">
            <v>-0.114122247408669</v>
          </cell>
          <cell r="C48">
            <v>4.2606995494923597E-2</v>
          </cell>
          <cell r="D48">
            <v>2.6784861519340302</v>
          </cell>
          <cell r="E48">
            <v>7.3955790210853004E-3</v>
          </cell>
          <cell r="F48" t="str">
            <v>m0c</v>
          </cell>
          <cell r="G48" t="str">
            <v>camera_D</v>
          </cell>
          <cell r="H48">
            <v>100572</v>
          </cell>
          <cell r="I48" t="str">
            <v>**</v>
          </cell>
        </row>
        <row r="49">
          <cell r="A49" t="str">
            <v>t m0c</v>
          </cell>
          <cell r="B49">
            <v>-6.15958192354394E-2</v>
          </cell>
          <cell r="C49">
            <v>1.4498009757035199E-2</v>
          </cell>
          <cell r="D49">
            <v>4.2485706843692599</v>
          </cell>
          <cell r="E49">
            <v>2.1513876647060701E-5</v>
          </cell>
          <cell r="F49" t="str">
            <v>m0c</v>
          </cell>
          <cell r="G49" t="str">
            <v>t</v>
          </cell>
          <cell r="H49">
            <v>100572</v>
          </cell>
          <cell r="I49" t="str">
            <v>***</v>
          </cell>
        </row>
        <row r="50">
          <cell r="A50" t="str">
            <v>log_fuel m0c</v>
          </cell>
          <cell r="B50">
            <v>2.1316853613817899</v>
          </cell>
          <cell r="C50">
            <v>0.22266677389089601</v>
          </cell>
          <cell r="D50">
            <v>9.5734326416669795</v>
          </cell>
          <cell r="E50">
            <v>1.0341390448826801E-21</v>
          </cell>
          <cell r="F50" t="str">
            <v>m0c</v>
          </cell>
          <cell r="G50" t="str">
            <v>log_fuel</v>
          </cell>
          <cell r="H50">
            <v>100572</v>
          </cell>
          <cell r="I50" t="str">
            <v>***</v>
          </cell>
        </row>
        <row r="51">
          <cell r="A51" t="str">
            <v>log_cameras m0c</v>
          </cell>
          <cell r="B51">
            <v>-1.30094879533503E-2</v>
          </cell>
          <cell r="C51">
            <v>6.3686674747755301E-2</v>
          </cell>
          <cell r="D51">
            <v>0.20427331156599399</v>
          </cell>
          <cell r="E51">
            <v>0.83813992452743302</v>
          </cell>
          <cell r="F51" t="str">
            <v>m0c</v>
          </cell>
          <cell r="G51" t="str">
            <v>log_cameras</v>
          </cell>
          <cell r="H51">
            <v>100572</v>
          </cell>
          <cell r="I51" t="str">
            <v xml:space="preserve">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accidents_estimation_baselin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-0.16918998397606</v>
          </cell>
          <cell r="C2">
            <v>3.7504580685793702E-2</v>
          </cell>
          <cell r="D2">
            <v>4.5111818578509704</v>
          </cell>
          <cell r="E2">
            <v>6.4467419127353203E-6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-0.18913469168234701</v>
          </cell>
          <cell r="C3">
            <v>4.0435416064705902E-2</v>
          </cell>
          <cell r="D3">
            <v>4.6774513555069603</v>
          </cell>
          <cell r="E3">
            <v>2.9046244862590898E-6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-0.18762287893493401</v>
          </cell>
          <cell r="C4">
            <v>4.2521510595544397E-2</v>
          </cell>
          <cell r="D4">
            <v>4.4124227081103298</v>
          </cell>
          <cell r="E4">
            <v>1.0222029163010201E-5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-0.27405691350751299</v>
          </cell>
          <cell r="C5">
            <v>3.53255045986689E-2</v>
          </cell>
          <cell r="D5">
            <v>7.7580466753712001</v>
          </cell>
          <cell r="E5">
            <v>8.62474120336249E-15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-0.40505809113527003</v>
          </cell>
          <cell r="C6">
            <v>3.2427171760906502E-2</v>
          </cell>
          <cell r="D6">
            <v>12.4913172854501</v>
          </cell>
          <cell r="E6">
            <v>8.32634950249688E-36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-0.35454534598704301</v>
          </cell>
          <cell r="C7">
            <v>3.6794741376065802E-2</v>
          </cell>
          <cell r="D7">
            <v>9.6357613269614593</v>
          </cell>
          <cell r="E7">
            <v>5.6471814996109096E-22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3.2752521522189798E-2</v>
          </cell>
          <cell r="C8">
            <v>3.6623144029206099E-2</v>
          </cell>
          <cell r="D8">
            <v>0.89431211848088199</v>
          </cell>
          <cell r="E8">
            <v>0.371154917847629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-0.12844656833939699</v>
          </cell>
          <cell r="C9">
            <v>5.22636938534203E-2</v>
          </cell>
          <cell r="D9">
            <v>2.4576634154417101</v>
          </cell>
          <cell r="E9">
            <v>1.3984417116059101E-2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-6.5830190836592903E-2</v>
          </cell>
          <cell r="C10">
            <v>1.4348929287554201E-2</v>
          </cell>
          <cell r="D10">
            <v>4.5878120602135599</v>
          </cell>
          <cell r="E10">
            <v>4.47915589945503E-6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2.02365565671486</v>
          </cell>
          <cell r="C11">
            <v>0.20462675659250501</v>
          </cell>
          <cell r="D11">
            <v>9.8894968107459196</v>
          </cell>
          <cell r="E11">
            <v>4.6234596767869398E-23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-1.2022873880346599E-2</v>
          </cell>
          <cell r="C12">
            <v>6.2826483543616002E-2</v>
          </cell>
          <cell r="D12">
            <v>0.19136633474003001</v>
          </cell>
          <cell r="E12">
            <v>0.84823859360760001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Q0 m1</v>
          </cell>
          <cell r="B13">
            <v>-0.119168681661646</v>
          </cell>
          <cell r="C13">
            <v>3.0341715461651701E-2</v>
          </cell>
          <cell r="D13">
            <v>3.9275525410638199</v>
          </cell>
          <cell r="E13">
            <v>8.58146778107203E-5</v>
          </cell>
          <cell r="F13" t="str">
            <v>m1</v>
          </cell>
          <cell r="G13" t="str">
            <v>Q0</v>
          </cell>
          <cell r="H13">
            <v>542004</v>
          </cell>
          <cell r="I13" t="str">
            <v>***</v>
          </cell>
        </row>
        <row r="14">
          <cell r="A14" t="str">
            <v>Q1 m1</v>
          </cell>
          <cell r="B14">
            <v>-0.18524688497431699</v>
          </cell>
          <cell r="C14">
            <v>2.99808652230674E-2</v>
          </cell>
          <cell r="D14">
            <v>6.17883718818719</v>
          </cell>
          <cell r="E14">
            <v>6.4575446849858801E-10</v>
          </cell>
          <cell r="F14" t="str">
            <v>m1</v>
          </cell>
          <cell r="G14" t="str">
            <v>Q1</v>
          </cell>
          <cell r="H14">
            <v>542004</v>
          </cell>
          <cell r="I14" t="str">
            <v>***</v>
          </cell>
        </row>
        <row r="15">
          <cell r="A15" t="str">
            <v>Q2 m1</v>
          </cell>
          <cell r="B15">
            <v>-0.14433548455142201</v>
          </cell>
          <cell r="C15">
            <v>3.5686092375927597E-2</v>
          </cell>
          <cell r="D15">
            <v>4.0445864184554097</v>
          </cell>
          <cell r="E15">
            <v>5.2415571784783501E-5</v>
          </cell>
          <cell r="F15" t="str">
            <v>m1</v>
          </cell>
          <cell r="G15" t="str">
            <v>Q2</v>
          </cell>
          <cell r="H15">
            <v>542004</v>
          </cell>
          <cell r="I15" t="str">
            <v>***</v>
          </cell>
        </row>
        <row r="16">
          <cell r="A16" t="str">
            <v>Q3 m1</v>
          </cell>
          <cell r="B16">
            <v>-0.147635062017236</v>
          </cell>
          <cell r="C16">
            <v>3.6493493997623201E-2</v>
          </cell>
          <cell r="D16">
            <v>4.0455173195214398</v>
          </cell>
          <cell r="E16">
            <v>5.2207705466001802E-5</v>
          </cell>
          <cell r="F16" t="str">
            <v>m1</v>
          </cell>
          <cell r="G16" t="str">
            <v>Q3</v>
          </cell>
          <cell r="H16">
            <v>542004</v>
          </cell>
          <cell r="I16" t="str">
            <v>***</v>
          </cell>
        </row>
        <row r="17">
          <cell r="A17" t="str">
            <v>Q4 m1</v>
          </cell>
          <cell r="B17">
            <v>-0.25037839657413602</v>
          </cell>
          <cell r="C17">
            <v>3.5232201440825797E-2</v>
          </cell>
          <cell r="D17">
            <v>7.1065214870168898</v>
          </cell>
          <cell r="E17">
            <v>1.1900413850511799E-12</v>
          </cell>
          <cell r="F17" t="str">
            <v>m1</v>
          </cell>
          <cell r="G17" t="str">
            <v>Q4</v>
          </cell>
          <cell r="H17">
            <v>542004</v>
          </cell>
          <cell r="I17" t="str">
            <v>***</v>
          </cell>
        </row>
        <row r="18">
          <cell r="A18" t="str">
            <v>Q5 m1</v>
          </cell>
          <cell r="B18">
            <v>-0.19503109182522099</v>
          </cell>
          <cell r="C18">
            <v>3.67157303212765E-2</v>
          </cell>
          <cell r="D18">
            <v>5.31192189610897</v>
          </cell>
          <cell r="E18">
            <v>1.08475096252406E-7</v>
          </cell>
          <cell r="F18" t="str">
            <v>m1</v>
          </cell>
          <cell r="G18" t="str">
            <v>Q5</v>
          </cell>
          <cell r="H18">
            <v>542004</v>
          </cell>
          <cell r="I18" t="str">
            <v>***</v>
          </cell>
        </row>
        <row r="19">
          <cell r="A19" t="str">
            <v>camera m1</v>
          </cell>
          <cell r="B19">
            <v>-3.3592049321207101E-2</v>
          </cell>
          <cell r="C19">
            <v>3.0157809969697299E-2</v>
          </cell>
          <cell r="D19">
            <v>1.1138756214380501</v>
          </cell>
          <cell r="E19">
            <v>0.26533254923282001</v>
          </cell>
          <cell r="F19" t="str">
            <v>m1</v>
          </cell>
          <cell r="G19" t="str">
            <v>camera</v>
          </cell>
          <cell r="H19">
            <v>542004</v>
          </cell>
          <cell r="I19" t="str">
            <v xml:space="preserve"> </v>
          </cell>
        </row>
        <row r="20">
          <cell r="A20" t="str">
            <v>camera_D m1</v>
          </cell>
          <cell r="B20">
            <v>-9.1321684240170495E-2</v>
          </cell>
          <cell r="C20">
            <v>5.5974463464848002E-2</v>
          </cell>
          <cell r="D20">
            <v>1.63148833570367</v>
          </cell>
          <cell r="E20">
            <v>0.102787319098626</v>
          </cell>
          <cell r="F20" t="str">
            <v>m1</v>
          </cell>
          <cell r="G20" t="str">
            <v>camera_D</v>
          </cell>
          <cell r="H20">
            <v>542004</v>
          </cell>
          <cell r="I20" t="str">
            <v xml:space="preserve"> </v>
          </cell>
        </row>
        <row r="21">
          <cell r="A21" t="str">
            <v>Q0 m2</v>
          </cell>
          <cell r="B21">
            <v>-0.18791558291806701</v>
          </cell>
          <cell r="C21">
            <v>3.28186911938197E-2</v>
          </cell>
          <cell r="D21">
            <v>5.7258707182526001</v>
          </cell>
          <cell r="E21">
            <v>1.02904566130354E-8</v>
          </cell>
          <cell r="F21" t="str">
            <v>m2</v>
          </cell>
          <cell r="G21" t="str">
            <v>Q0</v>
          </cell>
          <cell r="H21">
            <v>254436</v>
          </cell>
          <cell r="I21" t="str">
            <v>***</v>
          </cell>
        </row>
        <row r="22">
          <cell r="A22" t="str">
            <v>Q1 m2</v>
          </cell>
          <cell r="B22">
            <v>-0.2525419467344</v>
          </cell>
          <cell r="C22">
            <v>3.2965137343872103E-2</v>
          </cell>
          <cell r="D22">
            <v>7.6608795558786102</v>
          </cell>
          <cell r="E22">
            <v>1.8466398134618101E-14</v>
          </cell>
          <cell r="F22" t="str">
            <v>m2</v>
          </cell>
          <cell r="G22" t="str">
            <v>Q1</v>
          </cell>
          <cell r="H22">
            <v>254436</v>
          </cell>
          <cell r="I22" t="str">
            <v>***</v>
          </cell>
        </row>
        <row r="23">
          <cell r="A23" t="str">
            <v>Q2 m2</v>
          </cell>
          <cell r="B23">
            <v>-0.22023430037561001</v>
          </cell>
          <cell r="C23">
            <v>3.86885354416115E-2</v>
          </cell>
          <cell r="D23">
            <v>5.6924951503523804</v>
          </cell>
          <cell r="E23">
            <v>1.2519615572347E-8</v>
          </cell>
          <cell r="F23" t="str">
            <v>m2</v>
          </cell>
          <cell r="G23" t="str">
            <v>Q2</v>
          </cell>
          <cell r="H23">
            <v>254436</v>
          </cell>
          <cell r="I23" t="str">
            <v>***</v>
          </cell>
        </row>
        <row r="24">
          <cell r="A24" t="str">
            <v>Q3 m2</v>
          </cell>
          <cell r="B24">
            <v>-0.23435108564320001</v>
          </cell>
          <cell r="C24">
            <v>4.12821628880298E-2</v>
          </cell>
          <cell r="D24">
            <v>5.6768121931700701</v>
          </cell>
          <cell r="E24">
            <v>1.3722799135169099E-8</v>
          </cell>
          <cell r="F24" t="str">
            <v>m2</v>
          </cell>
          <cell r="G24" t="str">
            <v>Q3</v>
          </cell>
          <cell r="H24">
            <v>254436</v>
          </cell>
          <cell r="I24" t="str">
            <v>***</v>
          </cell>
        </row>
        <row r="25">
          <cell r="A25" t="str">
            <v>Q4 m2</v>
          </cell>
          <cell r="B25">
            <v>-0.32308622542063398</v>
          </cell>
          <cell r="C25">
            <v>4.0489690892259698E-2</v>
          </cell>
          <cell r="D25">
            <v>7.9794688055373104</v>
          </cell>
          <cell r="E25">
            <v>1.46964380593092E-15</v>
          </cell>
          <cell r="F25" t="str">
            <v>m2</v>
          </cell>
          <cell r="G25" t="str">
            <v>Q4</v>
          </cell>
          <cell r="H25">
            <v>254436</v>
          </cell>
          <cell r="I25" t="str">
            <v>***</v>
          </cell>
        </row>
        <row r="26">
          <cell r="A26" t="str">
            <v>Q5 m2</v>
          </cell>
          <cell r="B26">
            <v>-0.274397191031305</v>
          </cell>
          <cell r="C26">
            <v>4.19367810425414E-2</v>
          </cell>
          <cell r="D26">
            <v>6.5431152370266998</v>
          </cell>
          <cell r="E26">
            <v>6.0250366985047997E-11</v>
          </cell>
          <cell r="F26" t="str">
            <v>m2</v>
          </cell>
          <cell r="G26" t="str">
            <v>Q5</v>
          </cell>
          <cell r="H26">
            <v>254436</v>
          </cell>
          <cell r="I26" t="str">
            <v>***</v>
          </cell>
        </row>
        <row r="27">
          <cell r="A27" t="str">
            <v>camera m2</v>
          </cell>
          <cell r="B27">
            <v>5.3575829353487104E-3</v>
          </cell>
          <cell r="C27">
            <v>3.4476066788568002E-2</v>
          </cell>
          <cell r="D27">
            <v>0.15540006254788999</v>
          </cell>
          <cell r="E27">
            <v>0.876505934858266</v>
          </cell>
          <cell r="F27" t="str">
            <v>m2</v>
          </cell>
          <cell r="G27" t="str">
            <v>camera</v>
          </cell>
          <cell r="H27">
            <v>254436</v>
          </cell>
          <cell r="I27" t="str">
            <v xml:space="preserve"> </v>
          </cell>
        </row>
        <row r="28">
          <cell r="A28" t="str">
            <v>camera_D m2</v>
          </cell>
          <cell r="B28">
            <v>-0.116505110977477</v>
          </cell>
          <cell r="C28">
            <v>5.3904235453307497E-2</v>
          </cell>
          <cell r="D28">
            <v>2.16133500452659</v>
          </cell>
          <cell r="E28">
            <v>3.06694708061819E-2</v>
          </cell>
          <cell r="F28" t="str">
            <v>m2</v>
          </cell>
          <cell r="G28" t="str">
            <v>camera_D</v>
          </cell>
          <cell r="H28">
            <v>254436</v>
          </cell>
          <cell r="I28" t="str">
            <v>*</v>
          </cell>
        </row>
        <row r="29">
          <cell r="A29" t="str">
            <v>Q0 m3</v>
          </cell>
          <cell r="B29">
            <v>-0.12389249579756401</v>
          </cell>
          <cell r="C29">
            <v>3.60014863107192E-2</v>
          </cell>
          <cell r="D29">
            <v>3.4413161370139398</v>
          </cell>
          <cell r="E29">
            <v>5.7889174681081599E-4</v>
          </cell>
          <cell r="F29" t="str">
            <v>m3</v>
          </cell>
          <cell r="G29" t="str">
            <v>Q0</v>
          </cell>
          <cell r="H29">
            <v>222108</v>
          </cell>
          <cell r="I29" t="str">
            <v>***</v>
          </cell>
        </row>
        <row r="30">
          <cell r="A30" t="str">
            <v>Q1 m3</v>
          </cell>
          <cell r="B30">
            <v>-0.184409718876509</v>
          </cell>
          <cell r="C30">
            <v>3.6692175085297901E-2</v>
          </cell>
          <cell r="D30">
            <v>5.0258595585520203</v>
          </cell>
          <cell r="E30">
            <v>5.0118257874800704E-7</v>
          </cell>
          <cell r="F30" t="str">
            <v>m3</v>
          </cell>
          <cell r="G30" t="str">
            <v>Q1</v>
          </cell>
          <cell r="H30">
            <v>222108</v>
          </cell>
          <cell r="I30" t="str">
            <v>***</v>
          </cell>
        </row>
        <row r="31">
          <cell r="A31" t="str">
            <v>Q2 m3</v>
          </cell>
          <cell r="B31">
            <v>-0.146607334742793</v>
          </cell>
          <cell r="C31">
            <v>4.3223159746625398E-2</v>
          </cell>
          <cell r="D31">
            <v>3.3918699049816499</v>
          </cell>
          <cell r="E31">
            <v>6.9417391559431702E-4</v>
          </cell>
          <cell r="F31" t="str">
            <v>m3</v>
          </cell>
          <cell r="G31" t="str">
            <v>Q2</v>
          </cell>
          <cell r="H31">
            <v>222108</v>
          </cell>
          <cell r="I31" t="str">
            <v>***</v>
          </cell>
        </row>
        <row r="32">
          <cell r="A32" t="str">
            <v>Q3 m3</v>
          </cell>
          <cell r="B32">
            <v>-0.15754373666528099</v>
          </cell>
          <cell r="C32">
            <v>4.7275567863035002E-2</v>
          </cell>
          <cell r="D32">
            <v>3.33245572262001</v>
          </cell>
          <cell r="E32">
            <v>8.60831670596627E-4</v>
          </cell>
          <cell r="F32" t="str">
            <v>m3</v>
          </cell>
          <cell r="G32" t="str">
            <v>Q3</v>
          </cell>
          <cell r="H32">
            <v>222108</v>
          </cell>
          <cell r="I32" t="str">
            <v>***</v>
          </cell>
        </row>
        <row r="33">
          <cell r="A33" t="str">
            <v>Q4 m3</v>
          </cell>
          <cell r="B33">
            <v>-0.25959062914064701</v>
          </cell>
          <cell r="C33">
            <v>4.5421671023902099E-2</v>
          </cell>
          <cell r="D33">
            <v>5.7151272352803302</v>
          </cell>
          <cell r="E33">
            <v>1.0962197117914299E-8</v>
          </cell>
          <cell r="F33" t="str">
            <v>m3</v>
          </cell>
          <cell r="G33" t="str">
            <v>Q4</v>
          </cell>
          <cell r="H33">
            <v>222108</v>
          </cell>
          <cell r="I33" t="str">
            <v>***</v>
          </cell>
        </row>
        <row r="34">
          <cell r="A34" t="str">
            <v>Q5 m3</v>
          </cell>
          <cell r="B34">
            <v>-0.21740220442319999</v>
          </cell>
          <cell r="C34">
            <v>4.5632033031683401E-2</v>
          </cell>
          <cell r="D34">
            <v>4.7642454210237002</v>
          </cell>
          <cell r="E34">
            <v>1.8956167481454401E-6</v>
          </cell>
          <cell r="F34" t="str">
            <v>m3</v>
          </cell>
          <cell r="G34" t="str">
            <v>Q5</v>
          </cell>
          <cell r="H34">
            <v>222108</v>
          </cell>
          <cell r="I34" t="str">
            <v>***</v>
          </cell>
        </row>
        <row r="35">
          <cell r="A35" t="str">
            <v>camera m3</v>
          </cell>
          <cell r="B35">
            <v>8.6477365579842296E-3</v>
          </cell>
          <cell r="C35">
            <v>3.4307614711585499E-2</v>
          </cell>
          <cell r="D35">
            <v>0.25206464018799701</v>
          </cell>
          <cell r="E35">
            <v>0.80099110069677204</v>
          </cell>
          <cell r="F35" t="str">
            <v>m3</v>
          </cell>
          <cell r="G35" t="str">
            <v>camera</v>
          </cell>
          <cell r="H35">
            <v>222108</v>
          </cell>
          <cell r="I35" t="str">
            <v xml:space="preserve"> </v>
          </cell>
        </row>
        <row r="36">
          <cell r="A36" t="str">
            <v>camera_D m3</v>
          </cell>
          <cell r="B36">
            <v>-0.118195664639063</v>
          </cell>
          <cell r="C36">
            <v>5.36291093175865E-2</v>
          </cell>
          <cell r="D36">
            <v>2.2039460685263199</v>
          </cell>
          <cell r="E36">
            <v>2.75281371515608E-2</v>
          </cell>
          <cell r="F36" t="str">
            <v>m3</v>
          </cell>
          <cell r="G36" t="str">
            <v>camera_D</v>
          </cell>
          <cell r="H36">
            <v>222108</v>
          </cell>
          <cell r="I36" t="str">
            <v>*</v>
          </cell>
        </row>
        <row r="37">
          <cell r="A37" t="str">
            <v>Q0 m0c</v>
          </cell>
          <cell r="B37">
            <v>-0.16703528562160599</v>
          </cell>
          <cell r="C37">
            <v>3.8459495552123101E-2</v>
          </cell>
          <cell r="D37">
            <v>-4.3431481152743601</v>
          </cell>
          <cell r="E37">
            <v>1.4059257789459899E-5</v>
          </cell>
          <cell r="F37" t="str">
            <v>m0c</v>
          </cell>
          <cell r="G37" t="str">
            <v>Q0</v>
          </cell>
          <cell r="H37">
            <v>100572</v>
          </cell>
          <cell r="I37" t="str">
            <v>***</v>
          </cell>
        </row>
        <row r="38">
          <cell r="A38" t="str">
            <v>Q1 m0c</v>
          </cell>
          <cell r="B38">
            <v>-0.19400925382152001</v>
          </cell>
          <cell r="C38">
            <v>3.86082730587936E-2</v>
          </cell>
          <cell r="D38">
            <v>-5.0250694592342402</v>
          </cell>
          <cell r="E38">
            <v>5.0411084897961503E-7</v>
          </cell>
          <cell r="F38" t="str">
            <v>m0c</v>
          </cell>
          <cell r="G38" t="str">
            <v>Q1</v>
          </cell>
          <cell r="H38">
            <v>100572</v>
          </cell>
          <cell r="I38" t="str">
            <v>***</v>
          </cell>
        </row>
        <row r="39">
          <cell r="A39" t="str">
            <v>Q2 m0c</v>
          </cell>
          <cell r="B39">
            <v>-0.198720042379958</v>
          </cell>
          <cell r="C39">
            <v>4.3836806503023101E-2</v>
          </cell>
          <cell r="D39">
            <v>-4.53317789849162</v>
          </cell>
          <cell r="E39">
            <v>5.8169694619049899E-6</v>
          </cell>
          <cell r="F39" t="str">
            <v>m0c</v>
          </cell>
          <cell r="G39" t="str">
            <v>Q2</v>
          </cell>
          <cell r="H39">
            <v>100572</v>
          </cell>
          <cell r="I39" t="str">
            <v>***</v>
          </cell>
        </row>
        <row r="40">
          <cell r="A40" t="str">
            <v>Q3 m0c</v>
          </cell>
          <cell r="B40">
            <v>-0.27785135068485201</v>
          </cell>
          <cell r="C40">
            <v>3.5478591619558499E-2</v>
          </cell>
          <cell r="D40">
            <v>-7.8315214331021696</v>
          </cell>
          <cell r="E40">
            <v>4.8667483637495103E-15</v>
          </cell>
          <cell r="F40" t="str">
            <v>m0c</v>
          </cell>
          <cell r="G40" t="str">
            <v>Q3</v>
          </cell>
          <cell r="H40">
            <v>100572</v>
          </cell>
          <cell r="I40" t="str">
            <v>***</v>
          </cell>
        </row>
        <row r="41">
          <cell r="A41" t="str">
            <v>Q4 m0c</v>
          </cell>
          <cell r="B41">
            <v>-0.40884485853700497</v>
          </cell>
          <cell r="C41">
            <v>3.3066933549430202E-2</v>
          </cell>
          <cell r="D41">
            <v>-12.3641600430183</v>
          </cell>
          <cell r="E41">
            <v>4.3319247542158497E-35</v>
          </cell>
          <cell r="F41" t="str">
            <v>m0c</v>
          </cell>
          <cell r="G41" t="str">
            <v>Q4</v>
          </cell>
          <cell r="H41">
            <v>100572</v>
          </cell>
          <cell r="I41" t="str">
            <v>***</v>
          </cell>
        </row>
        <row r="42">
          <cell r="A42" t="str">
            <v>Q5 m0c</v>
          </cell>
          <cell r="B42">
            <v>-0.35301015288265603</v>
          </cell>
          <cell r="C42">
            <v>3.6614391652407201E-2</v>
          </cell>
          <cell r="D42">
            <v>-9.6412950468739496</v>
          </cell>
          <cell r="E42">
            <v>5.4694738130081604E-22</v>
          </cell>
          <cell r="F42" t="str">
            <v>m0c</v>
          </cell>
          <cell r="G42" t="str">
            <v>Q5</v>
          </cell>
          <cell r="H42">
            <v>100572</v>
          </cell>
          <cell r="I42" t="str">
            <v>***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selection activeCell="A19" sqref="A19:XFD19"/>
    </sheetView>
  </sheetViews>
  <sheetFormatPr defaultColWidth="9.109375" defaultRowHeight="13.8" x14ac:dyDescent="0.25"/>
  <cols>
    <col min="1" max="3" width="9.109375" style="2"/>
    <col min="4" max="4" width="2.44140625" style="2" customWidth="1"/>
    <col min="5" max="5" width="26.44140625" style="2" customWidth="1"/>
    <col min="6" max="6" width="10.21875" style="3" customWidth="1"/>
    <col min="7" max="7" width="3.109375" style="2" customWidth="1"/>
    <col min="8" max="8" width="1.88671875" style="2" customWidth="1"/>
    <col min="9" max="9" width="10.21875" style="2" customWidth="1"/>
    <col min="10" max="10" width="3.77734375" style="2" bestFit="1" customWidth="1"/>
    <col min="11" max="11" width="8.33203125" style="2" customWidth="1"/>
    <col min="12" max="12" width="10.21875" style="2" customWidth="1"/>
    <col min="13" max="13" width="3.109375" style="2" bestFit="1" customWidth="1"/>
    <col min="14" max="14" width="1.88671875" style="2" customWidth="1"/>
    <col min="15" max="15" width="10.21875" style="2" customWidth="1"/>
    <col min="16" max="16" width="3.109375" style="2" bestFit="1" customWidth="1"/>
    <col min="17" max="17" width="1.88671875" style="2" customWidth="1"/>
    <col min="18" max="18" width="10.21875" style="2" customWidth="1"/>
    <col min="19" max="19" width="3.109375" style="2" bestFit="1" customWidth="1"/>
    <col min="20" max="16384" width="9.109375" style="2"/>
  </cols>
  <sheetData>
    <row r="1" spans="1:19" x14ac:dyDescent="0.25">
      <c r="F1" s="3" t="s">
        <v>19</v>
      </c>
      <c r="I1" s="3" t="s">
        <v>28</v>
      </c>
      <c r="L1" s="2" t="s">
        <v>5</v>
      </c>
      <c r="O1" s="2" t="s">
        <v>6</v>
      </c>
      <c r="R1" s="2" t="s">
        <v>20</v>
      </c>
    </row>
    <row r="2" spans="1:19" ht="3.75" customHeight="1" thickBot="1" x14ac:dyDescent="0.3">
      <c r="D2" s="4"/>
      <c r="E2" s="4"/>
      <c r="F2" s="5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4"/>
    </row>
    <row r="3" spans="1:19" ht="14.4" thickTop="1" x14ac:dyDescent="0.25">
      <c r="D3" s="6"/>
      <c r="E3" s="6"/>
      <c r="F3" s="48" t="s">
        <v>8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13.8" customHeight="1" x14ac:dyDescent="0.25">
      <c r="D4" s="6"/>
      <c r="E4" s="6"/>
      <c r="F4" s="51" t="s">
        <v>21</v>
      </c>
      <c r="G4" s="51"/>
      <c r="H4" s="51"/>
      <c r="I4" s="51"/>
      <c r="J4" s="51"/>
      <c r="K4" s="36"/>
      <c r="L4" s="45" t="s">
        <v>18</v>
      </c>
      <c r="M4" s="45"/>
      <c r="N4" s="45"/>
      <c r="O4" s="45"/>
      <c r="P4" s="45"/>
      <c r="Q4" s="45"/>
      <c r="R4" s="45"/>
      <c r="S4" s="45"/>
    </row>
    <row r="5" spans="1:19" s="7" customFormat="1" ht="15.75" customHeight="1" x14ac:dyDescent="0.3">
      <c r="D5" s="8"/>
      <c r="E5" s="8"/>
      <c r="F5" s="52" t="s">
        <v>24</v>
      </c>
      <c r="G5" s="52"/>
      <c r="H5" s="42"/>
      <c r="I5" s="52" t="s">
        <v>22</v>
      </c>
      <c r="J5" s="52"/>
      <c r="K5" s="9"/>
      <c r="L5" s="46">
        <v>-1</v>
      </c>
      <c r="M5" s="46"/>
      <c r="N5" s="9"/>
      <c r="O5" s="46">
        <v>-2</v>
      </c>
      <c r="P5" s="46"/>
      <c r="Q5" s="9"/>
      <c r="R5" s="46">
        <v>-3</v>
      </c>
      <c r="S5" s="46"/>
    </row>
    <row r="6" spans="1:19" s="7" customFormat="1" ht="7.5" customHeight="1" x14ac:dyDescent="0.3"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9" s="7" customFormat="1" x14ac:dyDescent="0.3">
      <c r="A7" s="13"/>
      <c r="D7" s="38" t="s">
        <v>25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9" s="7" customFormat="1" x14ac:dyDescent="0.3">
      <c r="A8" s="13" t="s">
        <v>23</v>
      </c>
      <c r="E8" s="10" t="s">
        <v>26</v>
      </c>
      <c r="F8" s="1">
        <f>VLOOKUP($A8&amp;F$1,[1]A_baseline!$A:$I,2,0)</f>
        <v>-0.35454534598704301</v>
      </c>
      <c r="G8" s="43" t="str">
        <f>VLOOKUP($A8&amp;F$1,[1]A_baseline!$A:$I,9,0)</f>
        <v>***</v>
      </c>
      <c r="H8" s="14"/>
      <c r="I8" s="1">
        <f>VLOOKUP($A8&amp;I$1,[1]A_baseline!$A:$I,2,0)</f>
        <v>-0.35301015288265603</v>
      </c>
      <c r="J8" s="43" t="str">
        <f>VLOOKUP($A8&amp;I$1,[1]A_baseline!$A:$I,9,0)</f>
        <v>***</v>
      </c>
      <c r="K8" s="15"/>
      <c r="L8" s="1">
        <f>VLOOKUP($A8&amp;L$1,[1]A_baseline!$A:$I,2,0)</f>
        <v>-0.19503109182522099</v>
      </c>
      <c r="M8" s="43" t="str">
        <f>VLOOKUP($A8&amp;L$1,[1]A_baseline!$A:$I,9,0)</f>
        <v>***</v>
      </c>
      <c r="N8" s="16"/>
      <c r="O8" s="1">
        <f>VLOOKUP($A8&amp;O$1,[1]A_baseline!$A:$I,2,0)</f>
        <v>-0.274397191031305</v>
      </c>
      <c r="P8" s="43" t="str">
        <f>VLOOKUP($A8&amp;O$1,[1]A_baseline!$A:$I,9,0)</f>
        <v>***</v>
      </c>
      <c r="Q8" s="17"/>
      <c r="R8" s="1">
        <f>VLOOKUP($A8&amp;R$1,[1]A_baseline!$A:$I,2,0)</f>
        <v>-0.21840436988239101</v>
      </c>
      <c r="S8" s="43" t="str">
        <f>VLOOKUP($A8&amp;R$1,[1]A_baseline!$A:$I,9,0)</f>
        <v>***</v>
      </c>
    </row>
    <row r="9" spans="1:19" s="7" customFormat="1" x14ac:dyDescent="0.3">
      <c r="A9" s="13"/>
      <c r="D9" s="10"/>
      <c r="E9" s="37" t="s">
        <v>27</v>
      </c>
      <c r="F9" s="18">
        <f>-VLOOKUP($A8&amp;F$1,[1]A_baseline!$A:$I,3,0)</f>
        <v>-3.6794741376065802E-2</v>
      </c>
      <c r="G9" s="19"/>
      <c r="H9" s="19"/>
      <c r="I9" s="18">
        <f>-VLOOKUP($A8&amp;I$1,[1]A_baseline!$A:$I,3,0)</f>
        <v>-3.6614391652407201E-2</v>
      </c>
      <c r="J9" s="19"/>
      <c r="K9" s="15"/>
      <c r="L9" s="18">
        <f>-VLOOKUP($A8&amp;L$1,[1]A_baseline!$A:$I,3,0)</f>
        <v>-3.67157303212765E-2</v>
      </c>
      <c r="M9" s="19"/>
      <c r="N9" s="16"/>
      <c r="O9" s="18">
        <f>-VLOOKUP($A8&amp;O$1,[1]A_baseline!$A:$I,3,0)</f>
        <v>-4.19367810425414E-2</v>
      </c>
      <c r="P9" s="19"/>
      <c r="Q9" s="17"/>
      <c r="R9" s="18">
        <f>-VLOOKUP($A8&amp;R$1,[1]A_baseline!$A:$I,3,0)</f>
        <v>-4.58026122983008E-2</v>
      </c>
      <c r="S9" s="19"/>
    </row>
    <row r="10" spans="1:19" s="7" customFormat="1" x14ac:dyDescent="0.3">
      <c r="A10" s="13"/>
      <c r="D10" s="10"/>
      <c r="E10" s="37"/>
      <c r="F10" s="18"/>
      <c r="G10" s="19"/>
      <c r="H10" s="19"/>
      <c r="I10" s="18"/>
      <c r="K10" s="15"/>
      <c r="L10" s="18"/>
      <c r="M10" s="19"/>
      <c r="N10" s="16"/>
      <c r="O10" s="18"/>
      <c r="P10" s="19"/>
      <c r="Q10" s="17"/>
      <c r="R10" s="18"/>
      <c r="S10" s="19"/>
    </row>
    <row r="11" spans="1:19" s="7" customFormat="1" x14ac:dyDescent="0.3">
      <c r="A11" s="13" t="s">
        <v>23</v>
      </c>
      <c r="E11" s="10" t="s">
        <v>29</v>
      </c>
      <c r="F11" s="1">
        <f>VLOOKUP($A11&amp;F$1,[2]B_alternate_sample!$A:$I,2,0)</f>
        <v>-0.28690155433501702</v>
      </c>
      <c r="G11" s="43" t="str">
        <f>VLOOKUP($A11&amp;F$1,[2]B_alternate_sample!$A:$I,9,0)</f>
        <v>***</v>
      </c>
      <c r="H11" s="14"/>
      <c r="I11" s="1">
        <f>VLOOKUP($A11&amp;I$1,[2]B_alternate_sample!$A:$I,2,0)</f>
        <v>-0.28306620489499401</v>
      </c>
      <c r="J11" s="43" t="str">
        <f>VLOOKUP($A11&amp;I$1,[2]B_alternate_sample!$A:$I,9,0)</f>
        <v>***</v>
      </c>
      <c r="K11" s="15"/>
      <c r="L11" s="1">
        <f>VLOOKUP($A11&amp;L$1,[2]B_alternate_sample!$A:$I,2,0)</f>
        <v>-0.19119545326722001</v>
      </c>
      <c r="M11" s="43" t="str">
        <f>VLOOKUP($A11&amp;L$1,[2]B_alternate_sample!$A:$I,9,0)</f>
        <v>***</v>
      </c>
      <c r="N11" s="16"/>
      <c r="O11" s="1">
        <f>VLOOKUP($A11&amp;O$1,[2]B_alternate_sample!$A:$I,2,0)</f>
        <v>-0.26617621424839599</v>
      </c>
      <c r="P11" s="43" t="str">
        <f>VLOOKUP($A11&amp;O$1,[2]B_alternate_sample!$A:$I,9,0)</f>
        <v>***</v>
      </c>
      <c r="Q11" s="17"/>
      <c r="R11" s="1">
        <f>VLOOKUP($A11&amp;R$1,[2]B_alternate_sample!$A:$I,2,0)</f>
        <v>-0.21546612163651499</v>
      </c>
      <c r="S11" s="43" t="str">
        <f>VLOOKUP($A11&amp;R$1,[2]B_alternate_sample!$A:$I,9,0)</f>
        <v>***</v>
      </c>
    </row>
    <row r="12" spans="1:19" s="7" customFormat="1" x14ac:dyDescent="0.3">
      <c r="A12" s="13"/>
      <c r="E12" s="37" t="s">
        <v>30</v>
      </c>
      <c r="F12" s="18">
        <f>-VLOOKUP($A11&amp;F$1,[2]B_alternate_sample!$A:$I,3,0)</f>
        <v>-3.4322124114411302E-2</v>
      </c>
      <c r="G12" s="19"/>
      <c r="H12" s="19"/>
      <c r="I12" s="18">
        <f>-VLOOKUP($A11&amp;I$1,[2]B_alternate_sample!$A:$I,3,0)</f>
        <v>-3.4113636258338E-2</v>
      </c>
      <c r="J12" s="19"/>
      <c r="K12" s="15"/>
      <c r="L12" s="18">
        <f>-VLOOKUP($A11&amp;L$1,[2]B_alternate_sample!$A:$I,3,0)</f>
        <v>-3.6297529909050698E-2</v>
      </c>
      <c r="M12" s="19"/>
      <c r="N12" s="16"/>
      <c r="O12" s="18">
        <f>-VLOOKUP($A11&amp;O$1,[2]B_alternate_sample!$A:$I,3,0)</f>
        <v>-4.1665521854908599E-2</v>
      </c>
      <c r="P12" s="19"/>
      <c r="Q12" s="17"/>
      <c r="R12" s="18">
        <f>-VLOOKUP($A11&amp;R$1,[2]B_alternate_sample!$A:$I,3,0)</f>
        <v>-4.5065995061715797E-2</v>
      </c>
      <c r="S12" s="19"/>
    </row>
    <row r="13" spans="1:19" s="7" customFormat="1" x14ac:dyDescent="0.3">
      <c r="A13" s="13"/>
      <c r="D13" s="10"/>
      <c r="E13" s="37"/>
      <c r="F13" s="18"/>
      <c r="G13" s="19"/>
      <c r="H13" s="19"/>
      <c r="I13" s="19"/>
      <c r="J13" s="19"/>
      <c r="K13" s="15"/>
      <c r="L13" s="18"/>
      <c r="M13" s="19"/>
      <c r="N13" s="16"/>
      <c r="O13" s="18"/>
      <c r="P13" s="19"/>
      <c r="Q13" s="17"/>
      <c r="R13" s="18"/>
      <c r="S13" s="19"/>
    </row>
    <row r="14" spans="1:19" s="7" customFormat="1" x14ac:dyDescent="0.3">
      <c r="A14" s="13" t="s">
        <v>23</v>
      </c>
      <c r="D14" s="10"/>
      <c r="E14" s="10" t="s">
        <v>32</v>
      </c>
      <c r="F14" s="1">
        <f>VLOOKUP($A14&amp;F$1,[4]D_negbin!$A:$I,2,0)</f>
        <v>-0.355224479989731</v>
      </c>
      <c r="G14" s="43" t="str">
        <f>VLOOKUP($A14&amp;F$1,[4]D_negbin!$A:$I,9,0)</f>
        <v>***</v>
      </c>
      <c r="H14" s="14"/>
      <c r="I14" s="1">
        <f>VLOOKUP($A14&amp;I$1,[4]D_negbin!$A:$I,2,0)</f>
        <v>-0.35409782709785897</v>
      </c>
      <c r="J14" s="43" t="str">
        <f>VLOOKUP($A14&amp;I$1,[4]D_negbin!$A:$I,9,0)</f>
        <v>***</v>
      </c>
      <c r="K14" s="15"/>
      <c r="L14" s="1">
        <f>VLOOKUP($A14&amp;L$1,[4]D_negbin!$A:$I,2,0)</f>
        <v>-0.187363689141852</v>
      </c>
      <c r="M14" s="43" t="str">
        <f>VLOOKUP($A14&amp;L$1,[4]D_negbin!$A:$I,9,0)</f>
        <v>***</v>
      </c>
      <c r="N14" s="16"/>
      <c r="O14" s="1">
        <f>VLOOKUP($A14&amp;O$1,[4]D_negbin!$A:$I,2,0)</f>
        <v>-0.264994136353845</v>
      </c>
      <c r="P14" s="43" t="str">
        <f>VLOOKUP($A14&amp;O$1,[4]D_negbin!$A:$I,9,0)</f>
        <v>***</v>
      </c>
      <c r="Q14" s="17"/>
      <c r="R14" s="1">
        <f>VLOOKUP($A14&amp;R$1,[4]D_negbin!$A:$I,2,0)</f>
        <v>-0.20791559108913599</v>
      </c>
      <c r="S14" s="43" t="str">
        <f>VLOOKUP($A14&amp;R$1,[4]D_negbin!$A:$I,9,0)</f>
        <v>***</v>
      </c>
    </row>
    <row r="15" spans="1:19" s="7" customFormat="1" x14ac:dyDescent="0.3">
      <c r="A15" s="13"/>
      <c r="D15" s="10"/>
      <c r="E15" s="37"/>
      <c r="F15" s="18">
        <f>-VLOOKUP($A14&amp;F$1,[4]D_negbin!$A:$I,3,0)</f>
        <v>-3.6722299086796799E-2</v>
      </c>
      <c r="G15" s="19"/>
      <c r="H15" s="19"/>
      <c r="I15" s="18">
        <f>-VLOOKUP($A14&amp;I$1,[4]D_negbin!$A:$I,3,0)</f>
        <v>-3.6225536042303899E-2</v>
      </c>
      <c r="J15" s="19"/>
      <c r="K15" s="15"/>
      <c r="L15" s="18">
        <f>-VLOOKUP($A14&amp;L$1,[4]D_negbin!$A:$I,3,0)</f>
        <v>-3.5838030493916699E-2</v>
      </c>
      <c r="M15" s="19"/>
      <c r="N15" s="16"/>
      <c r="O15" s="18">
        <f>-VLOOKUP($A14&amp;O$1,[4]D_negbin!$A:$I,3,0)</f>
        <v>-4.02296034018952E-2</v>
      </c>
      <c r="P15" s="19"/>
      <c r="Q15" s="17"/>
      <c r="R15" s="18">
        <f>-VLOOKUP($A14&amp;R$1,[4]D_negbin!$A:$I,3,0)</f>
        <v>-4.3756129469089002E-2</v>
      </c>
      <c r="S15" s="19"/>
    </row>
    <row r="16" spans="1:19" s="7" customFormat="1" x14ac:dyDescent="0.3">
      <c r="A16" s="13"/>
      <c r="D16" s="10"/>
      <c r="E16" s="37"/>
      <c r="F16" s="18"/>
      <c r="G16" s="19"/>
      <c r="H16" s="19"/>
      <c r="I16" s="19"/>
      <c r="J16" s="19"/>
      <c r="K16" s="15"/>
      <c r="L16" s="18"/>
      <c r="M16" s="19"/>
      <c r="N16" s="16"/>
      <c r="O16" s="18"/>
      <c r="P16" s="19"/>
      <c r="Q16" s="17"/>
      <c r="R16" s="18"/>
      <c r="S16" s="19"/>
    </row>
    <row r="17" spans="1:21" s="7" customFormat="1" x14ac:dyDescent="0.3">
      <c r="A17" s="13" t="s">
        <v>23</v>
      </c>
      <c r="D17" s="10"/>
      <c r="E17" s="10" t="s">
        <v>31</v>
      </c>
      <c r="F17" s="1">
        <f>VLOOKUP($A17&amp;F$1,[3]C_linear!$A:$I,2,0)</f>
        <v>-0.246806956492752</v>
      </c>
      <c r="G17" s="43" t="str">
        <f>VLOOKUP($A17&amp;F$1,[3]C_linear!$A:$I,7,0)</f>
        <v>***</v>
      </c>
      <c r="H17" s="14"/>
      <c r="I17" s="1">
        <f>VLOOKUP($A17&amp;I$1,[3]C_linear!$A:$I,2,0)</f>
        <v>-0.18822985302643899</v>
      </c>
      <c r="J17" s="43" t="str">
        <f>VLOOKUP($A17&amp;I$1,[3]C_linear!$A:$I,7,0)</f>
        <v>***</v>
      </c>
      <c r="K17" s="15"/>
      <c r="L17" s="1">
        <f>VLOOKUP($A17&amp;L$1,[3]C_linear!$A:$I,2,0)</f>
        <v>-9.8032375152513701E-2</v>
      </c>
      <c r="M17" s="43" t="str">
        <f>VLOOKUP($A17&amp;L$1,[3]C_linear!$A:$I,7,0)</f>
        <v>***</v>
      </c>
      <c r="N17" s="16"/>
      <c r="O17" s="1">
        <f>VLOOKUP($A17&amp;O$1,[3]C_linear!$A:$I,2,0)</f>
        <v>-0.158259219931218</v>
      </c>
      <c r="P17" s="43" t="str">
        <f>VLOOKUP($A17&amp;O$1,[3]C_linear!$A:$I,7,0)</f>
        <v>***</v>
      </c>
      <c r="Q17" s="17"/>
      <c r="R17" s="1">
        <f>VLOOKUP($A17&amp;R$1,[3]C_linear!$A:$I,2,0)</f>
        <v>-0.16761446182401801</v>
      </c>
      <c r="S17" s="43" t="str">
        <f>VLOOKUP($A17&amp;R$1,[3]C_linear!$A:$I,7,0)</f>
        <v>***</v>
      </c>
    </row>
    <row r="18" spans="1:21" s="7" customFormat="1" x14ac:dyDescent="0.3">
      <c r="A18" s="13"/>
      <c r="D18" s="10"/>
      <c r="E18" s="37"/>
      <c r="F18" s="18">
        <f>-VLOOKUP($A17&amp;F$1,[3]C_linear!$A:$I,3,0)</f>
        <v>-4.5550527253056597E-2</v>
      </c>
      <c r="G18" s="19"/>
      <c r="H18" s="19"/>
      <c r="I18" s="18">
        <f>-VLOOKUP($A17&amp;I$1,[3]C_linear!$A:$I,3,0)</f>
        <v>-4.3594432735348999E-2</v>
      </c>
      <c r="J18" s="19"/>
      <c r="K18" s="15"/>
      <c r="L18" s="18">
        <f>-VLOOKUP($A17&amp;L$1,[3]C_linear!$A:$I,3,0)</f>
        <v>-2.68548043873366E-2</v>
      </c>
      <c r="M18" s="19"/>
      <c r="N18" s="16"/>
      <c r="O18" s="18">
        <f>-VLOOKUP($A17&amp;O$1,[3]C_linear!$A:$I,3,0)</f>
        <v>-3.5000877189485399E-2</v>
      </c>
      <c r="P18" s="19"/>
      <c r="Q18" s="17"/>
      <c r="R18" s="18">
        <f>-VLOOKUP($A17&amp;R$1,[3]C_linear!$A:$I,3,0)</f>
        <v>-3.4684925667955301E-2</v>
      </c>
      <c r="S18" s="19"/>
    </row>
    <row r="19" spans="1:21" ht="7.5" customHeight="1" x14ac:dyDescent="0.25">
      <c r="D19" s="20"/>
      <c r="E19" s="20"/>
      <c r="F19" s="21"/>
      <c r="G19" s="21"/>
      <c r="H19" s="21"/>
      <c r="I19" s="21"/>
      <c r="J19" s="21"/>
      <c r="K19" s="21"/>
      <c r="L19" s="21"/>
      <c r="M19" s="21"/>
      <c r="N19" s="22"/>
      <c r="O19" s="22"/>
      <c r="P19" s="22"/>
      <c r="Q19" s="22"/>
      <c r="R19" s="23"/>
      <c r="S19" s="23"/>
    </row>
    <row r="20" spans="1:21" ht="7.5" customHeight="1" x14ac:dyDescent="0.25">
      <c r="A20" s="24"/>
      <c r="D20" s="25"/>
      <c r="E20" s="25"/>
      <c r="F20" s="26"/>
      <c r="G20" s="26"/>
      <c r="H20" s="40"/>
      <c r="I20" s="40"/>
      <c r="J20" s="40"/>
      <c r="K20" s="27"/>
      <c r="L20" s="27"/>
      <c r="M20" s="26"/>
      <c r="N20" s="28"/>
      <c r="O20" s="28"/>
      <c r="P20" s="28"/>
      <c r="Q20" s="28"/>
    </row>
    <row r="21" spans="1:21" ht="48" customHeight="1" x14ac:dyDescent="0.25">
      <c r="A21" s="24"/>
      <c r="D21" s="29" t="s">
        <v>15</v>
      </c>
      <c r="E21" s="25"/>
      <c r="F21" s="44" t="s">
        <v>9</v>
      </c>
      <c r="G21" s="44"/>
      <c r="H21" s="41"/>
      <c r="I21" s="44" t="s">
        <v>9</v>
      </c>
      <c r="J21" s="44"/>
      <c r="K21" s="27"/>
      <c r="L21" s="44" t="s">
        <v>9</v>
      </c>
      <c r="M21" s="44"/>
      <c r="N21" s="28"/>
      <c r="O21" s="44" t="s">
        <v>9</v>
      </c>
      <c r="P21" s="44"/>
      <c r="Q21" s="28"/>
      <c r="R21" s="44" t="s">
        <v>10</v>
      </c>
      <c r="S21" s="44"/>
    </row>
    <row r="22" spans="1:21" s="7" customFormat="1" ht="82.8" customHeight="1" x14ac:dyDescent="0.3">
      <c r="A22" s="13"/>
      <c r="D22" s="29" t="s">
        <v>16</v>
      </c>
      <c r="E22" s="29"/>
      <c r="F22" s="44" t="s">
        <v>11</v>
      </c>
      <c r="G22" s="44"/>
      <c r="H22" s="41"/>
      <c r="I22" s="44" t="s">
        <v>11</v>
      </c>
      <c r="J22" s="44"/>
      <c r="K22" s="30"/>
      <c r="L22" s="44" t="s">
        <v>14</v>
      </c>
      <c r="M22" s="44"/>
      <c r="N22" s="31"/>
      <c r="O22" s="44" t="s">
        <v>13</v>
      </c>
      <c r="P22" s="44"/>
      <c r="Q22" s="31"/>
      <c r="R22" s="44" t="s">
        <v>12</v>
      </c>
      <c r="S22" s="44"/>
      <c r="U22" s="32"/>
    </row>
    <row r="23" spans="1:21" x14ac:dyDescent="0.25">
      <c r="A23" s="24"/>
      <c r="D23" s="25" t="s">
        <v>3</v>
      </c>
      <c r="E23" s="25"/>
      <c r="F23" s="47" t="s">
        <v>1</v>
      </c>
      <c r="G23" s="47"/>
      <c r="H23" s="40"/>
      <c r="I23" s="47" t="s">
        <v>1</v>
      </c>
      <c r="J23" s="47"/>
      <c r="K23" s="27"/>
      <c r="L23" s="47" t="s">
        <v>1</v>
      </c>
      <c r="M23" s="47"/>
      <c r="N23" s="28"/>
      <c r="O23" s="47" t="s">
        <v>1</v>
      </c>
      <c r="P23" s="47"/>
      <c r="Q23" s="28"/>
      <c r="R23" s="35" t="s">
        <v>1</v>
      </c>
      <c r="S23" s="35"/>
    </row>
    <row r="24" spans="1:21" x14ac:dyDescent="0.25">
      <c r="A24" s="24"/>
      <c r="D24" s="25" t="s">
        <v>17</v>
      </c>
      <c r="E24" s="25"/>
      <c r="F24" s="47" t="s">
        <v>0</v>
      </c>
      <c r="G24" s="47"/>
      <c r="H24" s="40"/>
      <c r="I24" s="47" t="s">
        <v>0</v>
      </c>
      <c r="J24" s="47"/>
      <c r="K24" s="27"/>
      <c r="L24" s="47" t="s">
        <v>1</v>
      </c>
      <c r="M24" s="47"/>
      <c r="N24" s="28"/>
      <c r="O24" s="47" t="s">
        <v>1</v>
      </c>
      <c r="P24" s="47"/>
      <c r="Q24" s="28"/>
      <c r="R24" s="35" t="s">
        <v>1</v>
      </c>
      <c r="S24" s="35"/>
    </row>
    <row r="25" spans="1:21" x14ac:dyDescent="0.25">
      <c r="A25" s="24"/>
      <c r="D25" s="25" t="s">
        <v>7</v>
      </c>
      <c r="E25" s="25"/>
      <c r="F25" s="47" t="s">
        <v>1</v>
      </c>
      <c r="G25" s="47"/>
      <c r="H25" s="40"/>
      <c r="I25" s="47" t="s">
        <v>1</v>
      </c>
      <c r="J25" s="47"/>
      <c r="K25" s="27"/>
      <c r="L25" s="47" t="s">
        <v>0</v>
      </c>
      <c r="M25" s="47"/>
      <c r="N25" s="28"/>
      <c r="O25" s="47" t="s">
        <v>0</v>
      </c>
      <c r="P25" s="47"/>
      <c r="Q25" s="28"/>
      <c r="R25" s="35" t="s">
        <v>0</v>
      </c>
      <c r="S25" s="35"/>
    </row>
    <row r="26" spans="1:21" ht="7.5" customHeight="1" x14ac:dyDescent="0.25">
      <c r="A26" s="24"/>
      <c r="D26" s="20"/>
      <c r="E26" s="20"/>
      <c r="F26" s="21"/>
      <c r="G26" s="21"/>
      <c r="H26" s="21"/>
      <c r="I26" s="21"/>
      <c r="J26" s="21"/>
      <c r="K26" s="33"/>
      <c r="L26" s="21"/>
      <c r="M26" s="21"/>
      <c r="N26" s="22"/>
      <c r="O26" s="21"/>
      <c r="P26" s="21"/>
      <c r="Q26" s="22"/>
      <c r="R26" s="21"/>
      <c r="S26" s="21"/>
    </row>
    <row r="27" spans="1:21" ht="7.5" customHeight="1" x14ac:dyDescent="0.25">
      <c r="A27" s="24"/>
      <c r="D27" s="34"/>
      <c r="E27" s="34"/>
      <c r="F27" s="26"/>
      <c r="G27" s="26"/>
      <c r="H27" s="40"/>
      <c r="I27" s="40"/>
      <c r="J27" s="40"/>
      <c r="K27" s="27"/>
      <c r="L27" s="26"/>
      <c r="M27" s="26"/>
      <c r="N27" s="28"/>
      <c r="O27" s="26"/>
      <c r="P27" s="26"/>
      <c r="Q27" s="28"/>
      <c r="R27" s="26"/>
      <c r="S27" s="26"/>
    </row>
    <row r="28" spans="1:21" x14ac:dyDescent="0.25">
      <c r="A28" s="13" t="s">
        <v>23</v>
      </c>
      <c r="D28" s="25" t="s">
        <v>2</v>
      </c>
      <c r="E28" s="25"/>
      <c r="F28" s="50">
        <f>VLOOKUP($A28&amp;F$1,[5]A_accidents_estimation_baseline!$A:$I,8,0)</f>
        <v>100572</v>
      </c>
      <c r="G28" s="50"/>
      <c r="H28" s="39"/>
      <c r="I28" s="50">
        <f>VLOOKUP($A28&amp;I$1,[5]A_accidents_estimation_baseline!$A:$I,8,0)</f>
        <v>100572</v>
      </c>
      <c r="J28" s="50"/>
      <c r="K28" s="27"/>
      <c r="L28" s="50">
        <f>VLOOKUP($A28&amp;L$1,[5]A_accidents_estimation_baseline!$A:$I,8,0)</f>
        <v>542004</v>
      </c>
      <c r="M28" s="50"/>
      <c r="N28" s="28"/>
      <c r="O28" s="50">
        <f>VLOOKUP($A28&amp;O$1,[5]A_accidents_estimation_baseline!$A:$I,8,0)</f>
        <v>254436</v>
      </c>
      <c r="P28" s="50"/>
      <c r="Q28" s="28"/>
      <c r="R28" s="50">
        <f>VLOOKUP($A28&amp;R$1,[5]A_accidents_estimation_baseline!$A:$I,8,0)</f>
        <v>222108</v>
      </c>
      <c r="S28" s="50"/>
    </row>
    <row r="29" spans="1:21" ht="7.5" customHeight="1" x14ac:dyDescent="0.25">
      <c r="A29" s="13"/>
      <c r="D29" s="25"/>
      <c r="E29" s="25"/>
      <c r="F29" s="26"/>
      <c r="G29" s="26"/>
      <c r="H29" s="40"/>
      <c r="I29" s="40"/>
      <c r="J29" s="40"/>
      <c r="K29" s="27"/>
      <c r="L29" s="26"/>
      <c r="M29" s="26"/>
      <c r="N29" s="28"/>
      <c r="O29" s="26"/>
      <c r="P29" s="26"/>
      <c r="Q29" s="28"/>
      <c r="R29" s="21"/>
      <c r="S29" s="21"/>
    </row>
    <row r="30" spans="1:21" ht="70.5" customHeight="1" x14ac:dyDescent="0.25">
      <c r="D30" s="49" t="s">
        <v>4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</row>
    <row r="31" spans="1:21" x14ac:dyDescent="0.25">
      <c r="F31" s="2"/>
    </row>
    <row r="32" spans="1:21" x14ac:dyDescent="0.25">
      <c r="F32" s="2"/>
    </row>
    <row r="33" spans="6:6" x14ac:dyDescent="0.25">
      <c r="F33" s="2"/>
    </row>
  </sheetData>
  <mergeCells count="36">
    <mergeCell ref="I24:J24"/>
    <mergeCell ref="I25:J25"/>
    <mergeCell ref="I28:J28"/>
    <mergeCell ref="F4:J4"/>
    <mergeCell ref="F5:G5"/>
    <mergeCell ref="I5:J5"/>
    <mergeCell ref="I21:J21"/>
    <mergeCell ref="I22:J22"/>
    <mergeCell ref="F3:S3"/>
    <mergeCell ref="D30:S30"/>
    <mergeCell ref="R28:S28"/>
    <mergeCell ref="R5:S5"/>
    <mergeCell ref="F23:G23"/>
    <mergeCell ref="F28:G28"/>
    <mergeCell ref="L28:M28"/>
    <mergeCell ref="O28:P28"/>
    <mergeCell ref="F25:G25"/>
    <mergeCell ref="L25:M25"/>
    <mergeCell ref="O25:P25"/>
    <mergeCell ref="F24:G24"/>
    <mergeCell ref="L24:M24"/>
    <mergeCell ref="O24:P24"/>
    <mergeCell ref="F21:G21"/>
    <mergeCell ref="L23:M23"/>
    <mergeCell ref="O23:P23"/>
    <mergeCell ref="F22:G22"/>
    <mergeCell ref="L22:M22"/>
    <mergeCell ref="O22:P22"/>
    <mergeCell ref="I23:J23"/>
    <mergeCell ref="R22:S22"/>
    <mergeCell ref="R21:S21"/>
    <mergeCell ref="L4:S4"/>
    <mergeCell ref="L5:M5"/>
    <mergeCell ref="O5:P5"/>
    <mergeCell ref="L21:M21"/>
    <mergeCell ref="O21:P2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9:Q22 R19:R22 F20:G22 I7:K7 K8 H9 G19 N9 K9 Q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</cp:lastModifiedBy>
  <dcterms:created xsi:type="dcterms:W3CDTF">2018-01-18T13:51:24Z</dcterms:created>
  <dcterms:modified xsi:type="dcterms:W3CDTF">2019-04-13T18:02:48Z</dcterms:modified>
</cp:coreProperties>
</file>