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renat\Dropbox\Apps\Overleaf\Speed_Change_2\restat\review\11_segment_length\"/>
    </mc:Choice>
  </mc:AlternateContent>
  <xr:revisionPtr revIDLastSave="0" documentId="13_ncr:1_{ED296439-B49A-4D81-84CE-3EFF08F0053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3" i="1" l="1"/>
  <c r="O43" i="1"/>
  <c r="L43" i="1"/>
  <c r="I43" i="1"/>
  <c r="F43" i="1"/>
  <c r="R25" i="1"/>
  <c r="O25" i="1"/>
  <c r="L25" i="1"/>
  <c r="I25" i="1"/>
  <c r="F25" i="1"/>
  <c r="S24" i="1"/>
  <c r="R24" i="1"/>
  <c r="P24" i="1"/>
  <c r="O24" i="1"/>
  <c r="M24" i="1"/>
  <c r="L24" i="1"/>
  <c r="J24" i="1"/>
  <c r="I24" i="1"/>
  <c r="G24" i="1"/>
  <c r="F24" i="1"/>
  <c r="R23" i="1"/>
  <c r="O23" i="1"/>
  <c r="L23" i="1"/>
  <c r="I23" i="1"/>
  <c r="F23" i="1"/>
  <c r="S22" i="1"/>
  <c r="R22" i="1"/>
  <c r="P22" i="1"/>
  <c r="O22" i="1"/>
  <c r="M22" i="1"/>
  <c r="L22" i="1"/>
  <c r="J22" i="1"/>
  <c r="I22" i="1"/>
  <c r="G22" i="1"/>
  <c r="F22" i="1"/>
  <c r="R20" i="1"/>
  <c r="O20" i="1"/>
  <c r="L20" i="1"/>
  <c r="I20" i="1"/>
  <c r="F20" i="1"/>
  <c r="S19" i="1"/>
  <c r="R19" i="1"/>
  <c r="P19" i="1"/>
  <c r="O19" i="1"/>
  <c r="M19" i="1"/>
  <c r="L19" i="1"/>
  <c r="J19" i="1"/>
  <c r="I19" i="1"/>
  <c r="G19" i="1"/>
  <c r="F19" i="1"/>
  <c r="R18" i="1"/>
  <c r="O18" i="1"/>
  <c r="L18" i="1"/>
  <c r="I18" i="1"/>
  <c r="F18" i="1"/>
  <c r="S17" i="1"/>
  <c r="R17" i="1"/>
  <c r="P17" i="1"/>
  <c r="O17" i="1"/>
  <c r="M17" i="1"/>
  <c r="L17" i="1"/>
  <c r="J17" i="1"/>
  <c r="I17" i="1"/>
  <c r="G17" i="1"/>
  <c r="F17" i="1"/>
  <c r="R16" i="1"/>
  <c r="O16" i="1"/>
  <c r="L16" i="1"/>
  <c r="I16" i="1"/>
  <c r="F16" i="1"/>
  <c r="S15" i="1"/>
  <c r="R15" i="1"/>
  <c r="P15" i="1"/>
  <c r="O15" i="1"/>
  <c r="M15" i="1"/>
  <c r="L15" i="1"/>
  <c r="J15" i="1"/>
  <c r="I15" i="1"/>
  <c r="G15" i="1"/>
  <c r="F15" i="1"/>
  <c r="R14" i="1"/>
  <c r="O14" i="1"/>
  <c r="L14" i="1"/>
  <c r="I14" i="1"/>
  <c r="F14" i="1"/>
  <c r="S13" i="1"/>
  <c r="R13" i="1"/>
  <c r="P13" i="1"/>
  <c r="O13" i="1"/>
  <c r="M13" i="1"/>
  <c r="L13" i="1"/>
  <c r="J13" i="1"/>
  <c r="I13" i="1"/>
  <c r="G13" i="1"/>
  <c r="F13" i="1"/>
  <c r="R12" i="1"/>
  <c r="O12" i="1"/>
  <c r="L12" i="1"/>
  <c r="I12" i="1"/>
  <c r="F12" i="1"/>
  <c r="S11" i="1"/>
  <c r="R11" i="1"/>
  <c r="P11" i="1"/>
  <c r="O11" i="1"/>
  <c r="M11" i="1"/>
  <c r="L11" i="1"/>
  <c r="J11" i="1"/>
  <c r="I11" i="1"/>
  <c r="G11" i="1"/>
  <c r="F11" i="1"/>
  <c r="R10" i="1"/>
  <c r="O10" i="1"/>
  <c r="L10" i="1"/>
  <c r="I10" i="1"/>
  <c r="F10" i="1"/>
  <c r="S9" i="1"/>
  <c r="R9" i="1"/>
  <c r="P9" i="1"/>
  <c r="O9" i="1"/>
  <c r="M9" i="1"/>
  <c r="L9" i="1"/>
  <c r="J9" i="1"/>
  <c r="I9" i="1"/>
  <c r="G9" i="1"/>
  <c r="F9" i="1"/>
  <c r="R32" i="1"/>
  <c r="O32" i="1"/>
  <c r="L32" i="1"/>
  <c r="I32" i="1"/>
  <c r="F32" i="1"/>
  <c r="S31" i="1"/>
  <c r="R31" i="1"/>
  <c r="P31" i="1"/>
  <c r="O31" i="1"/>
  <c r="M31" i="1"/>
  <c r="L31" i="1"/>
  <c r="J31" i="1"/>
  <c r="I31" i="1"/>
  <c r="G31" i="1"/>
  <c r="F31" i="1"/>
  <c r="R30" i="1"/>
  <c r="O30" i="1"/>
  <c r="L30" i="1"/>
  <c r="I30" i="1"/>
  <c r="F30" i="1"/>
  <c r="S29" i="1"/>
  <c r="R29" i="1"/>
  <c r="P29" i="1"/>
  <c r="O29" i="1"/>
  <c r="M29" i="1"/>
  <c r="L29" i="1"/>
  <c r="J29" i="1"/>
  <c r="I29" i="1"/>
  <c r="G29" i="1"/>
  <c r="F29" i="1"/>
</calcChain>
</file>

<file path=xl/sharedStrings.xml><?xml version="1.0" encoding="utf-8"?>
<sst xmlns="http://schemas.openxmlformats.org/spreadsheetml/2006/main" count="65" uniqueCount="45">
  <si>
    <t>No</t>
  </si>
  <si>
    <t>Yes</t>
  </si>
  <si>
    <t>Observations</t>
  </si>
  <si>
    <t>Segment FE</t>
  </si>
  <si>
    <t>Notes: '***' p &lt; 0.1%,   '**' p &lt; 1%,   '*' p &lt; 5%.  Model (1) only includes treated segments, however it includes as covariates total fuel sales per month, total number of cameras and a linear time trend.  Model (2) includes as a control group all non-treated avenues and express roads of São Paulo.  Model (3) restricts to observations to segments with 20 or more accidents between 2012-2017.  Model (4) selects a control group of segments using a matching procedure based on the total number of accidents per segment in the pre period.</t>
  </si>
  <si>
    <t>m1</t>
  </si>
  <si>
    <t>m2</t>
  </si>
  <si>
    <t>camera</t>
  </si>
  <si>
    <t>Parametric funct. form</t>
  </si>
  <si>
    <t>Dependent variable:  number of accidents per segment per month</t>
  </si>
  <si>
    <t>camera × speed limit reduction</t>
  </si>
  <si>
    <t>All treated arterial and highways</t>
  </si>
  <si>
    <t>Matched arterial and highways</t>
  </si>
  <si>
    <t>None</t>
  </si>
  <si>
    <t>Non-treated ave., &gt;1.6km away from treatment,
matched to treatment segm.</t>
  </si>
  <si>
    <t>Non-treated ave. &gt;1.6km away from treatment</t>
  </si>
  <si>
    <t>All non-treated avenues</t>
  </si>
  <si>
    <t>Treatment group</t>
  </si>
  <si>
    <t>Control group</t>
  </si>
  <si>
    <t>Year-month FE</t>
  </si>
  <si>
    <t>Event study with controls</t>
  </si>
  <si>
    <t>Panel A:</t>
  </si>
  <si>
    <t>Panel B:</t>
  </si>
  <si>
    <t>Marginais highways</t>
  </si>
  <si>
    <t>Arterial Roads</t>
  </si>
  <si>
    <t xml:space="preserve">    Quarters after speed limit reduction</t>
  </si>
  <si>
    <t xml:space="preserve">    Camera on segment</t>
  </si>
  <si>
    <t xml:space="preserve">    Speed limit reduction (SLR)</t>
  </si>
  <si>
    <t>m0</t>
  </si>
  <si>
    <t>m3</t>
  </si>
  <si>
    <t xml:space="preserve">Q0 </t>
  </si>
  <si>
    <t xml:space="preserve">Q1 </t>
  </si>
  <si>
    <t xml:space="preserve">Q2 </t>
  </si>
  <si>
    <t xml:space="preserve">camera </t>
  </si>
  <si>
    <t xml:space="preserve">camera_D </t>
  </si>
  <si>
    <t xml:space="preserve"> </t>
  </si>
  <si>
    <t xml:space="preserve">Q3 </t>
  </si>
  <si>
    <t xml:space="preserve">Q4 </t>
  </si>
  <si>
    <t>Event Study</t>
  </si>
  <si>
    <t>CATT</t>
  </si>
  <si>
    <t xml:space="preserve">Q5 </t>
  </si>
  <si>
    <t>Unweighted</t>
  </si>
  <si>
    <t xml:space="preserve">    6th  quarter after SLR</t>
  </si>
  <si>
    <t>m0c</t>
  </si>
  <si>
    <t xml:space="preserve">mQ5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</si>
</sst>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.000_);\(#,##0.000\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5" fontId="1" fillId="2" borderId="0" xfId="0" applyNumberFormat="1" applyFont="1" applyFill="1" applyAlignment="1">
      <alignment horizontal="right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165" fontId="4" fillId="2" borderId="0" xfId="0" applyNumberFormat="1" applyFont="1" applyFill="1" applyAlignment="1">
      <alignment horizontal="left" vertical="top"/>
    </xf>
    <xf numFmtId="37" fontId="1" fillId="2" borderId="0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Border="1" applyAlignment="1">
      <alignment horizontal="right" vertical="center" wrapText="1"/>
    </xf>
    <xf numFmtId="166" fontId="1" fillId="2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1" fillId="2" borderId="0" xfId="0" applyFont="1" applyFill="1"/>
    <xf numFmtId="0" fontId="1" fillId="2" borderId="0" xfId="0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vertical="top"/>
    </xf>
    <xf numFmtId="4" fontId="1" fillId="2" borderId="0" xfId="0" applyNumberFormat="1" applyFont="1" applyFill="1" applyBorder="1" applyAlignment="1">
      <alignment horizontal="center" vertical="top"/>
    </xf>
    <xf numFmtId="2" fontId="1" fillId="2" borderId="0" xfId="0" applyNumberFormat="1" applyFont="1" applyFill="1" applyBorder="1" applyAlignment="1">
      <alignment horizontal="center" vertical="top"/>
    </xf>
    <xf numFmtId="0" fontId="2" fillId="2" borderId="0" xfId="0" applyFont="1" applyFill="1" applyAlignment="1">
      <alignment vertical="top"/>
    </xf>
    <xf numFmtId="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top"/>
    </xf>
    <xf numFmtId="0" fontId="6" fillId="2" borderId="0" xfId="0" applyFont="1" applyFill="1" applyAlignment="1">
      <alignment vertical="center"/>
    </xf>
    <xf numFmtId="3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vertical="top" wrapText="1"/>
    </xf>
    <xf numFmtId="37" fontId="1" fillId="2" borderId="1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_road_type_id_800_by_roa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cc_base_id_byroa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_road_type_id_800_by_road"/>
    </sheetNames>
    <sheetDataSet>
      <sheetData sheetId="0">
        <row r="1">
          <cell r="B1" t="str">
            <v>b</v>
          </cell>
          <cell r="C1" t="str">
            <v>se</v>
          </cell>
          <cell r="D1" t="str">
            <v>t</v>
          </cell>
          <cell r="E1" t="str">
            <v>p</v>
          </cell>
          <cell r="F1" t="str">
            <v>m</v>
          </cell>
          <cell r="G1" t="str">
            <v>v</v>
          </cell>
          <cell r="H1" t="str">
            <v>n</v>
          </cell>
          <cell r="I1" t="str">
            <v>star</v>
          </cell>
        </row>
        <row r="2">
          <cell r="A2" t="str">
            <v>Q0 m0</v>
          </cell>
          <cell r="B2">
            <v>-0.187948359594419</v>
          </cell>
          <cell r="C2">
            <v>4.0176323982610097E-2</v>
          </cell>
          <cell r="D2">
            <v>4.6780875143223897</v>
          </cell>
          <cell r="E2">
            <v>2.8956296642693602E-6</v>
          </cell>
          <cell r="F2" t="str">
            <v>m0</v>
          </cell>
          <cell r="G2" t="str">
            <v>Q0</v>
          </cell>
          <cell r="H2">
            <v>12105</v>
          </cell>
          <cell r="I2" t="str">
            <v>***</v>
          </cell>
        </row>
        <row r="3">
          <cell r="A3" t="str">
            <v>Q1 m0</v>
          </cell>
          <cell r="B3">
            <v>-0.200353570404433</v>
          </cell>
          <cell r="C3">
            <v>4.22170572193213E-2</v>
          </cell>
          <cell r="D3">
            <v>4.7457966897971904</v>
          </cell>
          <cell r="E3">
            <v>2.07687242748657E-6</v>
          </cell>
          <cell r="F3" t="str">
            <v>m0</v>
          </cell>
          <cell r="G3" t="str">
            <v>Q1</v>
          </cell>
          <cell r="H3">
            <v>12105</v>
          </cell>
          <cell r="I3" t="str">
            <v>***</v>
          </cell>
        </row>
        <row r="4">
          <cell r="A4" t="str">
            <v>Q2 m0</v>
          </cell>
          <cell r="B4">
            <v>-0.21761434155494799</v>
          </cell>
          <cell r="C4">
            <v>4.4732272500805699E-2</v>
          </cell>
          <cell r="D4">
            <v>4.8648174883363904</v>
          </cell>
          <cell r="E4">
            <v>1.14562472946693E-6</v>
          </cell>
          <cell r="F4" t="str">
            <v>m0</v>
          </cell>
          <cell r="G4" t="str">
            <v>Q2</v>
          </cell>
          <cell r="H4">
            <v>12105</v>
          </cell>
          <cell r="I4" t="str">
            <v>***</v>
          </cell>
        </row>
        <row r="5">
          <cell r="A5" t="str">
            <v>Q3 m0</v>
          </cell>
          <cell r="B5">
            <v>-0.29985885508747601</v>
          </cell>
          <cell r="C5">
            <v>3.7318840401972003E-2</v>
          </cell>
          <cell r="D5">
            <v>8.0350528542047499</v>
          </cell>
          <cell r="E5">
            <v>9.3538572826325998E-16</v>
          </cell>
          <cell r="F5" t="str">
            <v>m0</v>
          </cell>
          <cell r="G5" t="str">
            <v>Q3</v>
          </cell>
          <cell r="H5">
            <v>12105</v>
          </cell>
          <cell r="I5" t="str">
            <v>***</v>
          </cell>
        </row>
        <row r="6">
          <cell r="A6" t="str">
            <v>Q4 m0</v>
          </cell>
          <cell r="B6">
            <v>-0.423144310036069</v>
          </cell>
          <cell r="C6">
            <v>3.4605196773650301E-2</v>
          </cell>
          <cell r="D6">
            <v>12.227767777302899</v>
          </cell>
          <cell r="E6">
            <v>2.2092655921867102E-34</v>
          </cell>
          <cell r="F6" t="str">
            <v>m0</v>
          </cell>
          <cell r="G6" t="str">
            <v>Q4</v>
          </cell>
          <cell r="H6">
            <v>12105</v>
          </cell>
          <cell r="I6" t="str">
            <v>***</v>
          </cell>
        </row>
        <row r="7">
          <cell r="A7" t="str">
            <v>Q5 m0</v>
          </cell>
          <cell r="B7">
            <v>-0.37029201334450701</v>
          </cell>
          <cell r="C7">
            <v>3.8409958822850303E-2</v>
          </cell>
          <cell r="D7">
            <v>9.64052096625052</v>
          </cell>
          <cell r="E7">
            <v>5.3913658830607697E-22</v>
          </cell>
          <cell r="F7" t="str">
            <v>m0</v>
          </cell>
          <cell r="G7" t="str">
            <v>Q5</v>
          </cell>
          <cell r="H7">
            <v>12105</v>
          </cell>
          <cell r="I7" t="str">
            <v>***</v>
          </cell>
        </row>
        <row r="8">
          <cell r="A8" t="str">
            <v>mQ0 m0</v>
          </cell>
          <cell r="B8">
            <v>-0.25346191400407803</v>
          </cell>
          <cell r="C8">
            <v>6.3814067483849393E-2</v>
          </cell>
          <cell r="D8">
            <v>3.9718814988282301</v>
          </cell>
          <cell r="E8">
            <v>7.1307191418307298E-5</v>
          </cell>
          <cell r="F8" t="str">
            <v>m0</v>
          </cell>
          <cell r="G8" t="str">
            <v>mQ0</v>
          </cell>
          <cell r="H8">
            <v>12105</v>
          </cell>
          <cell r="I8" t="str">
            <v>***</v>
          </cell>
        </row>
        <row r="9">
          <cell r="A9" t="str">
            <v>mQ1 m0</v>
          </cell>
          <cell r="B9">
            <v>-0.42732320290033099</v>
          </cell>
          <cell r="C9">
            <v>5.2239128180947197E-2</v>
          </cell>
          <cell r="D9">
            <v>8.1801365715782808</v>
          </cell>
          <cell r="E9">
            <v>2.8352234834639198E-16</v>
          </cell>
          <cell r="F9" t="str">
            <v>m0</v>
          </cell>
          <cell r="G9" t="str">
            <v>mQ1</v>
          </cell>
          <cell r="H9">
            <v>12105</v>
          </cell>
          <cell r="I9" t="str">
            <v>***</v>
          </cell>
        </row>
        <row r="10">
          <cell r="A10" t="str">
            <v>mQ2 m0</v>
          </cell>
          <cell r="B10">
            <v>-0.31040443246093802</v>
          </cell>
          <cell r="C10">
            <v>0.11251399614827801</v>
          </cell>
          <cell r="D10">
            <v>2.7588072869784801</v>
          </cell>
          <cell r="E10">
            <v>5.8012734819271302E-3</v>
          </cell>
          <cell r="F10" t="str">
            <v>m0</v>
          </cell>
          <cell r="G10" t="str">
            <v>mQ2</v>
          </cell>
          <cell r="H10">
            <v>12105</v>
          </cell>
          <cell r="I10" t="str">
            <v>**</v>
          </cell>
        </row>
        <row r="11">
          <cell r="A11" t="str">
            <v>mQ3 m0</v>
          </cell>
          <cell r="B11">
            <v>-0.39665776693926003</v>
          </cell>
          <cell r="C11">
            <v>9.7652294341016202E-2</v>
          </cell>
          <cell r="D11">
            <v>4.0619400661910996</v>
          </cell>
          <cell r="E11">
            <v>4.8666573092337601E-5</v>
          </cell>
          <cell r="F11" t="str">
            <v>m0</v>
          </cell>
          <cell r="G11" t="str">
            <v>mQ3</v>
          </cell>
          <cell r="H11">
            <v>12105</v>
          </cell>
          <cell r="I11" t="str">
            <v>***</v>
          </cell>
        </row>
        <row r="12">
          <cell r="A12" t="str">
            <v>mQ4 m0</v>
          </cell>
          <cell r="B12">
            <v>-0.53338208543907994</v>
          </cell>
          <cell r="C12">
            <v>5.8839085303230197E-2</v>
          </cell>
          <cell r="D12">
            <v>9.0650981858448105</v>
          </cell>
          <cell r="E12">
            <v>1.24492079138066E-19</v>
          </cell>
          <cell r="F12" t="str">
            <v>m0</v>
          </cell>
          <cell r="G12" t="str">
            <v>mQ4</v>
          </cell>
          <cell r="H12">
            <v>12105</v>
          </cell>
          <cell r="I12" t="str">
            <v>***</v>
          </cell>
        </row>
        <row r="13">
          <cell r="A13" t="str">
            <v>mQ5 m0</v>
          </cell>
          <cell r="B13">
            <v>-0.50530286594804796</v>
          </cell>
          <cell r="C13">
            <v>4.1512922927121103E-2</v>
          </cell>
          <cell r="D13">
            <v>12.172182306583</v>
          </cell>
          <cell r="E13">
            <v>4.3723404806223002E-34</v>
          </cell>
          <cell r="F13" t="str">
            <v>m0</v>
          </cell>
          <cell r="G13" t="str">
            <v>mQ5</v>
          </cell>
          <cell r="H13">
            <v>12105</v>
          </cell>
          <cell r="I13" t="str">
            <v>***</v>
          </cell>
        </row>
        <row r="14">
          <cell r="A14" t="str">
            <v>camera m0</v>
          </cell>
          <cell r="B14">
            <v>-8.0331964448022E-2</v>
          </cell>
          <cell r="C14">
            <v>9.0007468239350893E-2</v>
          </cell>
          <cell r="D14">
            <v>0.89250332243987296</v>
          </cell>
          <cell r="E14">
            <v>0.372123212733041</v>
          </cell>
          <cell r="F14" t="str">
            <v>m0</v>
          </cell>
          <cell r="G14" t="str">
            <v>camera</v>
          </cell>
          <cell r="H14">
            <v>12105</v>
          </cell>
          <cell r="I14" t="str">
            <v xml:space="preserve"> </v>
          </cell>
        </row>
        <row r="15">
          <cell r="A15" t="str">
            <v>camera_D m0</v>
          </cell>
          <cell r="B15">
            <v>0.15953884946560001</v>
          </cell>
          <cell r="C15">
            <v>0.133772570260454</v>
          </cell>
          <cell r="D15">
            <v>1.19261257487226</v>
          </cell>
          <cell r="E15">
            <v>0.23302113874268901</v>
          </cell>
          <cell r="F15" t="str">
            <v>m0</v>
          </cell>
          <cell r="G15" t="str">
            <v>camera_D</v>
          </cell>
          <cell r="H15">
            <v>12105</v>
          </cell>
          <cell r="I15" t="str">
            <v xml:space="preserve"> </v>
          </cell>
        </row>
        <row r="16">
          <cell r="A16" t="str">
            <v>t m0</v>
          </cell>
          <cell r="B16">
            <v>-6.6944083105705404E-2</v>
          </cell>
          <cell r="C16">
            <v>1.42599972479521E-2</v>
          </cell>
          <cell r="D16">
            <v>4.6945368881693996</v>
          </cell>
          <cell r="E16">
            <v>2.6721139090025201E-6</v>
          </cell>
          <cell r="F16" t="str">
            <v>m0</v>
          </cell>
          <cell r="G16" t="str">
            <v>t</v>
          </cell>
          <cell r="H16">
            <v>12105</v>
          </cell>
          <cell r="I16" t="str">
            <v>***</v>
          </cell>
        </row>
        <row r="17">
          <cell r="A17" t="str">
            <v>log_fuel m0</v>
          </cell>
          <cell r="B17">
            <v>2.0951838178013298</v>
          </cell>
          <cell r="C17">
            <v>0.218145711429102</v>
          </cell>
          <cell r="D17">
            <v>9.6045152759387395</v>
          </cell>
          <cell r="E17">
            <v>7.6517104815431003E-22</v>
          </cell>
          <cell r="F17" t="str">
            <v>m0</v>
          </cell>
          <cell r="G17" t="str">
            <v>log_fuel</v>
          </cell>
          <cell r="H17">
            <v>12105</v>
          </cell>
          <cell r="I17" t="str">
            <v>***</v>
          </cell>
        </row>
        <row r="18">
          <cell r="A18" t="str">
            <v>log_cameras m0</v>
          </cell>
          <cell r="B18">
            <v>2.31227904540621E-3</v>
          </cell>
          <cell r="C18">
            <v>6.0362385923733601E-2</v>
          </cell>
          <cell r="D18">
            <v>3.83066210856495E-2</v>
          </cell>
          <cell r="E18">
            <v>0.96944321179960402</v>
          </cell>
          <cell r="F18" t="str">
            <v>m0</v>
          </cell>
          <cell r="G18" t="str">
            <v>log_cameras</v>
          </cell>
          <cell r="H18">
            <v>12105</v>
          </cell>
          <cell r="I18" t="str">
            <v xml:space="preserve"> </v>
          </cell>
        </row>
        <row r="19">
          <cell r="A19" t="str">
            <v>Q0 m1</v>
          </cell>
          <cell r="B19">
            <v>-0.141750535542981</v>
          </cell>
          <cell r="C19">
            <v>3.2994334152528997E-2</v>
          </cell>
          <cell r="D19">
            <v>4.2962084001357699</v>
          </cell>
          <cell r="E19">
            <v>1.7374425486344901E-5</v>
          </cell>
          <cell r="F19" t="str">
            <v>m1</v>
          </cell>
          <cell r="G19" t="str">
            <v>Q0</v>
          </cell>
          <cell r="H19">
            <v>90009</v>
          </cell>
          <cell r="I19" t="str">
            <v>***</v>
          </cell>
        </row>
        <row r="20">
          <cell r="A20" t="str">
            <v>Q1 m1</v>
          </cell>
          <cell r="B20">
            <v>-0.20165957441875601</v>
          </cell>
          <cell r="C20">
            <v>3.2653702870919697E-2</v>
          </cell>
          <cell r="D20">
            <v>6.1757031114026297</v>
          </cell>
          <cell r="E20">
            <v>6.5869663995317003E-10</v>
          </cell>
          <cell r="F20" t="str">
            <v>m1</v>
          </cell>
          <cell r="G20" t="str">
            <v>Q1</v>
          </cell>
          <cell r="H20">
            <v>90009</v>
          </cell>
          <cell r="I20" t="str">
            <v>***</v>
          </cell>
        </row>
        <row r="21">
          <cell r="A21" t="str">
            <v>Q2 m1</v>
          </cell>
          <cell r="B21">
            <v>-0.16508942625205</v>
          </cell>
          <cell r="C21">
            <v>3.5752444886551098E-2</v>
          </cell>
          <cell r="D21">
            <v>4.6175702606047997</v>
          </cell>
          <cell r="E21">
            <v>3.8825924441816403E-6</v>
          </cell>
          <cell r="F21" t="str">
            <v>m1</v>
          </cell>
          <cell r="G21" t="str">
            <v>Q2</v>
          </cell>
          <cell r="H21">
            <v>90009</v>
          </cell>
          <cell r="I21" t="str">
            <v>***</v>
          </cell>
        </row>
        <row r="22">
          <cell r="A22" t="str">
            <v>Q3 m1</v>
          </cell>
          <cell r="B22">
            <v>-0.16015333878270399</v>
          </cell>
          <cell r="C22">
            <v>3.3394944568434497E-2</v>
          </cell>
          <cell r="D22">
            <v>4.7957360268860398</v>
          </cell>
          <cell r="E22">
            <v>1.6207860229857E-6</v>
          </cell>
          <cell r="F22" t="str">
            <v>m1</v>
          </cell>
          <cell r="G22" t="str">
            <v>Q3</v>
          </cell>
          <cell r="H22">
            <v>90009</v>
          </cell>
          <cell r="I22" t="str">
            <v>***</v>
          </cell>
        </row>
        <row r="23">
          <cell r="A23" t="str">
            <v>Q4 m1</v>
          </cell>
          <cell r="B23">
            <v>-0.26567098189322103</v>
          </cell>
          <cell r="C23">
            <v>3.4256691860787697E-2</v>
          </cell>
          <cell r="D23">
            <v>7.7553017370403099</v>
          </cell>
          <cell r="E23">
            <v>8.8133669461895593E-15</v>
          </cell>
          <cell r="F23" t="str">
            <v>m1</v>
          </cell>
          <cell r="G23" t="str">
            <v>Q4</v>
          </cell>
          <cell r="H23">
            <v>90009</v>
          </cell>
          <cell r="I23" t="str">
            <v>***</v>
          </cell>
        </row>
        <row r="24">
          <cell r="A24" t="str">
            <v>Q5 m1</v>
          </cell>
          <cell r="B24">
            <v>-0.20614317568681101</v>
          </cell>
          <cell r="C24">
            <v>3.5320938154472403E-2</v>
          </cell>
          <cell r="D24">
            <v>5.8362882317923104</v>
          </cell>
          <cell r="E24">
            <v>5.3376527631014099E-9</v>
          </cell>
          <cell r="F24" t="str">
            <v>m1</v>
          </cell>
          <cell r="G24" t="str">
            <v>Q5</v>
          </cell>
          <cell r="H24">
            <v>90009</v>
          </cell>
          <cell r="I24" t="str">
            <v>***</v>
          </cell>
        </row>
        <row r="25">
          <cell r="A25" t="str">
            <v>mQ0 m1</v>
          </cell>
          <cell r="B25">
            <v>-0.20048644209071001</v>
          </cell>
          <cell r="C25">
            <v>7.1369313834339698E-2</v>
          </cell>
          <cell r="D25">
            <v>2.8091406701215198</v>
          </cell>
          <cell r="E25">
            <v>4.9673936582698801E-3</v>
          </cell>
          <cell r="F25" t="str">
            <v>m1</v>
          </cell>
          <cell r="G25" t="str">
            <v>mQ0</v>
          </cell>
          <cell r="H25">
            <v>90009</v>
          </cell>
          <cell r="I25" t="str">
            <v>**</v>
          </cell>
        </row>
        <row r="26">
          <cell r="A26" t="str">
            <v>mQ1 m1</v>
          </cell>
          <cell r="B26">
            <v>-0.37940386566999301</v>
          </cell>
          <cell r="C26">
            <v>5.7473480420448898E-2</v>
          </cell>
          <cell r="D26">
            <v>6.6013727182424597</v>
          </cell>
          <cell r="E26">
            <v>4.07367935040504E-11</v>
          </cell>
          <cell r="F26" t="str">
            <v>m1</v>
          </cell>
          <cell r="G26" t="str">
            <v>mQ1</v>
          </cell>
          <cell r="H26">
            <v>90009</v>
          </cell>
          <cell r="I26" t="str">
            <v>***</v>
          </cell>
        </row>
        <row r="27">
          <cell r="A27" t="str">
            <v>mQ2 m1</v>
          </cell>
          <cell r="B27">
            <v>-0.31745512426741701</v>
          </cell>
          <cell r="C27">
            <v>0.118149294467954</v>
          </cell>
          <cell r="D27">
            <v>2.6868981799423501</v>
          </cell>
          <cell r="E27">
            <v>7.21189331905685E-3</v>
          </cell>
          <cell r="F27" t="str">
            <v>m1</v>
          </cell>
          <cell r="G27" t="str">
            <v>mQ2</v>
          </cell>
          <cell r="H27">
            <v>90009</v>
          </cell>
          <cell r="I27" t="str">
            <v>**</v>
          </cell>
        </row>
        <row r="28">
          <cell r="A28" t="str">
            <v>mQ3 m1</v>
          </cell>
          <cell r="B28">
            <v>-0.36298197009959499</v>
          </cell>
          <cell r="C28">
            <v>0.10891099508614099</v>
          </cell>
          <cell r="D28">
            <v>3.3328312702725902</v>
          </cell>
          <cell r="E28">
            <v>8.5967060553896E-4</v>
          </cell>
          <cell r="F28" t="str">
            <v>m1</v>
          </cell>
          <cell r="G28" t="str">
            <v>mQ3</v>
          </cell>
          <cell r="H28">
            <v>90009</v>
          </cell>
          <cell r="I28" t="str">
            <v>***</v>
          </cell>
        </row>
        <row r="29">
          <cell r="A29" t="str">
            <v>mQ4 m1</v>
          </cell>
          <cell r="B29">
            <v>-0.41984859847744899</v>
          </cell>
          <cell r="C29">
            <v>7.8048872584019796E-2</v>
          </cell>
          <cell r="D29">
            <v>5.3793038205065802</v>
          </cell>
          <cell r="E29">
            <v>7.4774426684934203E-8</v>
          </cell>
          <cell r="F29" t="str">
            <v>m1</v>
          </cell>
          <cell r="G29" t="str">
            <v>mQ4</v>
          </cell>
          <cell r="H29">
            <v>90009</v>
          </cell>
          <cell r="I29" t="str">
            <v>***</v>
          </cell>
        </row>
        <row r="30">
          <cell r="A30" t="str">
            <v>mQ5 m1</v>
          </cell>
          <cell r="B30">
            <v>-0.37864939602331898</v>
          </cell>
          <cell r="C30">
            <v>5.3305546884978197E-2</v>
          </cell>
          <cell r="D30">
            <v>7.1033770057807004</v>
          </cell>
          <cell r="E30">
            <v>1.21744697977173E-12</v>
          </cell>
          <cell r="F30" t="str">
            <v>m1</v>
          </cell>
          <cell r="G30" t="str">
            <v>mQ5</v>
          </cell>
          <cell r="H30">
            <v>90009</v>
          </cell>
          <cell r="I30" t="str">
            <v>***</v>
          </cell>
        </row>
        <row r="31">
          <cell r="A31" t="str">
            <v>camera m1</v>
          </cell>
          <cell r="B31">
            <v>-6.5682799476137504E-2</v>
          </cell>
          <cell r="C31">
            <v>5.2618414036470301E-2</v>
          </cell>
          <cell r="D31">
            <v>1.24828542780883</v>
          </cell>
          <cell r="E31">
            <v>0.211926548771285</v>
          </cell>
          <cell r="F31" t="str">
            <v>m1</v>
          </cell>
          <cell r="G31" t="str">
            <v>camera</v>
          </cell>
          <cell r="H31">
            <v>90009</v>
          </cell>
          <cell r="I31" t="str">
            <v xml:space="preserve"> </v>
          </cell>
        </row>
        <row r="32">
          <cell r="A32" t="str">
            <v>camera_D m1</v>
          </cell>
          <cell r="B32">
            <v>0.149063430361528</v>
          </cell>
          <cell r="C32">
            <v>0.10309866892505801</v>
          </cell>
          <cell r="D32">
            <v>1.4458327339791599</v>
          </cell>
          <cell r="E32">
            <v>0.148224122427313</v>
          </cell>
          <cell r="F32" t="str">
            <v>m1</v>
          </cell>
          <cell r="G32" t="str">
            <v>camera_D</v>
          </cell>
          <cell r="H32">
            <v>90009</v>
          </cell>
          <cell r="I32" t="str">
            <v xml:space="preserve"> </v>
          </cell>
        </row>
        <row r="33">
          <cell r="A33" t="str">
            <v>Q0 m2</v>
          </cell>
          <cell r="B33">
            <v>-0.19812081693856601</v>
          </cell>
          <cell r="C33">
            <v>3.6204374602245903E-2</v>
          </cell>
          <cell r="D33">
            <v>5.4722894433391502</v>
          </cell>
          <cell r="E33">
            <v>4.4425844885167403E-8</v>
          </cell>
          <cell r="F33" t="str">
            <v>m2</v>
          </cell>
          <cell r="G33" t="str">
            <v>Q0</v>
          </cell>
          <cell r="H33">
            <v>37305</v>
          </cell>
          <cell r="I33" t="str">
            <v>***</v>
          </cell>
        </row>
        <row r="34">
          <cell r="A34" t="str">
            <v>Q1 m2</v>
          </cell>
          <cell r="B34">
            <v>-0.253936015863093</v>
          </cell>
          <cell r="C34">
            <v>3.7047728963722402E-2</v>
          </cell>
          <cell r="D34">
            <v>6.8542937169441904</v>
          </cell>
          <cell r="E34">
            <v>7.1665701742204602E-12</v>
          </cell>
          <cell r="F34" t="str">
            <v>m2</v>
          </cell>
          <cell r="G34" t="str">
            <v>Q1</v>
          </cell>
          <cell r="H34">
            <v>37305</v>
          </cell>
          <cell r="I34" t="str">
            <v>***</v>
          </cell>
        </row>
        <row r="35">
          <cell r="A35" t="str">
            <v>Q2 m2</v>
          </cell>
          <cell r="B35">
            <v>-0.22091945356933601</v>
          </cell>
          <cell r="C35">
            <v>4.0966440414990701E-2</v>
          </cell>
          <cell r="D35">
            <v>5.39269341762229</v>
          </cell>
          <cell r="E35">
            <v>6.9409321767499104E-8</v>
          </cell>
          <cell r="F35" t="str">
            <v>m2</v>
          </cell>
          <cell r="G35" t="str">
            <v>Q2</v>
          </cell>
          <cell r="H35">
            <v>37305</v>
          </cell>
          <cell r="I35" t="str">
            <v>***</v>
          </cell>
        </row>
        <row r="36">
          <cell r="A36" t="str">
            <v>Q3 m2</v>
          </cell>
          <cell r="B36">
            <v>-0.226503816151301</v>
          </cell>
          <cell r="C36">
            <v>3.9979562148502297E-2</v>
          </cell>
          <cell r="D36">
            <v>5.6654901649488396</v>
          </cell>
          <cell r="E36">
            <v>1.4660483411205399E-8</v>
          </cell>
          <cell r="F36" t="str">
            <v>m2</v>
          </cell>
          <cell r="G36" t="str">
            <v>Q3</v>
          </cell>
          <cell r="H36">
            <v>37305</v>
          </cell>
          <cell r="I36" t="str">
            <v>***</v>
          </cell>
        </row>
        <row r="37">
          <cell r="A37" t="str">
            <v>Q4 m2</v>
          </cell>
          <cell r="B37">
            <v>-0.32302345417733502</v>
          </cell>
          <cell r="C37">
            <v>3.8235543366525397E-2</v>
          </cell>
          <cell r="D37">
            <v>8.4482506520395706</v>
          </cell>
          <cell r="E37">
            <v>2.9569999997233803E-17</v>
          </cell>
          <cell r="F37" t="str">
            <v>m2</v>
          </cell>
          <cell r="G37" t="str">
            <v>Q4</v>
          </cell>
          <cell r="H37">
            <v>37305</v>
          </cell>
          <cell r="I37" t="str">
            <v>***</v>
          </cell>
        </row>
        <row r="38">
          <cell r="A38" t="str">
            <v>Q5 m2</v>
          </cell>
          <cell r="B38">
            <v>-0.27573418963864299</v>
          </cell>
          <cell r="C38">
            <v>4.1344954438699497E-2</v>
          </cell>
          <cell r="D38">
            <v>6.6691133992531801</v>
          </cell>
          <cell r="E38">
            <v>2.5735335087209402E-11</v>
          </cell>
          <cell r="F38" t="str">
            <v>m2</v>
          </cell>
          <cell r="G38" t="str">
            <v>Q5</v>
          </cell>
          <cell r="H38">
            <v>37305</v>
          </cell>
          <cell r="I38" t="str">
            <v>***</v>
          </cell>
        </row>
        <row r="39">
          <cell r="A39" t="str">
            <v>mQ0 m2</v>
          </cell>
          <cell r="B39">
            <v>-0.22205954454119201</v>
          </cell>
          <cell r="C39">
            <v>7.1690235608751096E-2</v>
          </cell>
          <cell r="D39">
            <v>3.0974866054713601</v>
          </cell>
          <cell r="E39">
            <v>1.95169216048455E-3</v>
          </cell>
          <cell r="F39" t="str">
            <v>m2</v>
          </cell>
          <cell r="G39" t="str">
            <v>mQ0</v>
          </cell>
          <cell r="H39">
            <v>37305</v>
          </cell>
          <cell r="I39" t="str">
            <v>**</v>
          </cell>
        </row>
        <row r="40">
          <cell r="A40" t="str">
            <v>mQ1 m2</v>
          </cell>
          <cell r="B40">
            <v>-0.42633377838974701</v>
          </cell>
          <cell r="C40">
            <v>5.5979309138180798E-2</v>
          </cell>
          <cell r="D40">
            <v>7.6159171121132196</v>
          </cell>
          <cell r="E40">
            <v>2.6182567467137999E-14</v>
          </cell>
          <cell r="F40" t="str">
            <v>m2</v>
          </cell>
          <cell r="G40" t="str">
            <v>mQ1</v>
          </cell>
          <cell r="H40">
            <v>37305</v>
          </cell>
          <cell r="I40" t="str">
            <v>***</v>
          </cell>
        </row>
        <row r="41">
          <cell r="A41" t="str">
            <v>mQ2 m2</v>
          </cell>
          <cell r="B41">
            <v>-0.36012015217941901</v>
          </cell>
          <cell r="C41">
            <v>0.11185952194363399</v>
          </cell>
          <cell r="D41">
            <v>3.2193964887574098</v>
          </cell>
          <cell r="E41">
            <v>1.2846072995408499E-3</v>
          </cell>
          <cell r="F41" t="str">
            <v>m2</v>
          </cell>
          <cell r="G41" t="str">
            <v>mQ2</v>
          </cell>
          <cell r="H41">
            <v>37305</v>
          </cell>
          <cell r="I41" t="str">
            <v>**</v>
          </cell>
        </row>
        <row r="42">
          <cell r="A42" t="str">
            <v>mQ3 m2</v>
          </cell>
          <cell r="B42">
            <v>-0.40718064113784103</v>
          </cell>
          <cell r="C42">
            <v>0.102022027693002</v>
          </cell>
          <cell r="D42">
            <v>3.9911051597906102</v>
          </cell>
          <cell r="E42">
            <v>6.5766108791124906E-5</v>
          </cell>
          <cell r="F42" t="str">
            <v>m2</v>
          </cell>
          <cell r="G42" t="str">
            <v>mQ3</v>
          </cell>
          <cell r="H42">
            <v>37305</v>
          </cell>
          <cell r="I42" t="str">
            <v>***</v>
          </cell>
        </row>
        <row r="43">
          <cell r="A43" t="str">
            <v>mQ4 m2</v>
          </cell>
          <cell r="B43">
            <v>-0.46890081305108999</v>
          </cell>
          <cell r="C43">
            <v>7.4138028232439895E-2</v>
          </cell>
          <cell r="D43">
            <v>6.3247003492050897</v>
          </cell>
          <cell r="E43">
            <v>2.5372445923944299E-10</v>
          </cell>
          <cell r="F43" t="str">
            <v>m2</v>
          </cell>
          <cell r="G43" t="str">
            <v>mQ4</v>
          </cell>
          <cell r="H43">
            <v>37305</v>
          </cell>
          <cell r="I43" t="str">
            <v>***</v>
          </cell>
        </row>
        <row r="44">
          <cell r="A44" t="str">
            <v>mQ5 m2</v>
          </cell>
          <cell r="B44">
            <v>-0.42091834041068399</v>
          </cell>
          <cell r="C44">
            <v>5.4030869251747903E-2</v>
          </cell>
          <cell r="D44">
            <v>7.7903307172328597</v>
          </cell>
          <cell r="E44">
            <v>6.6834027794145398E-15</v>
          </cell>
          <cell r="F44" t="str">
            <v>m2</v>
          </cell>
          <cell r="G44" t="str">
            <v>mQ5</v>
          </cell>
          <cell r="H44">
            <v>37305</v>
          </cell>
          <cell r="I44" t="str">
            <v>***</v>
          </cell>
        </row>
        <row r="45">
          <cell r="A45" t="str">
            <v>camera m2</v>
          </cell>
          <cell r="B45">
            <v>-6.1121118277265997E-2</v>
          </cell>
          <cell r="C45">
            <v>6.9940009349935495E-2</v>
          </cell>
          <cell r="D45">
            <v>0.87390777961516397</v>
          </cell>
          <cell r="E45">
            <v>0.38216847768572199</v>
          </cell>
          <cell r="F45" t="str">
            <v>m2</v>
          </cell>
          <cell r="G45" t="str">
            <v>camera</v>
          </cell>
          <cell r="H45">
            <v>37305</v>
          </cell>
          <cell r="I45" t="str">
            <v xml:space="preserve"> </v>
          </cell>
        </row>
        <row r="46">
          <cell r="A46" t="str">
            <v>camera_D m2</v>
          </cell>
          <cell r="B46">
            <v>0.14391802648334501</v>
          </cell>
          <cell r="C46">
            <v>0.11486000827526099</v>
          </cell>
          <cell r="D46">
            <v>1.2529863844206499</v>
          </cell>
          <cell r="E46">
            <v>0.210210661846295</v>
          </cell>
          <cell r="F46" t="str">
            <v>m2</v>
          </cell>
          <cell r="G46" t="str">
            <v>camera_D</v>
          </cell>
          <cell r="H46">
            <v>37305</v>
          </cell>
          <cell r="I46" t="str">
            <v xml:space="preserve"> </v>
          </cell>
        </row>
        <row r="47">
          <cell r="A47" t="str">
            <v>Q0 m3</v>
          </cell>
          <cell r="B47">
            <v>-0.16678778609730999</v>
          </cell>
          <cell r="C47">
            <v>4.0371917733703397E-2</v>
          </cell>
          <cell r="D47">
            <v>4.1312822243782596</v>
          </cell>
          <cell r="E47">
            <v>3.6074535228281699E-5</v>
          </cell>
          <cell r="F47" t="str">
            <v>m3</v>
          </cell>
          <cell r="G47" t="str">
            <v>Q0</v>
          </cell>
          <cell r="H47">
            <v>26649</v>
          </cell>
          <cell r="I47" t="str">
            <v>***</v>
          </cell>
        </row>
        <row r="48">
          <cell r="A48" t="str">
            <v>Q1 m3</v>
          </cell>
          <cell r="B48">
            <v>-0.23218360050617301</v>
          </cell>
          <cell r="C48">
            <v>4.0574494022688798E-2</v>
          </cell>
          <cell r="D48">
            <v>5.7224028567389897</v>
          </cell>
          <cell r="E48">
            <v>1.0502789984420701E-8</v>
          </cell>
          <cell r="F48" t="str">
            <v>m3</v>
          </cell>
          <cell r="G48" t="str">
            <v>Q1</v>
          </cell>
          <cell r="H48">
            <v>26649</v>
          </cell>
          <cell r="I48" t="str">
            <v>***</v>
          </cell>
        </row>
        <row r="49">
          <cell r="A49" t="str">
            <v>Q2 m3</v>
          </cell>
          <cell r="B49">
            <v>-0.19910764829198099</v>
          </cell>
          <cell r="C49">
            <v>4.5558916518349903E-2</v>
          </cell>
          <cell r="D49">
            <v>4.3703332631228298</v>
          </cell>
          <cell r="E49">
            <v>1.24057052792384E-5</v>
          </cell>
          <cell r="F49" t="str">
            <v>m3</v>
          </cell>
          <cell r="G49" t="str">
            <v>Q2</v>
          </cell>
          <cell r="H49">
            <v>26649</v>
          </cell>
          <cell r="I49" t="str">
            <v>***</v>
          </cell>
        </row>
        <row r="50">
          <cell r="A50" t="str">
            <v>Q3 m3</v>
          </cell>
          <cell r="B50">
            <v>-0.19460785231126901</v>
          </cell>
          <cell r="C50">
            <v>4.6407545970140303E-2</v>
          </cell>
          <cell r="D50">
            <v>4.1934527724539503</v>
          </cell>
          <cell r="E50">
            <v>2.7474029691094599E-5</v>
          </cell>
          <cell r="F50" t="str">
            <v>m3</v>
          </cell>
          <cell r="G50" t="str">
            <v>Q3</v>
          </cell>
          <cell r="H50">
            <v>26649</v>
          </cell>
          <cell r="I50" t="str">
            <v>***</v>
          </cell>
        </row>
        <row r="51">
          <cell r="A51" t="str">
            <v>Q4 m3</v>
          </cell>
          <cell r="B51">
            <v>-0.286849615194326</v>
          </cell>
          <cell r="C51">
            <v>4.4471526129167702E-2</v>
          </cell>
          <cell r="D51">
            <v>6.4501859990405999</v>
          </cell>
          <cell r="E51">
            <v>1.11712961603789E-10</v>
          </cell>
          <cell r="F51" t="str">
            <v>m3</v>
          </cell>
          <cell r="G51" t="str">
            <v>Q4</v>
          </cell>
          <cell r="H51">
            <v>26649</v>
          </cell>
          <cell r="I51" t="str">
            <v>***</v>
          </cell>
        </row>
        <row r="52">
          <cell r="A52" t="str">
            <v>Q5 m3</v>
          </cell>
          <cell r="B52">
            <v>-0.23835880202722401</v>
          </cell>
          <cell r="C52">
            <v>4.84925005039488E-2</v>
          </cell>
          <cell r="D52">
            <v>4.9153745331778502</v>
          </cell>
          <cell r="E52">
            <v>8.8612886851269896E-7</v>
          </cell>
          <cell r="F52" t="str">
            <v>m3</v>
          </cell>
          <cell r="G52" t="str">
            <v>Q5</v>
          </cell>
          <cell r="H52">
            <v>26649</v>
          </cell>
          <cell r="I52" t="str">
            <v>***</v>
          </cell>
        </row>
        <row r="53">
          <cell r="A53" t="str">
            <v>mQ0 m3</v>
          </cell>
          <cell r="B53">
            <v>-0.189038566742875</v>
          </cell>
          <cell r="C53">
            <v>7.6876295351834503E-2</v>
          </cell>
          <cell r="D53">
            <v>2.4589968322187601</v>
          </cell>
          <cell r="E53">
            <v>1.39325847151244E-2</v>
          </cell>
          <cell r="F53" t="str">
            <v>m3</v>
          </cell>
          <cell r="G53" t="str">
            <v>mQ0</v>
          </cell>
          <cell r="H53">
            <v>26649</v>
          </cell>
          <cell r="I53" t="str">
            <v>*</v>
          </cell>
        </row>
        <row r="54">
          <cell r="A54" t="str">
            <v>mQ1 m3</v>
          </cell>
          <cell r="B54">
            <v>-0.40804727022783499</v>
          </cell>
          <cell r="C54">
            <v>5.9643017304239099E-2</v>
          </cell>
          <cell r="D54">
            <v>6.84149274585464</v>
          </cell>
          <cell r="E54">
            <v>7.8372174097634504E-12</v>
          </cell>
          <cell r="F54" t="str">
            <v>m3</v>
          </cell>
          <cell r="G54" t="str">
            <v>mQ1</v>
          </cell>
          <cell r="H54">
            <v>26649</v>
          </cell>
          <cell r="I54" t="str">
            <v>***</v>
          </cell>
        </row>
        <row r="55">
          <cell r="A55" t="str">
            <v>mQ2 m3</v>
          </cell>
          <cell r="B55">
            <v>-0.33662232700297501</v>
          </cell>
          <cell r="C55">
            <v>0.117043650257425</v>
          </cell>
          <cell r="D55">
            <v>2.87604091518515</v>
          </cell>
          <cell r="E55">
            <v>4.0269750918754199E-3</v>
          </cell>
          <cell r="F55" t="str">
            <v>m3</v>
          </cell>
          <cell r="G55" t="str">
            <v>mQ2</v>
          </cell>
          <cell r="H55">
            <v>26649</v>
          </cell>
          <cell r="I55" t="str">
            <v>**</v>
          </cell>
        </row>
        <row r="56">
          <cell r="A56" t="str">
            <v>mQ3 m3</v>
          </cell>
          <cell r="B56">
            <v>-0.38926590968503999</v>
          </cell>
          <cell r="C56">
            <v>0.10628196822403101</v>
          </cell>
          <cell r="D56">
            <v>3.66257716327297</v>
          </cell>
          <cell r="E56">
            <v>2.4969050443785E-4</v>
          </cell>
          <cell r="F56" t="str">
            <v>m3</v>
          </cell>
          <cell r="G56" t="str">
            <v>mQ3</v>
          </cell>
          <cell r="H56">
            <v>26649</v>
          </cell>
          <cell r="I56" t="str">
            <v>***</v>
          </cell>
        </row>
        <row r="57">
          <cell r="A57" t="str">
            <v>mQ4 m3</v>
          </cell>
          <cell r="B57">
            <v>-0.44621619971098703</v>
          </cell>
          <cell r="C57">
            <v>7.9378429003414699E-2</v>
          </cell>
          <cell r="D57">
            <v>5.6213785698856702</v>
          </cell>
          <cell r="E57">
            <v>1.8943963249717501E-8</v>
          </cell>
          <cell r="F57" t="str">
            <v>m3</v>
          </cell>
          <cell r="G57" t="str">
            <v>mQ4</v>
          </cell>
          <cell r="H57">
            <v>26649</v>
          </cell>
          <cell r="I57" t="str">
            <v>***</v>
          </cell>
        </row>
        <row r="58">
          <cell r="A58" t="str">
            <v>mQ5 m3</v>
          </cell>
          <cell r="B58">
            <v>-0.38918560338380498</v>
          </cell>
          <cell r="C58">
            <v>6.0247174349441997E-2</v>
          </cell>
          <cell r="D58">
            <v>6.4598150467020004</v>
          </cell>
          <cell r="E58">
            <v>1.0483102538587699E-10</v>
          </cell>
          <cell r="F58" t="str">
            <v>m3</v>
          </cell>
          <cell r="G58" t="str">
            <v>mQ5</v>
          </cell>
          <cell r="H58">
            <v>26649</v>
          </cell>
          <cell r="I58" t="str">
            <v>***</v>
          </cell>
        </row>
        <row r="59">
          <cell r="A59" t="str">
            <v>camera m3</v>
          </cell>
          <cell r="B59">
            <v>-5.1427378790145903E-2</v>
          </cell>
          <cell r="C59">
            <v>7.1974012883335006E-2</v>
          </cell>
          <cell r="D59">
            <v>0.71452704566447101</v>
          </cell>
          <cell r="E59">
            <v>0.47490133841747201</v>
          </cell>
          <cell r="F59" t="str">
            <v>m3</v>
          </cell>
          <cell r="G59" t="str">
            <v>camera</v>
          </cell>
          <cell r="H59">
            <v>26649</v>
          </cell>
          <cell r="I59" t="str">
            <v xml:space="preserve"> </v>
          </cell>
        </row>
        <row r="60">
          <cell r="A60" t="str">
            <v>camera_D m3</v>
          </cell>
          <cell r="B60">
            <v>0.13634179865456</v>
          </cell>
          <cell r="C60">
            <v>0.116909012937176</v>
          </cell>
          <cell r="D60">
            <v>1.16622145058933</v>
          </cell>
          <cell r="E60">
            <v>0.24352492198864401</v>
          </cell>
          <cell r="F60" t="str">
            <v>m3</v>
          </cell>
          <cell r="G60" t="str">
            <v>camera_D</v>
          </cell>
          <cell r="H60">
            <v>26649</v>
          </cell>
          <cell r="I60" t="str">
            <v xml:space="preserve"> </v>
          </cell>
        </row>
        <row r="61">
          <cell r="A61" t="str">
            <v>Q0 m0c</v>
          </cell>
          <cell r="B61">
            <v>-0.185050195546309</v>
          </cell>
          <cell r="C61">
            <v>4.0714519709139398E-2</v>
          </cell>
          <cell r="D61">
            <v>-4.5450664005934502</v>
          </cell>
          <cell r="E61">
            <v>5.5450006555735097E-6</v>
          </cell>
          <cell r="F61" t="str">
            <v>m0c</v>
          </cell>
          <cell r="G61" t="str">
            <v>Q0</v>
          </cell>
          <cell r="H61">
            <v>12105</v>
          </cell>
          <cell r="I61" t="str">
            <v>***</v>
          </cell>
        </row>
        <row r="62">
          <cell r="A62" t="str">
            <v>Q1 m0c</v>
          </cell>
          <cell r="B62">
            <v>-0.202579114475536</v>
          </cell>
          <cell r="C62">
            <v>4.2388863530737501E-2</v>
          </cell>
          <cell r="D62">
            <v>-4.7790645372844098</v>
          </cell>
          <cell r="E62">
            <v>1.78183137824075E-6</v>
          </cell>
          <cell r="F62" t="str">
            <v>m0c</v>
          </cell>
          <cell r="G62" t="str">
            <v>Q1</v>
          </cell>
          <cell r="H62">
            <v>12105</v>
          </cell>
          <cell r="I62" t="str">
            <v>***</v>
          </cell>
        </row>
        <row r="63">
          <cell r="A63" t="str">
            <v>Q2 m0c</v>
          </cell>
          <cell r="B63">
            <v>-0.23003816107788</v>
          </cell>
          <cell r="C63">
            <v>4.4963762740911101E-2</v>
          </cell>
          <cell r="D63">
            <v>-5.1160789723804703</v>
          </cell>
          <cell r="E63">
            <v>3.1672850365225298E-7</v>
          </cell>
          <cell r="F63" t="str">
            <v>m0c</v>
          </cell>
          <cell r="G63" t="str">
            <v>Q2</v>
          </cell>
          <cell r="H63">
            <v>12105</v>
          </cell>
          <cell r="I63" t="str">
            <v>***</v>
          </cell>
        </row>
        <row r="64">
          <cell r="A64" t="str">
            <v>Q3 m0c</v>
          </cell>
          <cell r="B64">
            <v>-0.30242142327393601</v>
          </cell>
          <cell r="C64">
            <v>3.69864537184895E-2</v>
          </cell>
          <cell r="D64">
            <v>-8.1765455422063305</v>
          </cell>
          <cell r="E64">
            <v>3.21116017763727E-16</v>
          </cell>
          <cell r="F64" t="str">
            <v>m0c</v>
          </cell>
          <cell r="G64" t="str">
            <v>Q3</v>
          </cell>
          <cell r="H64">
            <v>12105</v>
          </cell>
          <cell r="I64" t="str">
            <v>***</v>
          </cell>
        </row>
        <row r="65">
          <cell r="A65" t="str">
            <v>Q4 m0c</v>
          </cell>
          <cell r="B65">
            <v>-0.426202237439049</v>
          </cell>
          <cell r="C65">
            <v>3.5757673781494401E-2</v>
          </cell>
          <cell r="D65">
            <v>-11.919182440207299</v>
          </cell>
          <cell r="E65">
            <v>1.4302600078746101E-32</v>
          </cell>
          <cell r="F65" t="str">
            <v>m0c</v>
          </cell>
          <cell r="G65" t="str">
            <v>Q4</v>
          </cell>
          <cell r="H65">
            <v>12105</v>
          </cell>
          <cell r="I65" t="str">
            <v>***</v>
          </cell>
        </row>
        <row r="66">
          <cell r="A66" t="str">
            <v>Q5 m0c</v>
          </cell>
          <cell r="B66">
            <v>-0.36865594597475199</v>
          </cell>
          <cell r="C66">
            <v>3.9260861195666803E-2</v>
          </cell>
          <cell r="D66">
            <v>-9.3899098172466999</v>
          </cell>
          <cell r="E66">
            <v>7.0711398284867406E-21</v>
          </cell>
          <cell r="F66" t="str">
            <v>m0c</v>
          </cell>
          <cell r="G66" t="str">
            <v>Q5</v>
          </cell>
          <cell r="H66">
            <v>12105</v>
          </cell>
          <cell r="I66" t="str">
            <v>***</v>
          </cell>
        </row>
        <row r="67">
          <cell r="A67" t="str">
            <v>mQ0 m0c</v>
          </cell>
          <cell r="B67">
            <v>-0.257538861352055</v>
          </cell>
          <cell r="C67">
            <v>6.3659271093958303E-2</v>
          </cell>
          <cell r="D67">
            <v>-4.0455829437936703</v>
          </cell>
          <cell r="E67">
            <v>5.2517138131563098E-5</v>
          </cell>
          <cell r="F67" t="str">
            <v>m0c</v>
          </cell>
          <cell r="G67" t="str">
            <v>mQ0</v>
          </cell>
          <cell r="H67">
            <v>12105</v>
          </cell>
          <cell r="I67" t="str">
            <v>***</v>
          </cell>
        </row>
        <row r="68">
          <cell r="A68" t="str">
            <v>mQ1 m0c</v>
          </cell>
          <cell r="B68">
            <v>-0.43879740193685401</v>
          </cell>
          <cell r="C68">
            <v>5.0160849924792798E-2</v>
          </cell>
          <cell r="D68">
            <v>-8.7478063588386501</v>
          </cell>
          <cell r="E68">
            <v>2.4615440888324398E-18</v>
          </cell>
          <cell r="F68" t="str">
            <v>m0c</v>
          </cell>
          <cell r="G68" t="str">
            <v>mQ1</v>
          </cell>
          <cell r="H68">
            <v>12105</v>
          </cell>
          <cell r="I68" t="str">
            <v>***</v>
          </cell>
        </row>
        <row r="69">
          <cell r="A69" t="str">
            <v>mQ2 m0c</v>
          </cell>
          <cell r="B69">
            <v>-0.30653440598248199</v>
          </cell>
          <cell r="C69">
            <v>0.105450896482852</v>
          </cell>
          <cell r="D69">
            <v>-2.90689236608178</v>
          </cell>
          <cell r="E69">
            <v>3.6570116826383399E-3</v>
          </cell>
          <cell r="F69" t="str">
            <v>m0c</v>
          </cell>
          <cell r="G69" t="str">
            <v>mQ2</v>
          </cell>
          <cell r="H69">
            <v>12105</v>
          </cell>
          <cell r="I69" t="str">
            <v>**</v>
          </cell>
        </row>
        <row r="70">
          <cell r="A70" t="str">
            <v>mQ3 m0c</v>
          </cell>
          <cell r="B70">
            <v>-0.404669075080969</v>
          </cell>
          <cell r="C70">
            <v>9.3582926268842001E-2</v>
          </cell>
          <cell r="D70">
            <v>-4.32417633445709</v>
          </cell>
          <cell r="E70">
            <v>1.54328136864245E-5</v>
          </cell>
          <cell r="F70" t="str">
            <v>m0c</v>
          </cell>
          <cell r="G70" t="str">
            <v>mQ3</v>
          </cell>
          <cell r="H70">
            <v>12105</v>
          </cell>
          <cell r="I70" t="str">
            <v>***</v>
          </cell>
        </row>
        <row r="71">
          <cell r="A71" t="str">
            <v>mQ4 m0c</v>
          </cell>
          <cell r="B71">
            <v>-0.53888253187008905</v>
          </cell>
          <cell r="C71">
            <v>5.7876478203082102E-2</v>
          </cell>
          <cell r="D71">
            <v>-9.3109074463586108</v>
          </cell>
          <cell r="E71">
            <v>1.4844567323955701E-20</v>
          </cell>
          <cell r="F71" t="str">
            <v>m0c</v>
          </cell>
          <cell r="G71" t="str">
            <v>mQ4</v>
          </cell>
          <cell r="H71">
            <v>12105</v>
          </cell>
          <cell r="I71" t="str">
            <v>***</v>
          </cell>
        </row>
        <row r="72">
          <cell r="A72" t="str">
            <v>mQ5 m0c</v>
          </cell>
          <cell r="B72">
            <v>-0.50964695405192995</v>
          </cell>
          <cell r="C72">
            <v>4.0740197509775797E-2</v>
          </cell>
          <cell r="D72">
            <v>-12.5096829471589</v>
          </cell>
          <cell r="E72">
            <v>1.09824658016947E-35</v>
          </cell>
          <cell r="F72" t="str">
            <v>m0c</v>
          </cell>
          <cell r="G72" t="str">
            <v>mQ5</v>
          </cell>
          <cell r="H72">
            <v>12105</v>
          </cell>
          <cell r="I72" t="str">
            <v>***</v>
          </cell>
        </row>
        <row r="73">
          <cell r="A73" t="str">
            <v>camera m0c</v>
          </cell>
          <cell r="B73">
            <v>-9.9776572184040596E-2</v>
          </cell>
          <cell r="C73">
            <v>8.6420962001723001E-2</v>
          </cell>
          <cell r="D73">
            <v>1.1545413273928999</v>
          </cell>
          <cell r="E73">
            <v>0.248278305382371</v>
          </cell>
          <cell r="F73" t="str">
            <v>m0c</v>
          </cell>
          <cell r="G73" t="str">
            <v>camera</v>
          </cell>
          <cell r="H73">
            <v>12105</v>
          </cell>
          <cell r="I73" t="str">
            <v xml:space="preserve"> </v>
          </cell>
        </row>
        <row r="74">
          <cell r="A74" t="str">
            <v>camera_D m0c</v>
          </cell>
          <cell r="B74">
            <v>0.17076768082799099</v>
          </cell>
          <cell r="C74">
            <v>0.141818771028699</v>
          </cell>
          <cell r="D74">
            <v>1.2041260799914499</v>
          </cell>
          <cell r="E74">
            <v>0.22854085115487499</v>
          </cell>
          <cell r="F74" t="str">
            <v>m0c</v>
          </cell>
          <cell r="G74" t="str">
            <v>camera_D</v>
          </cell>
          <cell r="H74">
            <v>12105</v>
          </cell>
          <cell r="I74" t="str">
            <v xml:space="preserve"> </v>
          </cell>
        </row>
        <row r="75">
          <cell r="A75" t="str">
            <v>t m0c</v>
          </cell>
          <cell r="B75">
            <v>-6.7175275259235695E-2</v>
          </cell>
          <cell r="C75">
            <v>1.45045077716129E-2</v>
          </cell>
          <cell r="D75">
            <v>4.6313378100776204</v>
          </cell>
          <cell r="E75">
            <v>3.6331054038307799E-6</v>
          </cell>
          <cell r="F75" t="str">
            <v>m0c</v>
          </cell>
          <cell r="G75" t="str">
            <v>t</v>
          </cell>
          <cell r="H75">
            <v>12105</v>
          </cell>
          <cell r="I75" t="str">
            <v>***</v>
          </cell>
        </row>
        <row r="76">
          <cell r="A76" t="str">
            <v>log_fuel m0c</v>
          </cell>
          <cell r="B76">
            <v>2.1497321813270198</v>
          </cell>
          <cell r="C76">
            <v>0.23544601776913199</v>
          </cell>
          <cell r="D76">
            <v>9.1304673644340699</v>
          </cell>
          <cell r="E76">
            <v>6.8204208747277895E-20</v>
          </cell>
          <cell r="F76" t="str">
            <v>m0c</v>
          </cell>
          <cell r="G76" t="str">
            <v>log_fuel</v>
          </cell>
          <cell r="H76">
            <v>12105</v>
          </cell>
          <cell r="I76" t="str">
            <v>***</v>
          </cell>
        </row>
        <row r="77">
          <cell r="A77" t="str">
            <v>log_cameras m0c</v>
          </cell>
          <cell r="B77">
            <v>1.17181026263005E-2</v>
          </cell>
          <cell r="C77">
            <v>6.2436372537750702E-2</v>
          </cell>
          <cell r="D77">
            <v>0.187680708375801</v>
          </cell>
          <cell r="E77">
            <v>0.85112695401197003</v>
          </cell>
          <cell r="F77" t="str">
            <v>m0c</v>
          </cell>
          <cell r="G77" t="str">
            <v>log_cameras</v>
          </cell>
          <cell r="H77">
            <v>12105</v>
          </cell>
          <cell r="I77" t="str">
            <v xml:space="preserve">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_base_id_byroad"/>
    </sheetNames>
    <sheetDataSet>
      <sheetData sheetId="0">
        <row r="1">
          <cell r="B1" t="str">
            <v>b</v>
          </cell>
          <cell r="C1" t="str">
            <v>se</v>
          </cell>
          <cell r="D1" t="str">
            <v>t</v>
          </cell>
          <cell r="E1" t="str">
            <v>p</v>
          </cell>
          <cell r="F1" t="str">
            <v>m</v>
          </cell>
          <cell r="G1" t="str">
            <v>v</v>
          </cell>
          <cell r="H1" t="str">
            <v>n</v>
          </cell>
          <cell r="I1" t="str">
            <v>star</v>
          </cell>
        </row>
        <row r="2">
          <cell r="A2" t="str">
            <v>Q0 m0</v>
          </cell>
          <cell r="B2">
            <v>-0.13245284806122801</v>
          </cell>
          <cell r="C2">
            <v>4.15955484764194E-2</v>
          </cell>
          <cell r="D2">
            <v>3.1843034390162201</v>
          </cell>
          <cell r="E2">
            <v>1.4510281953663E-3</v>
          </cell>
          <cell r="F2" t="str">
            <v>m0</v>
          </cell>
          <cell r="G2" t="str">
            <v>Q0</v>
          </cell>
          <cell r="H2">
            <v>12105</v>
          </cell>
          <cell r="I2" t="str">
            <v>**</v>
          </cell>
        </row>
        <row r="3">
          <cell r="A3" t="str">
            <v>Q1 m0</v>
          </cell>
          <cell r="B3">
            <v>-0.13216656776212801</v>
          </cell>
          <cell r="C3">
            <v>4.8291825822458702E-2</v>
          </cell>
          <cell r="D3">
            <v>2.73683103736911</v>
          </cell>
          <cell r="E3">
            <v>6.20341456071656E-3</v>
          </cell>
          <cell r="F3" t="str">
            <v>m0</v>
          </cell>
          <cell r="G3" t="str">
            <v>Q1</v>
          </cell>
          <cell r="H3">
            <v>12105</v>
          </cell>
          <cell r="I3" t="str">
            <v>**</v>
          </cell>
        </row>
        <row r="4">
          <cell r="A4" t="str">
            <v>Q2 m0</v>
          </cell>
          <cell r="B4">
            <v>-0.129750966456847</v>
          </cell>
          <cell r="C4">
            <v>5.1236120350664001E-2</v>
          </cell>
          <cell r="D4">
            <v>2.5324120087317499</v>
          </cell>
          <cell r="E4">
            <v>1.13280797520195E-2</v>
          </cell>
          <cell r="F4" t="str">
            <v>m0</v>
          </cell>
          <cell r="G4" t="str">
            <v>Q2</v>
          </cell>
          <cell r="H4">
            <v>12105</v>
          </cell>
          <cell r="I4" t="str">
            <v>*</v>
          </cell>
        </row>
        <row r="5">
          <cell r="A5" t="str">
            <v>Q3 m0</v>
          </cell>
          <cell r="B5">
            <v>-0.22088908236461099</v>
          </cell>
          <cell r="C5">
            <v>4.4766306929308997E-2</v>
          </cell>
          <cell r="D5">
            <v>4.9342708281346397</v>
          </cell>
          <cell r="E5">
            <v>8.0450744299139E-7</v>
          </cell>
          <cell r="F5" t="str">
            <v>m0</v>
          </cell>
          <cell r="G5" t="str">
            <v>Q3</v>
          </cell>
          <cell r="H5">
            <v>12105</v>
          </cell>
          <cell r="I5" t="str">
            <v>***</v>
          </cell>
        </row>
        <row r="6">
          <cell r="A6" t="str">
            <v>Q4 m0</v>
          </cell>
          <cell r="B6">
            <v>-0.36196930188016802</v>
          </cell>
          <cell r="C6">
            <v>4.17742939073334E-2</v>
          </cell>
          <cell r="D6">
            <v>8.6648813905296205</v>
          </cell>
          <cell r="E6">
            <v>4.5198330985439901E-18</v>
          </cell>
          <cell r="F6" t="str">
            <v>m0</v>
          </cell>
          <cell r="G6" t="str">
            <v>Q4</v>
          </cell>
          <cell r="H6">
            <v>12105</v>
          </cell>
          <cell r="I6" t="str">
            <v>***</v>
          </cell>
        </row>
        <row r="7">
          <cell r="A7" t="str">
            <v>Q5 m0</v>
          </cell>
          <cell r="B7">
            <v>-0.30805922312831502</v>
          </cell>
          <cell r="C7">
            <v>4.5598888213002599E-2</v>
          </cell>
          <cell r="D7">
            <v>6.7558494340761497</v>
          </cell>
          <cell r="E7">
            <v>1.42000825538668E-11</v>
          </cell>
          <cell r="F7" t="str">
            <v>m0</v>
          </cell>
          <cell r="G7" t="str">
            <v>Q5</v>
          </cell>
          <cell r="H7">
            <v>12105</v>
          </cell>
          <cell r="I7" t="str">
            <v>***</v>
          </cell>
        </row>
        <row r="8">
          <cell r="A8" t="str">
            <v>camera m0</v>
          </cell>
          <cell r="B8">
            <v>6.72632401016826E-3</v>
          </cell>
          <cell r="C8">
            <v>3.1032331273086699E-2</v>
          </cell>
          <cell r="D8">
            <v>0.216752133475765</v>
          </cell>
          <cell r="E8">
            <v>0.82840151702421505</v>
          </cell>
          <cell r="F8" t="str">
            <v>m0</v>
          </cell>
          <cell r="G8" t="str">
            <v>camera</v>
          </cell>
          <cell r="H8">
            <v>12105</v>
          </cell>
          <cell r="I8" t="str">
            <v xml:space="preserve"> </v>
          </cell>
        </row>
        <row r="9">
          <cell r="A9" t="str">
            <v>camera_D m0</v>
          </cell>
          <cell r="B9">
            <v>-0.11433884760082901</v>
          </cell>
          <cell r="C9">
            <v>4.3123215156528297E-2</v>
          </cell>
          <cell r="D9">
            <v>2.65144533369793</v>
          </cell>
          <cell r="E9">
            <v>8.0148086232142094E-3</v>
          </cell>
          <cell r="F9" t="str">
            <v>m0</v>
          </cell>
          <cell r="G9" t="str">
            <v>camera_D</v>
          </cell>
          <cell r="H9">
            <v>12105</v>
          </cell>
          <cell r="I9" t="str">
            <v>**</v>
          </cell>
        </row>
        <row r="10">
          <cell r="A10" t="str">
            <v>t m0</v>
          </cell>
          <cell r="B10">
            <v>-6.5739196299433603E-2</v>
          </cell>
          <cell r="C10">
            <v>1.4353068255262801E-2</v>
          </cell>
          <cell r="D10">
            <v>4.5801493541514304</v>
          </cell>
          <cell r="E10">
            <v>4.6464400385558796E-6</v>
          </cell>
          <cell r="F10" t="str">
            <v>m0</v>
          </cell>
          <cell r="G10" t="str">
            <v>t</v>
          </cell>
          <cell r="H10">
            <v>12105</v>
          </cell>
          <cell r="I10" t="str">
            <v>***</v>
          </cell>
        </row>
        <row r="11">
          <cell r="A11" t="str">
            <v>log_fuel m0</v>
          </cell>
          <cell r="B11">
            <v>2.0120350227148101</v>
          </cell>
          <cell r="C11">
            <v>0.203648581675861</v>
          </cell>
          <cell r="D11">
            <v>9.87993634012774</v>
          </cell>
          <cell r="E11">
            <v>5.0865212941400998E-23</v>
          </cell>
          <cell r="F11" t="str">
            <v>m0</v>
          </cell>
          <cell r="G11" t="str">
            <v>log_fuel</v>
          </cell>
          <cell r="H11">
            <v>12105</v>
          </cell>
          <cell r="I11" t="str">
            <v>***</v>
          </cell>
        </row>
        <row r="12">
          <cell r="A12" t="str">
            <v>log_cameras m0</v>
          </cell>
          <cell r="B12">
            <v>-8.1219671397870803E-3</v>
          </cell>
          <cell r="C12">
            <v>6.2451052696089901E-2</v>
          </cell>
          <cell r="D12">
            <v>0.13005332639165601</v>
          </cell>
          <cell r="E12">
            <v>0.89652423655096802</v>
          </cell>
          <cell r="F12" t="str">
            <v>m0</v>
          </cell>
          <cell r="G12" t="str">
            <v>log_cameras</v>
          </cell>
          <cell r="H12">
            <v>12105</v>
          </cell>
          <cell r="I12" t="str">
            <v xml:space="preserve"> </v>
          </cell>
        </row>
        <row r="13">
          <cell r="A13" t="str">
            <v>Q0 m1</v>
          </cell>
          <cell r="B13">
            <v>-7.6432105307462306E-2</v>
          </cell>
          <cell r="C13">
            <v>3.7689002987789197E-2</v>
          </cell>
          <cell r="D13">
            <v>2.0279683527904799</v>
          </cell>
          <cell r="E13">
            <v>4.2563478058078898E-2</v>
          </cell>
          <cell r="F13" t="str">
            <v>m1</v>
          </cell>
          <cell r="G13" t="str">
            <v>Q0</v>
          </cell>
          <cell r="H13">
            <v>90009</v>
          </cell>
          <cell r="I13" t="str">
            <v>*</v>
          </cell>
        </row>
        <row r="14">
          <cell r="A14" t="str">
            <v>Q1 m1</v>
          </cell>
          <cell r="B14">
            <v>-0.122733456017894</v>
          </cell>
          <cell r="C14">
            <v>4.15023649917209E-2</v>
          </cell>
          <cell r="D14">
            <v>2.9572641472932202</v>
          </cell>
          <cell r="E14">
            <v>3.1038209811045901E-3</v>
          </cell>
          <cell r="F14" t="str">
            <v>m1</v>
          </cell>
          <cell r="G14" t="str">
            <v>Q1</v>
          </cell>
          <cell r="H14">
            <v>90009</v>
          </cell>
          <cell r="I14" t="str">
            <v>**</v>
          </cell>
        </row>
        <row r="15">
          <cell r="A15" t="str">
            <v>Q2 m1</v>
          </cell>
          <cell r="B15">
            <v>-7.6887892729794599E-2</v>
          </cell>
          <cell r="C15">
            <v>4.5330892710744503E-2</v>
          </cell>
          <cell r="D15">
            <v>1.6961477732286201</v>
          </cell>
          <cell r="E15">
            <v>8.9857898265606598E-2</v>
          </cell>
          <cell r="F15" t="str">
            <v>m1</v>
          </cell>
          <cell r="G15" t="str">
            <v>Q2</v>
          </cell>
          <cell r="H15">
            <v>90009</v>
          </cell>
          <cell r="I15" t="str">
            <v xml:space="preserve"> </v>
          </cell>
        </row>
        <row r="16">
          <cell r="A16" t="str">
            <v>Q3 m1</v>
          </cell>
          <cell r="B16">
            <v>-7.7395345943247901E-2</v>
          </cell>
          <cell r="C16">
            <v>4.74132975212E-2</v>
          </cell>
          <cell r="D16">
            <v>1.6323552671830499</v>
          </cell>
          <cell r="E16">
            <v>0.102604666814576</v>
          </cell>
          <cell r="F16" t="str">
            <v>m1</v>
          </cell>
          <cell r="G16" t="str">
            <v>Q3</v>
          </cell>
          <cell r="H16">
            <v>90009</v>
          </cell>
          <cell r="I16" t="str">
            <v xml:space="preserve"> </v>
          </cell>
        </row>
        <row r="17">
          <cell r="A17" t="str">
            <v>Q4 m1</v>
          </cell>
          <cell r="B17">
            <v>-0.188904752853821</v>
          </cell>
          <cell r="C17">
            <v>4.7459418031314801E-2</v>
          </cell>
          <cell r="D17">
            <v>3.9803428000144798</v>
          </cell>
          <cell r="E17">
            <v>6.8815959941169805E-5</v>
          </cell>
          <cell r="F17" t="str">
            <v>m1</v>
          </cell>
          <cell r="G17" t="str">
            <v>Q4</v>
          </cell>
          <cell r="H17">
            <v>90009</v>
          </cell>
          <cell r="I17" t="str">
            <v>***</v>
          </cell>
        </row>
        <row r="18">
          <cell r="A18" t="str">
            <v>Q5 m1</v>
          </cell>
          <cell r="B18">
            <v>-0.12816379343018999</v>
          </cell>
          <cell r="C18">
            <v>4.81522079325436E-2</v>
          </cell>
          <cell r="D18">
            <v>2.66163897634216</v>
          </cell>
          <cell r="E18">
            <v>7.7761232400094197E-3</v>
          </cell>
          <cell r="F18" t="str">
            <v>m1</v>
          </cell>
          <cell r="G18" t="str">
            <v>Q5</v>
          </cell>
          <cell r="H18">
            <v>90009</v>
          </cell>
          <cell r="I18" t="str">
            <v>**</v>
          </cell>
        </row>
        <row r="19">
          <cell r="A19" t="str">
            <v>camera m1</v>
          </cell>
          <cell r="B19">
            <v>-2.5777976587736302E-2</v>
          </cell>
          <cell r="C19">
            <v>2.09841524140198E-2</v>
          </cell>
          <cell r="D19">
            <v>1.2284497405057799</v>
          </cell>
          <cell r="E19">
            <v>0.21927818541981101</v>
          </cell>
          <cell r="F19" t="str">
            <v>m1</v>
          </cell>
          <cell r="G19" t="str">
            <v>camera</v>
          </cell>
          <cell r="H19">
            <v>90009</v>
          </cell>
          <cell r="I19" t="str">
            <v xml:space="preserve"> </v>
          </cell>
        </row>
        <row r="20">
          <cell r="A20" t="str">
            <v>camera_D m1</v>
          </cell>
          <cell r="B20">
            <v>-0.11447769926789</v>
          </cell>
          <cell r="C20">
            <v>4.2514205011769703E-2</v>
          </cell>
          <cell r="D20">
            <v>2.6926929301911602</v>
          </cell>
          <cell r="E20">
            <v>7.0877514565665196E-3</v>
          </cell>
          <cell r="F20" t="str">
            <v>m1</v>
          </cell>
          <cell r="G20" t="str">
            <v>camera_D</v>
          </cell>
          <cell r="H20">
            <v>90009</v>
          </cell>
          <cell r="I20" t="str">
            <v>**</v>
          </cell>
        </row>
        <row r="21">
          <cell r="A21" t="str">
            <v>Q0 m2</v>
          </cell>
          <cell r="B21">
            <v>-0.122726752396474</v>
          </cell>
          <cell r="C21">
            <v>4.2095077206150397E-2</v>
          </cell>
          <cell r="D21">
            <v>2.9154656682407301</v>
          </cell>
          <cell r="E21">
            <v>3.5515817990078502E-3</v>
          </cell>
          <cell r="F21" t="str">
            <v>m2</v>
          </cell>
          <cell r="G21" t="str">
            <v>Q0</v>
          </cell>
          <cell r="H21">
            <v>37305</v>
          </cell>
          <cell r="I21" t="str">
            <v>**</v>
          </cell>
        </row>
        <row r="22">
          <cell r="A22" t="str">
            <v>Q1 m2</v>
          </cell>
          <cell r="B22">
            <v>-0.17260493940313501</v>
          </cell>
          <cell r="C22">
            <v>4.3925170060010697E-2</v>
          </cell>
          <cell r="D22">
            <v>3.9295223938193402</v>
          </cell>
          <cell r="E22">
            <v>8.5114750128263201E-5</v>
          </cell>
          <cell r="F22" t="str">
            <v>m2</v>
          </cell>
          <cell r="G22" t="str">
            <v>Q1</v>
          </cell>
          <cell r="H22">
            <v>37305</v>
          </cell>
          <cell r="I22" t="str">
            <v>***</v>
          </cell>
        </row>
        <row r="23">
          <cell r="A23" t="str">
            <v>Q2 m2</v>
          </cell>
          <cell r="B23">
            <v>-0.132037816735291</v>
          </cell>
          <cell r="C23">
            <v>4.7331815406153999E-2</v>
          </cell>
          <cell r="D23">
            <v>2.7896207995040099</v>
          </cell>
          <cell r="E23">
            <v>5.2769806617708297E-3</v>
          </cell>
          <cell r="F23" t="str">
            <v>m2</v>
          </cell>
          <cell r="G23" t="str">
            <v>Q2</v>
          </cell>
          <cell r="H23">
            <v>37305</v>
          </cell>
          <cell r="I23" t="str">
            <v>**</v>
          </cell>
        </row>
        <row r="24">
          <cell r="A24" t="str">
            <v>Q3 m2</v>
          </cell>
          <cell r="B24">
            <v>-0.144503536877851</v>
          </cell>
          <cell r="C24">
            <v>5.0924395135712799E-2</v>
          </cell>
          <cell r="D24">
            <v>2.8376092930068402</v>
          </cell>
          <cell r="E24">
            <v>4.5452782686343498E-3</v>
          </cell>
          <cell r="F24" t="str">
            <v>m2</v>
          </cell>
          <cell r="G24" t="str">
            <v>Q3</v>
          </cell>
          <cell r="H24">
            <v>37305</v>
          </cell>
          <cell r="I24" t="str">
            <v>**</v>
          </cell>
        </row>
        <row r="25">
          <cell r="A25" t="str">
            <v>Q4 m2</v>
          </cell>
          <cell r="B25">
            <v>-0.250537058959383</v>
          </cell>
          <cell r="C25">
            <v>5.1264423490977602E-2</v>
          </cell>
          <cell r="D25">
            <v>4.8871525689443702</v>
          </cell>
          <cell r="E25">
            <v>1.02304813314299E-6</v>
          </cell>
          <cell r="F25" t="str">
            <v>m2</v>
          </cell>
          <cell r="G25" t="str">
            <v>Q4</v>
          </cell>
          <cell r="H25">
            <v>37305</v>
          </cell>
          <cell r="I25" t="str">
            <v>***</v>
          </cell>
        </row>
        <row r="26">
          <cell r="A26" t="str">
            <v>Q5 m2</v>
          </cell>
          <cell r="B26">
            <v>-0.201727294358795</v>
          </cell>
          <cell r="C26">
            <v>5.2538086421926297E-2</v>
          </cell>
          <cell r="D26">
            <v>3.8396391665038898</v>
          </cell>
          <cell r="E26">
            <v>1.23215269895089E-4</v>
          </cell>
          <cell r="F26" t="str">
            <v>m2</v>
          </cell>
          <cell r="G26" t="str">
            <v>Q5</v>
          </cell>
          <cell r="H26">
            <v>37305</v>
          </cell>
          <cell r="I26" t="str">
            <v>***</v>
          </cell>
        </row>
        <row r="27">
          <cell r="A27" t="str">
            <v>camera m2</v>
          </cell>
          <cell r="B27">
            <v>-4.7427519099548796E-3</v>
          </cell>
          <cell r="C27">
            <v>2.7286799637750801E-2</v>
          </cell>
          <cell r="D27">
            <v>0.173811219084607</v>
          </cell>
          <cell r="E27">
            <v>0.86201382704904606</v>
          </cell>
          <cell r="F27" t="str">
            <v>m2</v>
          </cell>
          <cell r="G27" t="str">
            <v>camera</v>
          </cell>
          <cell r="H27">
            <v>37305</v>
          </cell>
          <cell r="I27" t="str">
            <v xml:space="preserve"> </v>
          </cell>
        </row>
        <row r="28">
          <cell r="A28" t="str">
            <v>camera_D m2</v>
          </cell>
          <cell r="B28">
            <v>-0.124081158290551</v>
          </cell>
          <cell r="C28">
            <v>4.1901322602431498E-2</v>
          </cell>
          <cell r="D28">
            <v>2.9612706851251098</v>
          </cell>
          <cell r="E28">
            <v>3.0637254542128099E-3</v>
          </cell>
          <cell r="F28" t="str">
            <v>m2</v>
          </cell>
          <cell r="G28" t="str">
            <v>camera_D</v>
          </cell>
          <cell r="H28">
            <v>37305</v>
          </cell>
          <cell r="I28" t="str">
            <v>**</v>
          </cell>
        </row>
        <row r="29">
          <cell r="A29" t="str">
            <v>Q0 m3</v>
          </cell>
          <cell r="B29">
            <v>-9.6533184704773303E-2</v>
          </cell>
          <cell r="C29">
            <v>4.6015871939604699E-2</v>
          </cell>
          <cell r="D29">
            <v>2.0978236559653101</v>
          </cell>
          <cell r="E29">
            <v>3.5920726001677603E-2</v>
          </cell>
          <cell r="F29" t="str">
            <v>m3</v>
          </cell>
          <cell r="G29" t="str">
            <v>Q0</v>
          </cell>
          <cell r="H29">
            <v>26649</v>
          </cell>
          <cell r="I29" t="str">
            <v>*</v>
          </cell>
        </row>
        <row r="30">
          <cell r="A30" t="str">
            <v>Q1 m3</v>
          </cell>
          <cell r="B30">
            <v>-0.14937114540408</v>
          </cell>
          <cell r="C30">
            <v>4.7279524728538101E-2</v>
          </cell>
          <cell r="D30">
            <v>3.1593199437116701</v>
          </cell>
          <cell r="E30">
            <v>1.5813778199058001E-3</v>
          </cell>
          <cell r="F30" t="str">
            <v>m3</v>
          </cell>
          <cell r="G30" t="str">
            <v>Q1</v>
          </cell>
          <cell r="H30">
            <v>26649</v>
          </cell>
          <cell r="I30" t="str">
            <v>**</v>
          </cell>
        </row>
        <row r="31">
          <cell r="A31" t="str">
            <v>Q2 m3</v>
          </cell>
          <cell r="B31">
            <v>-0.10320073288999</v>
          </cell>
          <cell r="C31">
            <v>5.15193035244439E-2</v>
          </cell>
          <cell r="D31">
            <v>2.0031468950473199</v>
          </cell>
          <cell r="E31">
            <v>4.5161523743967397E-2</v>
          </cell>
          <cell r="F31" t="str">
            <v>m3</v>
          </cell>
          <cell r="G31" t="str">
            <v>Q2</v>
          </cell>
          <cell r="H31">
            <v>26649</v>
          </cell>
          <cell r="I31" t="str">
            <v>*</v>
          </cell>
        </row>
        <row r="32">
          <cell r="A32" t="str">
            <v>Q3 m3</v>
          </cell>
          <cell r="B32">
            <v>-0.105843219046834</v>
          </cell>
          <cell r="C32">
            <v>5.7494689280167301E-2</v>
          </cell>
          <cell r="D32">
            <v>1.8409216637569501</v>
          </cell>
          <cell r="E32">
            <v>6.5633039211159497E-2</v>
          </cell>
          <cell r="F32" t="str">
            <v>m3</v>
          </cell>
          <cell r="G32" t="str">
            <v>Q3</v>
          </cell>
          <cell r="H32">
            <v>26649</v>
          </cell>
          <cell r="I32" t="str">
            <v xml:space="preserve"> </v>
          </cell>
        </row>
        <row r="33">
          <cell r="A33" t="str">
            <v>Q4 m3</v>
          </cell>
          <cell r="B33">
            <v>-0.209712936755934</v>
          </cell>
          <cell r="C33">
            <v>5.8504720546102097E-2</v>
          </cell>
          <cell r="D33">
            <v>3.5845472775257199</v>
          </cell>
          <cell r="E33">
            <v>3.37663398558551E-4</v>
          </cell>
          <cell r="F33" t="str">
            <v>m3</v>
          </cell>
          <cell r="G33" t="str">
            <v>Q4</v>
          </cell>
          <cell r="H33">
            <v>26649</v>
          </cell>
          <cell r="I33" t="str">
            <v>***</v>
          </cell>
        </row>
        <row r="34">
          <cell r="A34" t="str">
            <v>Q5 m3</v>
          </cell>
          <cell r="B34">
            <v>-0.15899037456251999</v>
          </cell>
          <cell r="C34">
            <v>6.0090599470492501E-2</v>
          </cell>
          <cell r="D34">
            <v>2.6458443743865798</v>
          </cell>
          <cell r="E34">
            <v>8.1487295994313296E-3</v>
          </cell>
          <cell r="F34" t="str">
            <v>m3</v>
          </cell>
          <cell r="G34" t="str">
            <v>Q5</v>
          </cell>
          <cell r="H34">
            <v>26649</v>
          </cell>
          <cell r="I34" t="str">
            <v>**</v>
          </cell>
        </row>
        <row r="35">
          <cell r="A35" t="str">
            <v>camera m3</v>
          </cell>
          <cell r="B35">
            <v>-1.8249208813319001E-3</v>
          </cell>
          <cell r="C35">
            <v>2.8223305098899799E-2</v>
          </cell>
          <cell r="D35">
            <v>6.4660069929338093E-2</v>
          </cell>
          <cell r="E35">
            <v>0.94844465583834003</v>
          </cell>
          <cell r="F35" t="str">
            <v>m3</v>
          </cell>
          <cell r="G35" t="str">
            <v>camera</v>
          </cell>
          <cell r="H35">
            <v>26649</v>
          </cell>
          <cell r="I35" t="str">
            <v xml:space="preserve"> </v>
          </cell>
        </row>
        <row r="36">
          <cell r="A36" t="str">
            <v>camera_D m3</v>
          </cell>
          <cell r="B36">
            <v>-0.12628528709130901</v>
          </cell>
          <cell r="C36">
            <v>4.1531464334339602E-2</v>
          </cell>
          <cell r="D36">
            <v>3.04071356778267</v>
          </cell>
          <cell r="E36">
            <v>2.3601824102978501E-3</v>
          </cell>
          <cell r="F36" t="str">
            <v>m3</v>
          </cell>
          <cell r="G36" t="str">
            <v>camera_D</v>
          </cell>
          <cell r="H36">
            <v>26649</v>
          </cell>
          <cell r="I36" t="str">
            <v>**</v>
          </cell>
        </row>
        <row r="37">
          <cell r="A37" t="str">
            <v>Q0 m0c</v>
          </cell>
          <cell r="B37">
            <v>-0.117895381651513</v>
          </cell>
          <cell r="C37">
            <v>4.8252158562359898E-2</v>
          </cell>
          <cell r="D37">
            <v>-2.4433182921578198</v>
          </cell>
          <cell r="E37">
            <v>1.4567083360561801E-2</v>
          </cell>
          <cell r="F37" t="str">
            <v>m0c</v>
          </cell>
          <cell r="G37" t="str">
            <v>Q0</v>
          </cell>
          <cell r="H37">
            <v>12105</v>
          </cell>
          <cell r="I37" t="str">
            <v>*</v>
          </cell>
        </row>
        <row r="38">
          <cell r="A38" t="str">
            <v>Q1 m0c</v>
          </cell>
          <cell r="B38">
            <v>-0.121460065042351</v>
          </cell>
          <cell r="C38">
            <v>5.4419696357707499E-2</v>
          </cell>
          <cell r="D38">
            <v>-2.2319136851477199</v>
          </cell>
          <cell r="E38">
            <v>2.5638897562641101E-2</v>
          </cell>
          <cell r="F38" t="str">
            <v>m0c</v>
          </cell>
          <cell r="G38" t="str">
            <v>Q1</v>
          </cell>
          <cell r="H38">
            <v>12105</v>
          </cell>
          <cell r="I38" t="str">
            <v>*</v>
          </cell>
        </row>
        <row r="39">
          <cell r="A39" t="str">
            <v>Q2 m0c</v>
          </cell>
          <cell r="B39">
            <v>-0.12544316404499201</v>
          </cell>
          <cell r="C39">
            <v>6.0247135195572302E-2</v>
          </cell>
          <cell r="D39">
            <v>-2.08214321955364</v>
          </cell>
          <cell r="E39">
            <v>3.7350342725270803E-2</v>
          </cell>
          <cell r="F39" t="str">
            <v>m0c</v>
          </cell>
          <cell r="G39" t="str">
            <v>Q2</v>
          </cell>
          <cell r="H39">
            <v>12105</v>
          </cell>
          <cell r="I39" t="str">
            <v>*</v>
          </cell>
        </row>
        <row r="40">
          <cell r="A40" t="str">
            <v>Q3 m0c</v>
          </cell>
          <cell r="B40">
            <v>-0.21084931229236201</v>
          </cell>
          <cell r="C40">
            <v>5.3532583438329097E-2</v>
          </cell>
          <cell r="D40">
            <v>-3.9387098239946901</v>
          </cell>
          <cell r="E40">
            <v>8.2380446541546504E-5</v>
          </cell>
          <cell r="F40" t="str">
            <v>m0c</v>
          </cell>
          <cell r="G40" t="str">
            <v>Q3</v>
          </cell>
          <cell r="H40">
            <v>12105</v>
          </cell>
          <cell r="I40" t="str">
            <v>***</v>
          </cell>
        </row>
        <row r="41">
          <cell r="A41" t="str">
            <v>Q4 m0c</v>
          </cell>
          <cell r="B41">
            <v>-0.35412873335942802</v>
          </cell>
          <cell r="C41">
            <v>4.8500608579544802E-2</v>
          </cell>
          <cell r="D41">
            <v>-7.3015317483826996</v>
          </cell>
          <cell r="E41">
            <v>3.0231807998415499E-13</v>
          </cell>
          <cell r="F41" t="str">
            <v>m0c</v>
          </cell>
          <cell r="G41" t="str">
            <v>Q4</v>
          </cell>
          <cell r="H41">
            <v>12105</v>
          </cell>
          <cell r="I41" t="str">
            <v>***</v>
          </cell>
        </row>
        <row r="42">
          <cell r="A42" t="str">
            <v>Q5 m0c</v>
          </cell>
          <cell r="B42">
            <v>-0.29337651680247101</v>
          </cell>
          <cell r="C42">
            <v>5.0335359210761398E-2</v>
          </cell>
          <cell r="D42">
            <v>-5.8284379291714501</v>
          </cell>
          <cell r="E42">
            <v>5.73750063815329E-9</v>
          </cell>
          <cell r="F42" t="str">
            <v>m0c</v>
          </cell>
          <cell r="G42" t="str">
            <v>Q5</v>
          </cell>
          <cell r="H42">
            <v>12105</v>
          </cell>
          <cell r="I42" t="str">
            <v>***</v>
          </cell>
        </row>
        <row r="43">
          <cell r="A43" t="str">
            <v>camera m0c</v>
          </cell>
          <cell r="B43">
            <v>9.2602943763959705E-3</v>
          </cell>
          <cell r="C43">
            <v>2.7965161509768601E-2</v>
          </cell>
          <cell r="D43">
            <v>0.33113681010428703</v>
          </cell>
          <cell r="E43">
            <v>0.74054114815167305</v>
          </cell>
          <cell r="F43" t="str">
            <v>m0c</v>
          </cell>
          <cell r="G43" t="str">
            <v>camera</v>
          </cell>
          <cell r="H43">
            <v>12105</v>
          </cell>
          <cell r="I43" t="str">
            <v xml:space="preserve"> </v>
          </cell>
        </row>
        <row r="44">
          <cell r="A44" t="str">
            <v>camera_D m0c</v>
          </cell>
          <cell r="B44">
            <v>-0.129056096683762</v>
          </cell>
          <cell r="C44">
            <v>4.6909180737980803E-2</v>
          </cell>
          <cell r="D44">
            <v>2.751190591126</v>
          </cell>
          <cell r="E44">
            <v>5.9379084549446197E-3</v>
          </cell>
          <cell r="F44" t="str">
            <v>m0c</v>
          </cell>
          <cell r="G44" t="str">
            <v>camera_D</v>
          </cell>
          <cell r="H44">
            <v>12105</v>
          </cell>
          <cell r="I44" t="str">
            <v>**</v>
          </cell>
        </row>
        <row r="45">
          <cell r="A45" t="str">
            <v>t m0c</v>
          </cell>
          <cell r="B45">
            <v>-6.7047874902367702E-2</v>
          </cell>
          <cell r="C45">
            <v>1.48264685587404E-2</v>
          </cell>
          <cell r="D45">
            <v>4.5221742882827103</v>
          </cell>
          <cell r="E45">
            <v>6.1207627817352901E-6</v>
          </cell>
          <cell r="F45" t="str">
            <v>m0c</v>
          </cell>
          <cell r="G45" t="str">
            <v>t</v>
          </cell>
          <cell r="H45">
            <v>12105</v>
          </cell>
          <cell r="I45" t="str">
            <v>***</v>
          </cell>
        </row>
        <row r="46">
          <cell r="A46" t="str">
            <v>log_fuel m0c</v>
          </cell>
          <cell r="B46">
            <v>2.1603099801984702</v>
          </cell>
          <cell r="C46">
            <v>0.235375944913081</v>
          </cell>
          <cell r="D46">
            <v>9.1781255769200101</v>
          </cell>
          <cell r="E46">
            <v>4.3866028380823901E-20</v>
          </cell>
          <cell r="F46" t="str">
            <v>m0c</v>
          </cell>
          <cell r="G46" t="str">
            <v>log_fuel</v>
          </cell>
          <cell r="H46">
            <v>12105</v>
          </cell>
          <cell r="I46" t="str">
            <v>***</v>
          </cell>
        </row>
        <row r="47">
          <cell r="A47" t="str">
            <v>log_cameras m0c</v>
          </cell>
          <cell r="B47">
            <v>-3.6335856296593198E-3</v>
          </cell>
          <cell r="C47">
            <v>6.5191713933131903E-2</v>
          </cell>
          <cell r="D47">
            <v>5.5736924379474702E-2</v>
          </cell>
          <cell r="E47">
            <v>0.95555138380855598</v>
          </cell>
          <cell r="F47" t="str">
            <v>m0c</v>
          </cell>
          <cell r="G47" t="str">
            <v>log_cameras</v>
          </cell>
          <cell r="H47">
            <v>12105</v>
          </cell>
          <cell r="I47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topLeftCell="A3" zoomScaleNormal="100" workbookViewId="0">
      <selection activeCell="F10" sqref="F10:Z36"/>
    </sheetView>
  </sheetViews>
  <sheetFormatPr defaultColWidth="9.140625" defaultRowHeight="15" x14ac:dyDescent="0.25"/>
  <cols>
    <col min="1" max="3" width="9.140625" style="2"/>
    <col min="4" max="4" width="5.42578125" style="2" customWidth="1"/>
    <col min="5" max="5" width="26.42578125" style="2" customWidth="1"/>
    <col min="6" max="6" width="10.28515625" style="3" customWidth="1"/>
    <col min="7" max="7" width="3.140625" style="2" customWidth="1"/>
    <col min="8" max="8" width="1.85546875" style="2" customWidth="1"/>
    <col min="9" max="9" width="10.28515625" style="2" customWidth="1"/>
    <col min="10" max="10" width="3.140625" style="2" bestFit="1" customWidth="1"/>
    <col min="11" max="11" width="8.28515625" style="2" customWidth="1"/>
    <col min="12" max="12" width="10.28515625" style="2" customWidth="1"/>
    <col min="13" max="13" width="3.140625" style="2" bestFit="1" customWidth="1"/>
    <col min="14" max="14" width="1.85546875" style="2" customWidth="1"/>
    <col min="15" max="15" width="10.28515625" style="2" customWidth="1"/>
    <col min="16" max="16" width="3.140625" style="2" bestFit="1" customWidth="1"/>
    <col min="17" max="17" width="1.85546875" style="2" customWidth="1"/>
    <col min="18" max="18" width="10.28515625" style="2" customWidth="1"/>
    <col min="19" max="19" width="3.140625" style="2" bestFit="1" customWidth="1"/>
    <col min="20" max="16384" width="9.140625" style="2"/>
  </cols>
  <sheetData>
    <row r="1" spans="1:21" ht="13.9" x14ac:dyDescent="0.25">
      <c r="F1" s="3" t="s">
        <v>28</v>
      </c>
      <c r="I1" s="3" t="s">
        <v>43</v>
      </c>
      <c r="L1" s="2" t="s">
        <v>5</v>
      </c>
      <c r="O1" s="2" t="s">
        <v>6</v>
      </c>
      <c r="R1" s="2" t="s">
        <v>29</v>
      </c>
    </row>
    <row r="2" spans="1:21" ht="3.75" customHeight="1" thickBot="1" x14ac:dyDescent="0.3">
      <c r="D2" s="4"/>
      <c r="E2" s="4"/>
      <c r="F2" s="5"/>
      <c r="G2" s="4"/>
      <c r="H2" s="4"/>
      <c r="I2" s="4"/>
      <c r="J2" s="4"/>
      <c r="K2" s="4"/>
      <c r="L2" s="4"/>
      <c r="M2" s="4"/>
      <c r="N2" s="5"/>
      <c r="O2" s="4"/>
      <c r="P2" s="4"/>
      <c r="Q2" s="4"/>
      <c r="R2" s="4"/>
      <c r="S2" s="4"/>
    </row>
    <row r="3" spans="1:21" ht="14.45" thickTop="1" x14ac:dyDescent="0.25">
      <c r="D3" s="6"/>
      <c r="E3" s="6"/>
      <c r="F3" s="55" t="s">
        <v>9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1" ht="13.9" customHeight="1" x14ac:dyDescent="0.25">
      <c r="D4" s="6"/>
      <c r="E4" s="6"/>
      <c r="F4" s="52" t="s">
        <v>38</v>
      </c>
      <c r="G4" s="52"/>
      <c r="H4" s="52"/>
      <c r="I4" s="52"/>
      <c r="J4" s="52"/>
      <c r="K4" s="42"/>
      <c r="L4" s="58" t="s">
        <v>20</v>
      </c>
      <c r="M4" s="58"/>
      <c r="N4" s="58"/>
      <c r="O4" s="58"/>
      <c r="P4" s="58"/>
      <c r="Q4" s="58"/>
      <c r="R4" s="58"/>
      <c r="S4" s="58"/>
    </row>
    <row r="5" spans="1:21" s="7" customFormat="1" ht="15.75" customHeight="1" x14ac:dyDescent="0.3">
      <c r="D5" s="8"/>
      <c r="E5" s="8"/>
      <c r="F5" s="53" t="s">
        <v>41</v>
      </c>
      <c r="G5" s="53"/>
      <c r="H5" s="49"/>
      <c r="I5" s="53" t="s">
        <v>39</v>
      </c>
      <c r="J5" s="53"/>
      <c r="K5" s="9"/>
      <c r="L5" s="57">
        <v>-1</v>
      </c>
      <c r="M5" s="57"/>
      <c r="N5" s="9"/>
      <c r="O5" s="57">
        <v>-2</v>
      </c>
      <c r="P5" s="57"/>
      <c r="Q5" s="9"/>
      <c r="R5" s="57">
        <v>-3</v>
      </c>
      <c r="S5" s="57"/>
    </row>
    <row r="6" spans="1:21" s="7" customFormat="1" ht="7.5" customHeight="1" x14ac:dyDescent="0.3">
      <c r="D6" s="10"/>
      <c r="E6" s="10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21" s="7" customFormat="1" ht="13.9" x14ac:dyDescent="0.3">
      <c r="D7" s="43" t="s">
        <v>21</v>
      </c>
      <c r="E7" s="10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21" s="7" customFormat="1" ht="13.9" x14ac:dyDescent="0.3">
      <c r="D8" s="13" t="s">
        <v>25</v>
      </c>
      <c r="E8" s="13"/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21" s="7" customFormat="1" ht="13.9" x14ac:dyDescent="0.3">
      <c r="A9" s="14" t="s">
        <v>30</v>
      </c>
      <c r="D9" s="15"/>
      <c r="E9" s="16">
        <v>1</v>
      </c>
      <c r="F9" s="1">
        <f>VLOOKUP($A9&amp;F$1,[2]acc_base_id_byroad!$A:$I,2,0)</f>
        <v>-0.13245284806122801</v>
      </c>
      <c r="G9" s="17" t="str">
        <f>VLOOKUP($A9&amp;F$1,[2]acc_base_id_byroad!$A:$I,9,0)</f>
        <v>**</v>
      </c>
      <c r="H9" s="17"/>
      <c r="I9" s="1">
        <f>VLOOKUP($A9&amp;I$1,[2]acc_base_id_byroad!$A:$I,2,0)</f>
        <v>-0.117895381651513</v>
      </c>
      <c r="J9" s="17" t="str">
        <f>VLOOKUP($A9&amp;I$1,[2]acc_base_id_byroad!$A:$I,9,0)</f>
        <v>*</v>
      </c>
      <c r="K9" s="18"/>
      <c r="L9" s="1">
        <f>VLOOKUP($A9&amp;L$1,[2]acc_base_id_byroad!$A:$I,2,0)</f>
        <v>-7.6432105307462306E-2</v>
      </c>
      <c r="M9" s="17" t="str">
        <f>VLOOKUP($A9&amp;L$1,[2]acc_base_id_byroad!$A:$I,9,0)</f>
        <v>*</v>
      </c>
      <c r="N9" s="19"/>
      <c r="O9" s="1">
        <f>VLOOKUP($A9&amp;O$1,[2]acc_base_id_byroad!$A:$I,2,0)</f>
        <v>-0.122726752396474</v>
      </c>
      <c r="P9" s="17" t="str">
        <f>VLOOKUP($A9&amp;O$1,[2]acc_base_id_byroad!$A:$I,9,0)</f>
        <v>**</v>
      </c>
      <c r="Q9" s="20"/>
      <c r="R9" s="1">
        <f>VLOOKUP($A9&amp;R$1,[2]acc_base_id_byroad!$A:$I,2,0)</f>
        <v>-9.6533184704773303E-2</v>
      </c>
      <c r="S9" s="17" t="str">
        <f>VLOOKUP($A9&amp;R$1,[2]acc_base_id_byroad!$A:$I,9,0)</f>
        <v>*</v>
      </c>
      <c r="U9" s="7" t="s">
        <v>35</v>
      </c>
    </row>
    <row r="10" spans="1:21" s="7" customFormat="1" ht="13.9" x14ac:dyDescent="0.3">
      <c r="A10" s="14"/>
      <c r="D10" s="10"/>
      <c r="E10" s="10"/>
      <c r="F10" s="21">
        <f>-VLOOKUP($A9&amp;F$1,[2]acc_base_id_byroad!$A:$I,3,0)</f>
        <v>-4.15955484764194E-2</v>
      </c>
      <c r="I10" s="21">
        <f>-VLOOKUP($A9&amp;I$1,[2]acc_base_id_byroad!$A:$I,3,0)</f>
        <v>-4.8252158562359898E-2</v>
      </c>
      <c r="K10" s="18"/>
      <c r="L10" s="21">
        <f>-VLOOKUP($A9&amp;L$1,[2]acc_base_id_byroad!$A:$I,3,0)</f>
        <v>-3.7689002987789197E-2</v>
      </c>
      <c r="M10" s="22"/>
      <c r="N10" s="19"/>
      <c r="O10" s="21">
        <f>-VLOOKUP($A9&amp;O$1,[2]acc_base_id_byroad!$A:$I,3,0)</f>
        <v>-4.2095077206150397E-2</v>
      </c>
      <c r="P10" s="22"/>
      <c r="Q10" s="20"/>
      <c r="R10" s="21">
        <f>-VLOOKUP($A9&amp;R$1,[2]acc_base_id_byroad!$A:$I,3,0)</f>
        <v>-4.6015871939604699E-2</v>
      </c>
      <c r="S10" s="22"/>
      <c r="T10" s="22"/>
    </row>
    <row r="11" spans="1:21" s="7" customFormat="1" ht="13.9" x14ac:dyDescent="0.3">
      <c r="A11" s="14" t="s">
        <v>31</v>
      </c>
      <c r="D11" s="15"/>
      <c r="E11" s="16">
        <v>2</v>
      </c>
      <c r="F11" s="1">
        <f>VLOOKUP($A11&amp;F$1,[2]acc_base_id_byroad!$A:$I,2,0)</f>
        <v>-0.13216656776212801</v>
      </c>
      <c r="G11" s="17" t="str">
        <f>VLOOKUP($A11&amp;F$1,[2]acc_base_id_byroad!$A:$I,9,0)</f>
        <v>**</v>
      </c>
      <c r="H11" s="17"/>
      <c r="I11" s="1">
        <f>VLOOKUP($A11&amp;I$1,[2]acc_base_id_byroad!$A:$I,2,0)</f>
        <v>-0.121460065042351</v>
      </c>
      <c r="J11" s="17" t="str">
        <f>VLOOKUP($A11&amp;I$1,[2]acc_base_id_byroad!$A:$I,9,0)</f>
        <v>*</v>
      </c>
      <c r="K11" s="18"/>
      <c r="L11" s="1">
        <f>VLOOKUP($A11&amp;L$1,[2]acc_base_id_byroad!$A:$I,2,0)</f>
        <v>-0.122733456017894</v>
      </c>
      <c r="M11" s="17" t="str">
        <f>VLOOKUP($A11&amp;L$1,[2]acc_base_id_byroad!$A:$I,9,0)</f>
        <v>**</v>
      </c>
      <c r="N11" s="19"/>
      <c r="O11" s="1">
        <f>VLOOKUP($A11&amp;O$1,[2]acc_base_id_byroad!$A:$I,2,0)</f>
        <v>-0.17260493940313501</v>
      </c>
      <c r="P11" s="17" t="str">
        <f>VLOOKUP($A11&amp;O$1,[2]acc_base_id_byroad!$A:$I,9,0)</f>
        <v>***</v>
      </c>
      <c r="Q11" s="20"/>
      <c r="R11" s="1">
        <f>VLOOKUP($A11&amp;R$1,[2]acc_base_id_byroad!$A:$I,2,0)</f>
        <v>-0.14937114540408</v>
      </c>
      <c r="S11" s="17" t="str">
        <f>VLOOKUP($A11&amp;R$1,[2]acc_base_id_byroad!$A:$I,9,0)</f>
        <v>**</v>
      </c>
    </row>
    <row r="12" spans="1:21" s="7" customFormat="1" ht="13.9" x14ac:dyDescent="0.3">
      <c r="A12" s="14"/>
      <c r="D12" s="10"/>
      <c r="E12" s="10"/>
      <c r="F12" s="21">
        <f>-VLOOKUP($A11&amp;F$1,[2]acc_base_id_byroad!$A:$I,3,0)</f>
        <v>-4.8291825822458702E-2</v>
      </c>
      <c r="G12" s="22"/>
      <c r="H12" s="22"/>
      <c r="I12" s="21">
        <f>-VLOOKUP($A11&amp;I$1,[2]acc_base_id_byroad!$A:$I,3,0)</f>
        <v>-5.4419696357707499E-2</v>
      </c>
      <c r="J12" s="22"/>
      <c r="K12" s="18"/>
      <c r="L12" s="21">
        <f>-VLOOKUP($A11&amp;L$1,[2]acc_base_id_byroad!$A:$I,3,0)</f>
        <v>-4.15023649917209E-2</v>
      </c>
      <c r="M12" s="22"/>
      <c r="N12" s="19"/>
      <c r="O12" s="21">
        <f>-VLOOKUP($A11&amp;O$1,[2]acc_base_id_byroad!$A:$I,3,0)</f>
        <v>-4.3925170060010697E-2</v>
      </c>
      <c r="P12" s="22"/>
      <c r="Q12" s="20"/>
      <c r="R12" s="21">
        <f>-VLOOKUP($A11&amp;R$1,[2]acc_base_id_byroad!$A:$I,3,0)</f>
        <v>-4.7279524728538101E-2</v>
      </c>
      <c r="S12" s="22"/>
    </row>
    <row r="13" spans="1:21" s="7" customFormat="1" ht="13.9" x14ac:dyDescent="0.3">
      <c r="A13" s="14" t="s">
        <v>32</v>
      </c>
      <c r="D13" s="15"/>
      <c r="E13" s="16">
        <v>3</v>
      </c>
      <c r="F13" s="1">
        <f>VLOOKUP($A13&amp;F$1,[2]acc_base_id_byroad!$A:$I,2,0)</f>
        <v>-0.129750966456847</v>
      </c>
      <c r="G13" s="17" t="str">
        <f>VLOOKUP($A13&amp;F$1,[2]acc_base_id_byroad!$A:$I,9,0)</f>
        <v>*</v>
      </c>
      <c r="H13" s="17"/>
      <c r="I13" s="1">
        <f>VLOOKUP($A13&amp;I$1,[2]acc_base_id_byroad!$A:$I,2,0)</f>
        <v>-0.12544316404499201</v>
      </c>
      <c r="J13" s="17" t="str">
        <f>VLOOKUP($A13&amp;I$1,[2]acc_base_id_byroad!$A:$I,9,0)</f>
        <v>*</v>
      </c>
      <c r="K13" s="18"/>
      <c r="L13" s="1">
        <f>VLOOKUP($A13&amp;L$1,[2]acc_base_id_byroad!$A:$I,2,0)</f>
        <v>-7.6887892729794599E-2</v>
      </c>
      <c r="M13" s="17" t="str">
        <f>VLOOKUP($A13&amp;L$1,[2]acc_base_id_byroad!$A:$I,9,0)</f>
        <v xml:space="preserve"> </v>
      </c>
      <c r="N13" s="19"/>
      <c r="O13" s="1">
        <f>VLOOKUP($A13&amp;O$1,[2]acc_base_id_byroad!$A:$I,2,0)</f>
        <v>-0.132037816735291</v>
      </c>
      <c r="P13" s="17" t="str">
        <f>VLOOKUP($A13&amp;O$1,[2]acc_base_id_byroad!$A:$I,9,0)</f>
        <v>**</v>
      </c>
      <c r="Q13" s="20"/>
      <c r="R13" s="1">
        <f>VLOOKUP($A13&amp;R$1,[2]acc_base_id_byroad!$A:$I,2,0)</f>
        <v>-0.10320073288999</v>
      </c>
      <c r="S13" s="17" t="str">
        <f>VLOOKUP($A13&amp;R$1,[2]acc_base_id_byroad!$A:$I,9,0)</f>
        <v>*</v>
      </c>
    </row>
    <row r="14" spans="1:21" s="7" customFormat="1" ht="13.9" x14ac:dyDescent="0.3">
      <c r="A14" s="14"/>
      <c r="D14" s="10"/>
      <c r="E14" s="10"/>
      <c r="F14" s="21">
        <f>-VLOOKUP($A13&amp;F$1,[2]acc_base_id_byroad!$A:$I,3,0)</f>
        <v>-5.1236120350664001E-2</v>
      </c>
      <c r="G14" s="22"/>
      <c r="H14" s="22"/>
      <c r="I14" s="21">
        <f>-VLOOKUP($A13&amp;I$1,[2]acc_base_id_byroad!$A:$I,3,0)</f>
        <v>-6.0247135195572302E-2</v>
      </c>
      <c r="J14" s="22"/>
      <c r="K14" s="18"/>
      <c r="L14" s="21">
        <f>-VLOOKUP($A13&amp;L$1,[2]acc_base_id_byroad!$A:$I,3,0)</f>
        <v>-4.5330892710744503E-2</v>
      </c>
      <c r="M14" s="22"/>
      <c r="N14" s="19"/>
      <c r="O14" s="21">
        <f>-VLOOKUP($A13&amp;O$1,[2]acc_base_id_byroad!$A:$I,3,0)</f>
        <v>-4.7331815406153999E-2</v>
      </c>
      <c r="P14" s="22"/>
      <c r="Q14" s="20"/>
      <c r="R14" s="21">
        <f>-VLOOKUP($A13&amp;R$1,[2]acc_base_id_byroad!$A:$I,3,0)</f>
        <v>-5.15193035244439E-2</v>
      </c>
      <c r="S14" s="22"/>
    </row>
    <row r="15" spans="1:21" s="7" customFormat="1" ht="13.9" x14ac:dyDescent="0.3">
      <c r="A15" s="14" t="s">
        <v>36</v>
      </c>
      <c r="D15" s="15"/>
      <c r="E15" s="16">
        <v>4</v>
      </c>
      <c r="F15" s="1">
        <f>VLOOKUP($A15&amp;F$1,[2]acc_base_id_byroad!$A:$I,2,0)</f>
        <v>-0.22088908236461099</v>
      </c>
      <c r="G15" s="17" t="str">
        <f>VLOOKUP($A15&amp;F$1,[2]acc_base_id_byroad!$A:$I,9,0)</f>
        <v>***</v>
      </c>
      <c r="H15" s="17"/>
      <c r="I15" s="1">
        <f>VLOOKUP($A15&amp;I$1,[2]acc_base_id_byroad!$A:$I,2,0)</f>
        <v>-0.21084931229236201</v>
      </c>
      <c r="J15" s="17" t="str">
        <f>VLOOKUP($A15&amp;I$1,[2]acc_base_id_byroad!$A:$I,9,0)</f>
        <v>***</v>
      </c>
      <c r="K15" s="18"/>
      <c r="L15" s="1">
        <f>VLOOKUP($A15&amp;L$1,[2]acc_base_id_byroad!$A:$I,2,0)</f>
        <v>-7.7395345943247901E-2</v>
      </c>
      <c r="M15" s="17" t="str">
        <f>VLOOKUP($A15&amp;L$1,[2]acc_base_id_byroad!$A:$I,9,0)</f>
        <v xml:space="preserve"> </v>
      </c>
      <c r="N15" s="19"/>
      <c r="O15" s="1">
        <f>VLOOKUP($A15&amp;O$1,[2]acc_base_id_byroad!$A:$I,2,0)</f>
        <v>-0.144503536877851</v>
      </c>
      <c r="P15" s="17" t="str">
        <f>VLOOKUP($A15&amp;O$1,[2]acc_base_id_byroad!$A:$I,9,0)</f>
        <v>**</v>
      </c>
      <c r="Q15" s="20"/>
      <c r="R15" s="1">
        <f>VLOOKUP($A15&amp;R$1,[2]acc_base_id_byroad!$A:$I,2,0)</f>
        <v>-0.105843219046834</v>
      </c>
      <c r="S15" s="17" t="str">
        <f>VLOOKUP($A15&amp;R$1,[2]acc_base_id_byroad!$A:$I,9,0)</f>
        <v xml:space="preserve"> </v>
      </c>
    </row>
    <row r="16" spans="1:21" s="7" customFormat="1" ht="13.9" x14ac:dyDescent="0.3">
      <c r="A16" s="14"/>
      <c r="D16" s="10"/>
      <c r="E16" s="10"/>
      <c r="F16" s="21">
        <f>-VLOOKUP($A15&amp;F$1,[2]acc_base_id_byroad!$A:$I,3,0)</f>
        <v>-4.4766306929308997E-2</v>
      </c>
      <c r="G16" s="22"/>
      <c r="H16" s="22"/>
      <c r="I16" s="21">
        <f>-VLOOKUP($A15&amp;I$1,[2]acc_base_id_byroad!$A:$I,3,0)</f>
        <v>-5.3532583438329097E-2</v>
      </c>
      <c r="J16" s="22"/>
      <c r="K16" s="18"/>
      <c r="L16" s="21">
        <f>-VLOOKUP($A15&amp;L$1,[2]acc_base_id_byroad!$A:$I,3,0)</f>
        <v>-4.74132975212E-2</v>
      </c>
      <c r="M16" s="22"/>
      <c r="N16" s="19"/>
      <c r="O16" s="21">
        <f>-VLOOKUP($A15&amp;O$1,[2]acc_base_id_byroad!$A:$I,3,0)</f>
        <v>-5.0924395135712799E-2</v>
      </c>
      <c r="P16" s="22"/>
      <c r="Q16" s="20"/>
      <c r="R16" s="21">
        <f>-VLOOKUP($A15&amp;R$1,[2]acc_base_id_byroad!$A:$I,3,0)</f>
        <v>-5.7494689280167301E-2</v>
      </c>
      <c r="S16" s="22"/>
    </row>
    <row r="17" spans="1:19" s="7" customFormat="1" ht="13.9" x14ac:dyDescent="0.3">
      <c r="A17" s="14" t="s">
        <v>37</v>
      </c>
      <c r="D17" s="15"/>
      <c r="E17" s="16">
        <v>5</v>
      </c>
      <c r="F17" s="1">
        <f>VLOOKUP($A17&amp;F$1,[2]acc_base_id_byroad!$A:$I,2,0)</f>
        <v>-0.36196930188016802</v>
      </c>
      <c r="G17" s="17" t="str">
        <f>VLOOKUP($A17&amp;F$1,[2]acc_base_id_byroad!$A:$I,9,0)</f>
        <v>***</v>
      </c>
      <c r="H17" s="17"/>
      <c r="I17" s="1">
        <f>VLOOKUP($A17&amp;I$1,[2]acc_base_id_byroad!$A:$I,2,0)</f>
        <v>-0.35412873335942802</v>
      </c>
      <c r="J17" s="17" t="str">
        <f>VLOOKUP($A17&amp;I$1,[2]acc_base_id_byroad!$A:$I,9,0)</f>
        <v>***</v>
      </c>
      <c r="K17" s="18"/>
      <c r="L17" s="1">
        <f>VLOOKUP($A17&amp;L$1,[2]acc_base_id_byroad!$A:$I,2,0)</f>
        <v>-0.188904752853821</v>
      </c>
      <c r="M17" s="17" t="str">
        <f>VLOOKUP($A17&amp;L$1,[2]acc_base_id_byroad!$A:$I,9,0)</f>
        <v>***</v>
      </c>
      <c r="N17" s="19"/>
      <c r="O17" s="1">
        <f>VLOOKUP($A17&amp;O$1,[2]acc_base_id_byroad!$A:$I,2,0)</f>
        <v>-0.250537058959383</v>
      </c>
      <c r="P17" s="17" t="str">
        <f>VLOOKUP($A17&amp;O$1,[2]acc_base_id_byroad!$A:$I,9,0)</f>
        <v>***</v>
      </c>
      <c r="Q17" s="20"/>
      <c r="R17" s="1">
        <f>VLOOKUP($A17&amp;R$1,[2]acc_base_id_byroad!$A:$I,2,0)</f>
        <v>-0.209712936755934</v>
      </c>
      <c r="S17" s="17" t="str">
        <f>VLOOKUP($A17&amp;R$1,[2]acc_base_id_byroad!$A:$I,9,0)</f>
        <v>***</v>
      </c>
    </row>
    <row r="18" spans="1:19" s="7" customFormat="1" ht="13.9" x14ac:dyDescent="0.3">
      <c r="A18" s="14"/>
      <c r="D18" s="10"/>
      <c r="E18" s="10"/>
      <c r="F18" s="21">
        <f>-VLOOKUP($A17&amp;F$1,[2]acc_base_id_byroad!$A:$I,3,0)</f>
        <v>-4.17742939073334E-2</v>
      </c>
      <c r="G18" s="22"/>
      <c r="H18" s="22"/>
      <c r="I18" s="21">
        <f>-VLOOKUP($A17&amp;I$1,[2]acc_base_id_byroad!$A:$I,3,0)</f>
        <v>-4.8500608579544802E-2</v>
      </c>
      <c r="J18" s="22"/>
      <c r="K18" s="18"/>
      <c r="L18" s="21">
        <f>-VLOOKUP($A17&amp;L$1,[2]acc_base_id_byroad!$A:$I,3,0)</f>
        <v>-4.7459418031314801E-2</v>
      </c>
      <c r="M18" s="22"/>
      <c r="N18" s="19"/>
      <c r="O18" s="21">
        <f>-VLOOKUP($A17&amp;O$1,[2]acc_base_id_byroad!$A:$I,3,0)</f>
        <v>-5.1264423490977602E-2</v>
      </c>
      <c r="P18" s="22"/>
      <c r="Q18" s="20"/>
      <c r="R18" s="21">
        <f>-VLOOKUP($A17&amp;R$1,[2]acc_base_id_byroad!$A:$I,3,0)</f>
        <v>-5.8504720546102097E-2</v>
      </c>
      <c r="S18" s="22"/>
    </row>
    <row r="19" spans="1:19" s="7" customFormat="1" ht="13.9" x14ac:dyDescent="0.3">
      <c r="A19" s="7" t="s">
        <v>40</v>
      </c>
      <c r="D19" s="15"/>
      <c r="E19" s="16">
        <v>6</v>
      </c>
      <c r="F19" s="1">
        <f>VLOOKUP($A19&amp;F$1,[2]acc_base_id_byroad!$A:$I,2,0)</f>
        <v>-0.30805922312831502</v>
      </c>
      <c r="G19" s="17" t="str">
        <f>VLOOKUP($A19&amp;F$1,[2]acc_base_id_byroad!$A:$I,9,0)</f>
        <v>***</v>
      </c>
      <c r="H19" s="17"/>
      <c r="I19" s="1">
        <f>VLOOKUP($A19&amp;I$1,[2]acc_base_id_byroad!$A:$I,2,0)</f>
        <v>-0.29337651680247101</v>
      </c>
      <c r="J19" s="17" t="str">
        <f>VLOOKUP($A19&amp;I$1,[2]acc_base_id_byroad!$A:$I,9,0)</f>
        <v>***</v>
      </c>
      <c r="K19" s="18"/>
      <c r="L19" s="1">
        <f>VLOOKUP($A19&amp;L$1,[2]acc_base_id_byroad!$A:$I,2,0)</f>
        <v>-0.12816379343018999</v>
      </c>
      <c r="M19" s="17" t="str">
        <f>VLOOKUP($A19&amp;L$1,[2]acc_base_id_byroad!$A:$I,9,0)</f>
        <v>**</v>
      </c>
      <c r="N19" s="19"/>
      <c r="O19" s="1">
        <f>VLOOKUP($A19&amp;O$1,[2]acc_base_id_byroad!$A:$I,2,0)</f>
        <v>-0.201727294358795</v>
      </c>
      <c r="P19" s="17" t="str">
        <f>VLOOKUP($A19&amp;O$1,[2]acc_base_id_byroad!$A:$I,9,0)</f>
        <v>***</v>
      </c>
      <c r="Q19" s="20"/>
      <c r="R19" s="1">
        <f>VLOOKUP($A19&amp;R$1,[2]acc_base_id_byroad!$A:$I,2,0)</f>
        <v>-0.15899037456251999</v>
      </c>
      <c r="S19" s="17" t="str">
        <f>VLOOKUP($A19&amp;R$1,[2]acc_base_id_byroad!$A:$I,9,0)</f>
        <v>**</v>
      </c>
    </row>
    <row r="20" spans="1:19" s="7" customFormat="1" ht="13.9" x14ac:dyDescent="0.3">
      <c r="A20" s="14"/>
      <c r="D20" s="10"/>
      <c r="E20" s="10"/>
      <c r="F20" s="21">
        <f>-VLOOKUP($A19&amp;F$1,[2]acc_base_id_byroad!$A:$I,3,0)</f>
        <v>-4.5598888213002599E-2</v>
      </c>
      <c r="G20" s="22"/>
      <c r="H20" s="22"/>
      <c r="I20" s="21">
        <f>-VLOOKUP($A19&amp;I$1,[2]acc_base_id_byroad!$A:$I,3,0)</f>
        <v>-5.0335359210761398E-2</v>
      </c>
      <c r="J20" s="22"/>
      <c r="K20" s="18"/>
      <c r="L20" s="21">
        <f>-VLOOKUP($A19&amp;L$1,[2]acc_base_id_byroad!$A:$I,3,0)</f>
        <v>-4.81522079325436E-2</v>
      </c>
      <c r="M20" s="22"/>
      <c r="N20" s="19"/>
      <c r="O20" s="21">
        <f>-VLOOKUP($A19&amp;O$1,[2]acc_base_id_byroad!$A:$I,3,0)</f>
        <v>-5.2538086421926297E-2</v>
      </c>
      <c r="P20" s="22"/>
      <c r="Q20" s="20"/>
      <c r="R20" s="21">
        <f>-VLOOKUP($A19&amp;R$1,[2]acc_base_id_byroad!$A:$I,3,0)</f>
        <v>-6.0090599470492501E-2</v>
      </c>
      <c r="S20" s="22"/>
    </row>
    <row r="21" spans="1:19" s="7" customFormat="1" ht="13.9" x14ac:dyDescent="0.3">
      <c r="A21" s="14"/>
      <c r="D21" s="13" t="s">
        <v>26</v>
      </c>
      <c r="E21" s="10"/>
      <c r="F21" s="21"/>
      <c r="G21" s="22"/>
      <c r="H21" s="22"/>
      <c r="I21" s="22"/>
      <c r="J21" s="22"/>
      <c r="K21" s="18"/>
      <c r="L21" s="21"/>
      <c r="M21" s="22"/>
      <c r="N21" s="19"/>
      <c r="O21" s="21"/>
      <c r="P21" s="22"/>
      <c r="Q21" s="20"/>
      <c r="R21" s="21"/>
      <c r="S21" s="22"/>
    </row>
    <row r="22" spans="1:19" s="7" customFormat="1" ht="13.9" x14ac:dyDescent="0.3">
      <c r="A22" s="14" t="s">
        <v>33</v>
      </c>
      <c r="E22" s="12" t="s">
        <v>7</v>
      </c>
      <c r="F22" s="1">
        <f>VLOOKUP($A22&amp;F$1,[2]acc_base_id_byroad!$A:$I,2,0)</f>
        <v>6.72632401016826E-3</v>
      </c>
      <c r="G22" s="17" t="str">
        <f>VLOOKUP($A22&amp;F$1,[2]acc_base_id_byroad!$A:$I,9,0)</f>
        <v xml:space="preserve"> </v>
      </c>
      <c r="H22" s="17"/>
      <c r="I22" s="1">
        <f>VLOOKUP($A22&amp;I$1,[2]acc_base_id_byroad!$A:$I,2,0)</f>
        <v>9.2602943763959705E-3</v>
      </c>
      <c r="J22" s="17" t="str">
        <f>VLOOKUP($A22&amp;I$1,[2]acc_base_id_byroad!$A:$I,9,0)</f>
        <v xml:space="preserve"> </v>
      </c>
      <c r="K22" s="18"/>
      <c r="L22" s="1">
        <f>VLOOKUP($A22&amp;L$1,[2]acc_base_id_byroad!$A:$I,2,0)</f>
        <v>-2.5777976587736302E-2</v>
      </c>
      <c r="M22" s="17" t="str">
        <f>VLOOKUP($A22&amp;L$1,[2]acc_base_id_byroad!$A:$I,9,0)</f>
        <v xml:space="preserve"> </v>
      </c>
      <c r="N22" s="19"/>
      <c r="O22" s="1">
        <f>VLOOKUP($A22&amp;O$1,[2]acc_base_id_byroad!$A:$I,2,0)</f>
        <v>-4.7427519099548796E-3</v>
      </c>
      <c r="P22" s="17" t="str">
        <f>VLOOKUP($A22&amp;O$1,[2]acc_base_id_byroad!$A:$I,9,0)</f>
        <v xml:space="preserve"> </v>
      </c>
      <c r="Q22" s="20"/>
      <c r="R22" s="1">
        <f>VLOOKUP($A22&amp;R$1,[2]acc_base_id_byroad!$A:$I,2,0)</f>
        <v>-1.8249208813319001E-3</v>
      </c>
      <c r="S22" s="17" t="str">
        <f>VLOOKUP($A22&amp;R$1,[2]acc_base_id_byroad!$A:$I,9,0)</f>
        <v xml:space="preserve"> </v>
      </c>
    </row>
    <row r="23" spans="1:19" s="7" customFormat="1" ht="13.9" x14ac:dyDescent="0.3">
      <c r="A23" s="14"/>
      <c r="D23" s="12"/>
      <c r="E23" s="12"/>
      <c r="F23" s="21">
        <f>-VLOOKUP($A22&amp;F$1,[2]acc_base_id_byroad!$A:$I,3,0)</f>
        <v>-3.1032331273086699E-2</v>
      </c>
      <c r="G23" s="22"/>
      <c r="H23" s="22"/>
      <c r="I23" s="21">
        <f>-VLOOKUP($A22&amp;I$1,[2]acc_base_id_byroad!$A:$I,3,0)</f>
        <v>-2.7965161509768601E-2</v>
      </c>
      <c r="J23" s="22"/>
      <c r="K23" s="18"/>
      <c r="L23" s="21">
        <f>-VLOOKUP($A22&amp;L$1,[2]acc_base_id_byroad!$A:$I,3,0)</f>
        <v>-2.09841524140198E-2</v>
      </c>
      <c r="M23" s="22"/>
      <c r="N23" s="19"/>
      <c r="O23" s="21">
        <f>-VLOOKUP($A22&amp;O$1,[2]acc_base_id_byroad!$A:$I,3,0)</f>
        <v>-2.7286799637750801E-2</v>
      </c>
      <c r="P23" s="22"/>
      <c r="Q23" s="20"/>
      <c r="R23" s="21">
        <f>-VLOOKUP($A22&amp;R$1,[2]acc_base_id_byroad!$A:$I,3,0)</f>
        <v>-2.8223305098899799E-2</v>
      </c>
      <c r="S23" s="22"/>
    </row>
    <row r="24" spans="1:19" s="7" customFormat="1" x14ac:dyDescent="0.25">
      <c r="A24" s="14" t="s">
        <v>34</v>
      </c>
      <c r="D24" s="13"/>
      <c r="E24" s="10" t="s">
        <v>10</v>
      </c>
      <c r="F24" s="1">
        <f>VLOOKUP($A24&amp;F$1,[2]acc_base_id_byroad!$A:$I,2,0)</f>
        <v>-0.11433884760082901</v>
      </c>
      <c r="G24" s="17" t="str">
        <f>VLOOKUP($A24&amp;F$1,[2]acc_base_id_byroad!$A:$I,9,0)</f>
        <v>**</v>
      </c>
      <c r="H24" s="17"/>
      <c r="I24" s="1">
        <f>VLOOKUP($A24&amp;I$1,[2]acc_base_id_byroad!$A:$I,2,0)</f>
        <v>-0.129056096683762</v>
      </c>
      <c r="J24" s="17" t="str">
        <f>VLOOKUP($A24&amp;I$1,[2]acc_base_id_byroad!$A:$I,9,0)</f>
        <v>**</v>
      </c>
      <c r="K24" s="18"/>
      <c r="L24" s="1">
        <f>VLOOKUP($A24&amp;L$1,[2]acc_base_id_byroad!$A:$I,2,0)</f>
        <v>-0.11447769926789</v>
      </c>
      <c r="M24" s="17" t="str">
        <f>VLOOKUP($A24&amp;L$1,[2]acc_base_id_byroad!$A:$I,9,0)</f>
        <v>**</v>
      </c>
      <c r="N24" s="19"/>
      <c r="O24" s="1">
        <f>VLOOKUP($A24&amp;O$1,[2]acc_base_id_byroad!$A:$I,2,0)</f>
        <v>-0.124081158290551</v>
      </c>
      <c r="P24" s="17" t="str">
        <f>VLOOKUP($A24&amp;O$1,[2]acc_base_id_byroad!$A:$I,9,0)</f>
        <v>**</v>
      </c>
      <c r="Q24" s="20"/>
      <c r="R24" s="1">
        <f>VLOOKUP($A24&amp;R$1,[2]acc_base_id_byroad!$A:$I,2,0)</f>
        <v>-0.12628528709130901</v>
      </c>
      <c r="S24" s="17" t="str">
        <f>VLOOKUP($A24&amp;R$1,[2]acc_base_id_byroad!$A:$I,9,0)</f>
        <v>**</v>
      </c>
    </row>
    <row r="25" spans="1:19" s="7" customFormat="1" ht="13.9" x14ac:dyDescent="0.3">
      <c r="A25" s="14"/>
      <c r="D25" s="10"/>
      <c r="E25" s="10"/>
      <c r="F25" s="21">
        <f>-VLOOKUP($A24&amp;F$1,[2]acc_base_id_byroad!$A:$I,3,0)</f>
        <v>-4.3123215156528297E-2</v>
      </c>
      <c r="G25" s="22"/>
      <c r="H25" s="22"/>
      <c r="I25" s="21">
        <f>-VLOOKUP($A24&amp;I$1,[2]acc_base_id_byroad!$A:$I,3,0)</f>
        <v>-4.6909180737980803E-2</v>
      </c>
      <c r="J25" s="22"/>
      <c r="K25" s="18"/>
      <c r="L25" s="21">
        <f>-VLOOKUP($A24&amp;L$1,[2]acc_base_id_byroad!$A:$I,3,0)</f>
        <v>-4.2514205011769703E-2</v>
      </c>
      <c r="M25" s="22"/>
      <c r="N25" s="19"/>
      <c r="O25" s="21">
        <f>-VLOOKUP($A24&amp;O$1,[2]acc_base_id_byroad!$A:$I,3,0)</f>
        <v>-4.1901322602431498E-2</v>
      </c>
      <c r="P25" s="22"/>
      <c r="Q25" s="20"/>
      <c r="R25" s="21">
        <f>-VLOOKUP($A24&amp;R$1,[2]acc_base_id_byroad!$A:$I,3,0)</f>
        <v>-4.1531464334339602E-2</v>
      </c>
      <c r="S25" s="22"/>
    </row>
    <row r="26" spans="1:19" s="7" customFormat="1" ht="5.45" customHeight="1" x14ac:dyDescent="0.3">
      <c r="A26" s="14"/>
      <c r="D26" s="10"/>
      <c r="E26" s="10"/>
      <c r="F26" s="21"/>
      <c r="G26" s="22"/>
      <c r="H26" s="22"/>
      <c r="I26" s="22"/>
      <c r="J26" s="22"/>
      <c r="K26" s="23"/>
      <c r="L26" s="21"/>
      <c r="M26" s="22"/>
      <c r="N26" s="24"/>
      <c r="O26" s="21"/>
      <c r="P26" s="22"/>
      <c r="Q26" s="25"/>
      <c r="R26" s="21"/>
      <c r="S26" s="22"/>
    </row>
    <row r="27" spans="1:19" s="7" customFormat="1" ht="13.9" x14ac:dyDescent="0.3">
      <c r="A27" s="14"/>
      <c r="D27" s="43" t="s">
        <v>22</v>
      </c>
      <c r="E27" s="10"/>
      <c r="F27" s="21"/>
      <c r="G27" s="22"/>
      <c r="H27" s="22"/>
      <c r="I27" s="22"/>
      <c r="J27" s="22"/>
      <c r="K27" s="23"/>
      <c r="L27" s="21"/>
      <c r="M27" s="22"/>
      <c r="N27" s="24"/>
      <c r="O27" s="21"/>
      <c r="P27" s="22"/>
      <c r="Q27" s="25"/>
      <c r="R27" s="21"/>
      <c r="S27" s="22"/>
    </row>
    <row r="28" spans="1:19" s="7" customFormat="1" ht="13.9" x14ac:dyDescent="0.3">
      <c r="A28" s="14"/>
      <c r="D28" s="45" t="s">
        <v>27</v>
      </c>
      <c r="E28" s="10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9" s="7" customFormat="1" ht="13.9" x14ac:dyDescent="0.3">
      <c r="A29" s="7" t="s">
        <v>44</v>
      </c>
      <c r="E29" s="10" t="s">
        <v>23</v>
      </c>
      <c r="F29" s="1">
        <f>VLOOKUP($A29&amp;F$1,[1]acc_road_type_id_800_by_road!$A:$I,2,0)</f>
        <v>-0.50530286594804796</v>
      </c>
      <c r="G29" s="17" t="str">
        <f>VLOOKUP($A29&amp;F$1,[1]acc_road_type_id_800_by_road!$A:$I,9,0)</f>
        <v>***</v>
      </c>
      <c r="H29" s="17"/>
      <c r="I29" s="1">
        <f>VLOOKUP($A29&amp;I$1,[1]acc_road_type_id_800_by_road!$A:$I,2,0)</f>
        <v>-0.50964695405192995</v>
      </c>
      <c r="J29" s="17" t="str">
        <f>VLOOKUP($A29&amp;I$1,[1]acc_road_type_id_800_by_road!$A:$I,9,0)</f>
        <v>***</v>
      </c>
      <c r="K29" s="18"/>
      <c r="L29" s="1">
        <f>VLOOKUP($A29&amp;L$1,[1]acc_road_type_id_800_by_road!$A:$I,2,0)</f>
        <v>-0.37864939602331898</v>
      </c>
      <c r="M29" s="17" t="str">
        <f>VLOOKUP($A29&amp;L$1,[1]acc_road_type_id_800_by_road!$A:$I,9,0)</f>
        <v>***</v>
      </c>
      <c r="N29" s="19"/>
      <c r="O29" s="1">
        <f>VLOOKUP($A29&amp;O$1,[1]acc_road_type_id_800_by_road!$A:$I,2,0)</f>
        <v>-0.42091834041068399</v>
      </c>
      <c r="P29" s="17" t="str">
        <f>VLOOKUP($A29&amp;O$1,[1]acc_road_type_id_800_by_road!$A:$I,9,0)</f>
        <v>***</v>
      </c>
      <c r="Q29" s="20"/>
      <c r="R29" s="1">
        <f>VLOOKUP($A29&amp;R$1,[1]acc_road_type_id_800_by_road!$A:$I,2,0)</f>
        <v>-0.38918560338380498</v>
      </c>
      <c r="S29" s="17" t="str">
        <f>VLOOKUP($A29&amp;R$1,[1]acc_road_type_id_800_by_road!$A:$I,9,0)</f>
        <v>***</v>
      </c>
    </row>
    <row r="30" spans="1:19" s="7" customFormat="1" ht="13.9" x14ac:dyDescent="0.3">
      <c r="A30" s="14"/>
      <c r="D30" s="10"/>
      <c r="E30" s="44" t="s">
        <v>42</v>
      </c>
      <c r="F30" s="21">
        <f>-VLOOKUP($A29&amp;F$1,[1]acc_road_type_id_800_by_road!$A:$I,3,0)</f>
        <v>-4.1512922927121103E-2</v>
      </c>
      <c r="G30" s="22"/>
      <c r="H30" s="22"/>
      <c r="I30" s="21">
        <f>-VLOOKUP($A29&amp;I$1,[1]acc_road_type_id_800_by_road!$A:$I,3,0)</f>
        <v>-4.0740197509775797E-2</v>
      </c>
      <c r="J30" s="22"/>
      <c r="K30" s="18"/>
      <c r="L30" s="21">
        <f>-VLOOKUP($A29&amp;L$1,[1]acc_road_type_id_800_by_road!$A:$I,3,0)</f>
        <v>-5.3305546884978197E-2</v>
      </c>
      <c r="M30" s="22"/>
      <c r="N30" s="19"/>
      <c r="O30" s="21">
        <f>-VLOOKUP($A29&amp;O$1,[1]acc_road_type_id_800_by_road!$A:$I,3,0)</f>
        <v>-5.4030869251747903E-2</v>
      </c>
      <c r="P30" s="22"/>
      <c r="Q30" s="20"/>
      <c r="R30" s="21">
        <f>-VLOOKUP($A29&amp;R$1,[1]acc_road_type_id_800_by_road!$A:$I,3,0)</f>
        <v>-6.0247174349441997E-2</v>
      </c>
      <c r="S30" s="22"/>
    </row>
    <row r="31" spans="1:19" s="7" customFormat="1" ht="13.9" x14ac:dyDescent="0.3">
      <c r="A31" s="7" t="s">
        <v>40</v>
      </c>
      <c r="E31" s="10" t="s">
        <v>24</v>
      </c>
      <c r="F31" s="1">
        <f>VLOOKUP($A31&amp;F$1,[1]acc_road_type_id_800_by_road!$A:$I,2,0)</f>
        <v>-0.37029201334450701</v>
      </c>
      <c r="G31" s="17" t="str">
        <f>VLOOKUP($A31&amp;F$1,[1]acc_road_type_id_800_by_road!$A:$I,9,0)</f>
        <v>***</v>
      </c>
      <c r="H31" s="17"/>
      <c r="I31" s="1">
        <f>VLOOKUP($A31&amp;I$1,[1]acc_road_type_id_800_by_road!$A:$I,2,0)</f>
        <v>-0.36865594597475199</v>
      </c>
      <c r="J31" s="17" t="str">
        <f>VLOOKUP($A31&amp;I$1,[1]acc_road_type_id_800_by_road!$A:$I,9,0)</f>
        <v>***</v>
      </c>
      <c r="K31" s="18"/>
      <c r="L31" s="1">
        <f>VLOOKUP($A31&amp;L$1,[1]acc_road_type_id_800_by_road!$A:$I,2,0)</f>
        <v>-0.20614317568681101</v>
      </c>
      <c r="M31" s="17" t="str">
        <f>VLOOKUP($A31&amp;L$1,[1]acc_road_type_id_800_by_road!$A:$I,9,0)</f>
        <v>***</v>
      </c>
      <c r="N31" s="19"/>
      <c r="O31" s="1">
        <f>VLOOKUP($A31&amp;O$1,[1]acc_road_type_id_800_by_road!$A:$I,2,0)</f>
        <v>-0.27573418963864299</v>
      </c>
      <c r="P31" s="17" t="str">
        <f>VLOOKUP($A31&amp;O$1,[1]acc_road_type_id_800_by_road!$A:$I,9,0)</f>
        <v>***</v>
      </c>
      <c r="Q31" s="20"/>
      <c r="R31" s="1">
        <f>VLOOKUP($A31&amp;R$1,[1]acc_road_type_id_800_by_road!$A:$I,2,0)</f>
        <v>-0.23835880202722401</v>
      </c>
      <c r="S31" s="17" t="str">
        <f>VLOOKUP($A31&amp;R$1,[1]acc_road_type_id_800_by_road!$A:$I,9,0)</f>
        <v>***</v>
      </c>
    </row>
    <row r="32" spans="1:19" s="7" customFormat="1" ht="13.9" x14ac:dyDescent="0.3">
      <c r="A32" s="14"/>
      <c r="E32" s="44" t="s">
        <v>42</v>
      </c>
      <c r="F32" s="21">
        <f>-VLOOKUP($A31&amp;F$1,[1]acc_road_type_id_800_by_road!$A:$I,3,0)</f>
        <v>-3.8409958822850303E-2</v>
      </c>
      <c r="G32" s="22"/>
      <c r="H32" s="22"/>
      <c r="I32" s="21">
        <f>-VLOOKUP($A31&amp;I$1,[1]acc_road_type_id_800_by_road!$A:$I,3,0)</f>
        <v>-3.9260861195666803E-2</v>
      </c>
      <c r="J32" s="22"/>
      <c r="K32" s="18"/>
      <c r="L32" s="21">
        <f>-VLOOKUP($A31&amp;L$1,[1]acc_road_type_id_800_by_road!$A:$I,3,0)</f>
        <v>-3.5320938154472403E-2</v>
      </c>
      <c r="M32" s="22"/>
      <c r="N32" s="19"/>
      <c r="O32" s="21">
        <f>-VLOOKUP($A31&amp;O$1,[1]acc_road_type_id_800_by_road!$A:$I,3,0)</f>
        <v>-4.1344954438699497E-2</v>
      </c>
      <c r="P32" s="22"/>
      <c r="Q32" s="20"/>
      <c r="R32" s="21">
        <f>-VLOOKUP($A31&amp;R$1,[1]acc_road_type_id_800_by_road!$A:$I,3,0)</f>
        <v>-4.84925005039488E-2</v>
      </c>
      <c r="S32" s="22"/>
    </row>
    <row r="33" spans="1:21" s="7" customFormat="1" ht="13.9" x14ac:dyDescent="0.3">
      <c r="A33" s="14"/>
      <c r="D33" s="10"/>
      <c r="E33" s="44"/>
      <c r="F33" s="21"/>
      <c r="G33" s="22"/>
      <c r="H33" s="22"/>
      <c r="I33" s="22"/>
      <c r="J33" s="22"/>
      <c r="K33" s="18"/>
      <c r="L33" s="21"/>
      <c r="M33" s="22"/>
      <c r="N33" s="19"/>
      <c r="O33" s="21"/>
      <c r="P33" s="22"/>
      <c r="Q33" s="20"/>
      <c r="R33" s="21"/>
      <c r="S33" s="22"/>
    </row>
    <row r="34" spans="1:21" ht="7.5" customHeight="1" x14ac:dyDescent="0.25">
      <c r="D34" s="26"/>
      <c r="E34" s="26"/>
      <c r="F34" s="27"/>
      <c r="G34" s="27"/>
      <c r="H34" s="27"/>
      <c r="I34" s="27"/>
      <c r="J34" s="27"/>
      <c r="K34" s="27"/>
      <c r="L34" s="27"/>
      <c r="M34" s="27"/>
      <c r="N34" s="28"/>
      <c r="O34" s="28"/>
      <c r="P34" s="28"/>
      <c r="Q34" s="28"/>
      <c r="R34" s="29"/>
      <c r="S34" s="29"/>
    </row>
    <row r="35" spans="1:21" ht="7.5" customHeight="1" x14ac:dyDescent="0.25">
      <c r="A35" s="30"/>
      <c r="D35" s="31"/>
      <c r="E35" s="31"/>
      <c r="F35" s="32"/>
      <c r="G35" s="32"/>
      <c r="H35" s="47"/>
      <c r="I35" s="47"/>
      <c r="J35" s="47"/>
      <c r="K35" s="33"/>
      <c r="L35" s="33"/>
      <c r="M35" s="32"/>
      <c r="N35" s="34"/>
      <c r="O35" s="34"/>
      <c r="P35" s="34"/>
      <c r="Q35" s="34"/>
    </row>
    <row r="36" spans="1:21" ht="48" customHeight="1" x14ac:dyDescent="0.25">
      <c r="A36" s="30"/>
      <c r="D36" s="35" t="s">
        <v>17</v>
      </c>
      <c r="E36" s="31"/>
      <c r="F36" s="54" t="s">
        <v>11</v>
      </c>
      <c r="G36" s="54"/>
      <c r="H36" s="48"/>
      <c r="I36" s="54" t="s">
        <v>11</v>
      </c>
      <c r="J36" s="54"/>
      <c r="K36" s="33"/>
      <c r="L36" s="54" t="s">
        <v>11</v>
      </c>
      <c r="M36" s="54"/>
      <c r="N36" s="34"/>
      <c r="O36" s="54" t="s">
        <v>11</v>
      </c>
      <c r="P36" s="54"/>
      <c r="Q36" s="34"/>
      <c r="R36" s="54" t="s">
        <v>12</v>
      </c>
      <c r="S36" s="54"/>
    </row>
    <row r="37" spans="1:21" s="7" customFormat="1" ht="82.9" customHeight="1" x14ac:dyDescent="0.3">
      <c r="A37" s="14"/>
      <c r="D37" s="35" t="s">
        <v>18</v>
      </c>
      <c r="E37" s="35"/>
      <c r="F37" s="54" t="s">
        <v>13</v>
      </c>
      <c r="G37" s="54"/>
      <c r="H37" s="48"/>
      <c r="I37" s="54" t="s">
        <v>13</v>
      </c>
      <c r="J37" s="54"/>
      <c r="K37" s="36"/>
      <c r="L37" s="54" t="s">
        <v>16</v>
      </c>
      <c r="M37" s="54"/>
      <c r="N37" s="37"/>
      <c r="O37" s="54" t="s">
        <v>15</v>
      </c>
      <c r="P37" s="54"/>
      <c r="Q37" s="37"/>
      <c r="R37" s="54" t="s">
        <v>14</v>
      </c>
      <c r="S37" s="54"/>
      <c r="U37" s="38"/>
    </row>
    <row r="38" spans="1:21" ht="13.9" x14ac:dyDescent="0.25">
      <c r="A38" s="30"/>
      <c r="D38" s="31" t="s">
        <v>3</v>
      </c>
      <c r="E38" s="31"/>
      <c r="F38" s="50" t="s">
        <v>1</v>
      </c>
      <c r="G38" s="50"/>
      <c r="H38" s="47"/>
      <c r="I38" s="50" t="s">
        <v>1</v>
      </c>
      <c r="J38" s="50"/>
      <c r="K38" s="33"/>
      <c r="L38" s="50" t="s">
        <v>1</v>
      </c>
      <c r="M38" s="50"/>
      <c r="N38" s="34"/>
      <c r="O38" s="50" t="s">
        <v>1</v>
      </c>
      <c r="P38" s="50"/>
      <c r="Q38" s="34"/>
      <c r="R38" s="41" t="s">
        <v>1</v>
      </c>
      <c r="S38" s="41"/>
    </row>
    <row r="39" spans="1:21" x14ac:dyDescent="0.25">
      <c r="A39" s="30"/>
      <c r="D39" s="31" t="s">
        <v>19</v>
      </c>
      <c r="E39" s="31"/>
      <c r="F39" s="50" t="s">
        <v>0</v>
      </c>
      <c r="G39" s="50"/>
      <c r="H39" s="47"/>
      <c r="I39" s="50" t="s">
        <v>0</v>
      </c>
      <c r="J39" s="50"/>
      <c r="K39" s="33"/>
      <c r="L39" s="50" t="s">
        <v>1</v>
      </c>
      <c r="M39" s="50"/>
      <c r="N39" s="34"/>
      <c r="O39" s="50" t="s">
        <v>1</v>
      </c>
      <c r="P39" s="50"/>
      <c r="Q39" s="34"/>
      <c r="R39" s="41" t="s">
        <v>1</v>
      </c>
      <c r="S39" s="41"/>
    </row>
    <row r="40" spans="1:21" x14ac:dyDescent="0.25">
      <c r="A40" s="30"/>
      <c r="D40" s="31" t="s">
        <v>8</v>
      </c>
      <c r="E40" s="31"/>
      <c r="F40" s="50" t="s">
        <v>1</v>
      </c>
      <c r="G40" s="50"/>
      <c r="H40" s="47"/>
      <c r="I40" s="50" t="s">
        <v>1</v>
      </c>
      <c r="J40" s="50"/>
      <c r="K40" s="33"/>
      <c r="L40" s="50" t="s">
        <v>0</v>
      </c>
      <c r="M40" s="50"/>
      <c r="N40" s="34"/>
      <c r="O40" s="50" t="s">
        <v>0</v>
      </c>
      <c r="P40" s="50"/>
      <c r="Q40" s="34"/>
      <c r="R40" s="41" t="s">
        <v>0</v>
      </c>
      <c r="S40" s="41"/>
    </row>
    <row r="41" spans="1:21" ht="7.5" customHeight="1" x14ac:dyDescent="0.25">
      <c r="A41" s="30"/>
      <c r="D41" s="26"/>
      <c r="E41" s="26"/>
      <c r="F41" s="27"/>
      <c r="G41" s="27"/>
      <c r="H41" s="27"/>
      <c r="I41" s="27"/>
      <c r="J41" s="27"/>
      <c r="K41" s="39"/>
      <c r="L41" s="27"/>
      <c r="M41" s="27"/>
      <c r="N41" s="28"/>
      <c r="O41" s="27"/>
      <c r="P41" s="27"/>
      <c r="Q41" s="28"/>
      <c r="R41" s="27"/>
      <c r="S41" s="27"/>
    </row>
    <row r="42" spans="1:21" ht="7.5" customHeight="1" x14ac:dyDescent="0.25">
      <c r="A42" s="30"/>
      <c r="D42" s="40"/>
      <c r="E42" s="40"/>
      <c r="F42" s="32"/>
      <c r="G42" s="32"/>
      <c r="H42" s="47"/>
      <c r="I42" s="47"/>
      <c r="J42" s="47"/>
      <c r="K42" s="33"/>
      <c r="L42" s="32"/>
      <c r="M42" s="32"/>
      <c r="N42" s="34"/>
      <c r="O42" s="32"/>
      <c r="P42" s="32"/>
      <c r="Q42" s="34"/>
      <c r="R42" s="32"/>
      <c r="S42" s="32"/>
    </row>
    <row r="43" spans="1:21" x14ac:dyDescent="0.25">
      <c r="A43" s="7" t="s">
        <v>40</v>
      </c>
      <c r="D43" s="31" t="s">
        <v>2</v>
      </c>
      <c r="E43" s="31"/>
      <c r="F43" s="51">
        <f>VLOOKUP($A43&amp;F$1,[2]acc_base_id_byroad!$A:$I,8,0)</f>
        <v>12105</v>
      </c>
      <c r="G43" s="51"/>
      <c r="H43" s="46"/>
      <c r="I43" s="51">
        <f>VLOOKUP($A43&amp;I$1,[2]acc_base_id_byroad!$A:$I,8,0)</f>
        <v>12105</v>
      </c>
      <c r="J43" s="51"/>
      <c r="K43" s="33"/>
      <c r="L43" s="51">
        <f>VLOOKUP($A43&amp;L$1,[2]acc_base_id_byroad!$A:$I,8,0)</f>
        <v>90009</v>
      </c>
      <c r="M43" s="51"/>
      <c r="N43" s="34"/>
      <c r="O43" s="51">
        <f>VLOOKUP($A43&amp;O$1,[2]acc_base_id_byroad!$A:$I,8,0)</f>
        <v>37305</v>
      </c>
      <c r="P43" s="51"/>
      <c r="Q43" s="34"/>
      <c r="R43" s="51">
        <f>VLOOKUP($A43&amp;R$1,[2]acc_base_id_byroad!$A:$I,8,0)</f>
        <v>26649</v>
      </c>
      <c r="S43" s="51"/>
    </row>
    <row r="44" spans="1:21" ht="7.5" customHeight="1" x14ac:dyDescent="0.25">
      <c r="A44" s="14"/>
      <c r="D44" s="31"/>
      <c r="E44" s="31"/>
      <c r="F44" s="32"/>
      <c r="G44" s="32"/>
      <c r="H44" s="47"/>
      <c r="I44" s="47"/>
      <c r="J44" s="47"/>
      <c r="K44" s="33"/>
      <c r="L44" s="32"/>
      <c r="M44" s="32"/>
      <c r="N44" s="34"/>
      <c r="O44" s="32"/>
      <c r="P44" s="32"/>
      <c r="Q44" s="34"/>
      <c r="R44" s="27"/>
      <c r="S44" s="27"/>
    </row>
    <row r="45" spans="1:21" ht="70.5" customHeight="1" x14ac:dyDescent="0.25">
      <c r="D45" s="56" t="s">
        <v>4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</row>
    <row r="46" spans="1:21" x14ac:dyDescent="0.25">
      <c r="F46" s="2"/>
    </row>
    <row r="47" spans="1:21" x14ac:dyDescent="0.25">
      <c r="F47" s="2"/>
    </row>
    <row r="48" spans="1:21" x14ac:dyDescent="0.25">
      <c r="F48" s="2"/>
    </row>
  </sheetData>
  <mergeCells count="36">
    <mergeCell ref="R37:S37"/>
    <mergeCell ref="R36:S36"/>
    <mergeCell ref="L4:S4"/>
    <mergeCell ref="L5:M5"/>
    <mergeCell ref="O5:P5"/>
    <mergeCell ref="L36:M36"/>
    <mergeCell ref="O36:P36"/>
    <mergeCell ref="O38:P38"/>
    <mergeCell ref="F37:G37"/>
    <mergeCell ref="L37:M37"/>
    <mergeCell ref="O37:P37"/>
    <mergeCell ref="I38:J38"/>
    <mergeCell ref="F3:S3"/>
    <mergeCell ref="D45:S45"/>
    <mergeCell ref="R43:S43"/>
    <mergeCell ref="R5:S5"/>
    <mergeCell ref="F38:G38"/>
    <mergeCell ref="F43:G43"/>
    <mergeCell ref="L43:M43"/>
    <mergeCell ref="O43:P43"/>
    <mergeCell ref="F40:G40"/>
    <mergeCell ref="L40:M40"/>
    <mergeCell ref="O40:P40"/>
    <mergeCell ref="F39:G39"/>
    <mergeCell ref="L39:M39"/>
    <mergeCell ref="O39:P39"/>
    <mergeCell ref="F36:G36"/>
    <mergeCell ref="L38:M38"/>
    <mergeCell ref="I39:J39"/>
    <mergeCell ref="I40:J40"/>
    <mergeCell ref="I43:J43"/>
    <mergeCell ref="F4:J4"/>
    <mergeCell ref="F5:G5"/>
    <mergeCell ref="I5:J5"/>
    <mergeCell ref="I36:J36"/>
    <mergeCell ref="I37:J3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K37:Q37 R37 F37:G37 R31:S31 L31:M31 O31:P31 I30 I32 I31:J31 O32 O30 R30 L30 F30 L32 R32 F32 F31:G31 S32 P32:Q32 J32 J30 S30 P30 M30 M32:N32 H31 G32:H32 G30:H30 N31 K32 K30:K31 N30 Q31 Q30 I33:K33 F33:H33 L33:U33 T31:U31 T30:U30 T32:U32 V32 V30 V31 V33 S34:V36 H34:J36 K34:Q36 R34:R36 F34:G36 H23 H18 H19 H16 H17 T14 T12 S10:T10 N24 H12 H14 H20 H25 H21 H22 H24 T13 T11 H15 G10:H10 H13 H11 M12:N12 M10:N10 M14:N14 N13 N11 Q11 Q13 M23:N23 Q22 N22 L21:S21 M20:N20 M25:N25 T21 T22 T23:T24 G25 G20 F21:G21 G14 G12 I21:J21 K10 K12 K11 K14 K13 K23:K24 K22 K21 K15:K20 K25 J10 J25 J20 J14 J12 Q24 P10:Q10 P12:Q12 S12 P14:Q14 S14 N15 Q15 T15 G16 J16 M16:N16 P16:Q16 S16:T16 N17 Q17 T17 G18 J18 M18:N18 P18:Q18 S18:T18 N19 Q19 T19 P20:Q20 S20:T20 G23 J23 P23:Q23 S23 P25:Q25 S25:T25 K29 I26:K28 F11:G11 F26:H28 L26:Z28 F29:J29 L29:Z29 F25 U25:Z25 R25 F24:G24 F23 U23:Z23 R23 L23 I23 F22:G22 F20 U20:Z20 R20 F19:G19 U19:Z19 R19:S19 O19:P19 F18 U18:Z18 R18 O18 L18 I18 F17:G17 U17:Z17 R17:S17 O17:P17 F16 U16:Z16 R16 O16 L16 I16 F15:G15 U15:Z15 R15:S15 O15:P15 F14 U14:Z14 R14 F13:G13 F12 U12:Z12 R12 F10 R10 R24:S24 L12 L14 L20 L25 L10 L19:M19 L17:M17 L15:M15 L22:M22 L24:M24 L13:M13 L11:M11 I12 I14 I20 I25 U24:Z24 U22:Z22 U21:Z21 O25 O20 O22:P22 R22:S22 O23 R13:S13 R11:S11 O11:P11 O13:P13 O14 O10 O12 I11:J11 I13:J13 I10 I15:J15 U11:Z11 U13:Z13 I24:J24 I22:J22 O24:P24 U10:Z10 I17:J17 I19:J19 W34:Z36 W33:Z33 W31:Z31 W30:Z30 W32:Z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Schwambach Vieira</dc:creator>
  <cp:lastModifiedBy>Renato Vieira</cp:lastModifiedBy>
  <dcterms:created xsi:type="dcterms:W3CDTF">2018-01-18T13:51:24Z</dcterms:created>
  <dcterms:modified xsi:type="dcterms:W3CDTF">2019-10-04T17:47:12Z</dcterms:modified>
</cp:coreProperties>
</file>