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tables\4_tickets_estimation\"/>
    </mc:Choice>
  </mc:AlternateContent>
  <xr:revisionPtr revIDLastSave="0" documentId="13_ncr:1_{58A62BD1-4C76-4F98-8047-26CCEDF354A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lative_time_weekl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M20" i="1"/>
  <c r="M17" i="1"/>
  <c r="M14" i="1"/>
  <c r="M11" i="1"/>
  <c r="M8" i="1"/>
  <c r="I30" i="1" l="1"/>
  <c r="F30" i="1"/>
  <c r="L30" i="1"/>
  <c r="I24" i="1"/>
  <c r="F24" i="1"/>
  <c r="L24" i="1"/>
  <c r="J23" i="1"/>
  <c r="I23" i="1"/>
  <c r="G23" i="1"/>
  <c r="F23" i="1"/>
  <c r="L23" i="1"/>
  <c r="I21" i="1"/>
  <c r="F21" i="1"/>
  <c r="L21" i="1"/>
  <c r="J20" i="1"/>
  <c r="I20" i="1"/>
  <c r="G20" i="1"/>
  <c r="F20" i="1"/>
  <c r="L20" i="1"/>
  <c r="I18" i="1"/>
  <c r="F18" i="1"/>
  <c r="L18" i="1"/>
  <c r="J17" i="1"/>
  <c r="I17" i="1"/>
  <c r="G17" i="1"/>
  <c r="F17" i="1"/>
  <c r="L17" i="1"/>
  <c r="I15" i="1"/>
  <c r="F15" i="1"/>
  <c r="L15" i="1"/>
  <c r="J14" i="1"/>
  <c r="I14" i="1"/>
  <c r="G14" i="1"/>
  <c r="F14" i="1"/>
  <c r="L14" i="1"/>
  <c r="I12" i="1"/>
  <c r="F12" i="1"/>
  <c r="L12" i="1"/>
  <c r="J11" i="1"/>
  <c r="I11" i="1"/>
  <c r="G11" i="1"/>
  <c r="F11" i="1"/>
  <c r="L11" i="1"/>
  <c r="I9" i="1"/>
  <c r="J8" i="1"/>
  <c r="I8" i="1"/>
  <c r="F9" i="1"/>
  <c r="G8" i="1"/>
  <c r="F8" i="1"/>
  <c r="L9" i="1"/>
  <c r="L8" i="1"/>
</calcChain>
</file>

<file path=xl/sharedStrings.xml><?xml version="1.0" encoding="utf-8"?>
<sst xmlns="http://schemas.openxmlformats.org/spreadsheetml/2006/main" count="21" uniqueCount="16">
  <si>
    <t>Yes</t>
  </si>
  <si>
    <t>Obs.</t>
  </si>
  <si>
    <t>Driving Restriction</t>
  </si>
  <si>
    <t>Q1</t>
  </si>
  <si>
    <t>Q2</t>
  </si>
  <si>
    <t>Q3</t>
  </si>
  <si>
    <t>Q4</t>
  </si>
  <si>
    <t>Q5</t>
  </si>
  <si>
    <t>Segment FE</t>
  </si>
  <si>
    <t>Q0</t>
  </si>
  <si>
    <t>Non Speeding Tickets</t>
  </si>
  <si>
    <t>Speeding Tickets</t>
  </si>
  <si>
    <t>Other non-Speeding Tickets</t>
  </si>
  <si>
    <t xml:space="preserve">Quarters after </t>
  </si>
  <si>
    <t>Speed Limit Reduction</t>
  </si>
  <si>
    <t>Month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</si>
</sst>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\(0.0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1499984740745262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11" xfId="0" applyFont="1" applyFill="1" applyBorder="1"/>
    <xf numFmtId="0" fontId="19" fillId="33" borderId="0" xfId="0" applyFont="1" applyFill="1" applyBorder="1"/>
    <xf numFmtId="0" fontId="19" fillId="33" borderId="10" xfId="0" applyFont="1" applyFill="1" applyBorder="1"/>
    <xf numFmtId="0" fontId="19" fillId="33" borderId="12" xfId="0" applyFont="1" applyFill="1" applyBorder="1"/>
    <xf numFmtId="0" fontId="20" fillId="33" borderId="0" xfId="0" applyFont="1" applyFill="1" applyBorder="1"/>
    <xf numFmtId="164" fontId="20" fillId="33" borderId="0" xfId="0" applyNumberFormat="1" applyFont="1" applyFill="1" applyBorder="1" applyAlignment="1">
      <alignment horizontal="right"/>
    </xf>
    <xf numFmtId="164" fontId="21" fillId="33" borderId="0" xfId="0" applyNumberFormat="1" applyFont="1" applyFill="1" applyBorder="1" applyAlignment="1">
      <alignment horizontal="left"/>
    </xf>
    <xf numFmtId="164" fontId="20" fillId="33" borderId="0" xfId="0" applyNumberFormat="1" applyFont="1" applyFill="1" applyBorder="1" applyAlignment="1">
      <alignment vertical="center"/>
    </xf>
    <xf numFmtId="165" fontId="22" fillId="33" borderId="0" xfId="0" applyNumberFormat="1" applyFont="1" applyFill="1" applyBorder="1" applyAlignment="1">
      <alignment horizontal="right" vertical="top"/>
    </xf>
    <xf numFmtId="164" fontId="22" fillId="33" borderId="0" xfId="0" applyNumberFormat="1" applyFont="1" applyFill="1" applyBorder="1" applyAlignment="1">
      <alignment vertical="top"/>
    </xf>
    <xf numFmtId="0" fontId="23" fillId="33" borderId="0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165" fontId="22" fillId="33" borderId="10" xfId="0" applyNumberFormat="1" applyFont="1" applyFill="1" applyBorder="1" applyAlignment="1">
      <alignment horizontal="right" vertical="top"/>
    </xf>
    <xf numFmtId="164" fontId="22" fillId="33" borderId="10" xfId="0" applyNumberFormat="1" applyFont="1" applyFill="1" applyBorder="1" applyAlignment="1">
      <alignment vertical="top"/>
    </xf>
    <xf numFmtId="0" fontId="20" fillId="33" borderId="0" xfId="0" applyFont="1" applyFill="1" applyBorder="1" applyAlignment="1">
      <alignment horizontal="left"/>
    </xf>
    <xf numFmtId="0" fontId="19" fillId="33" borderId="0" xfId="0" applyFont="1" applyFill="1" applyAlignment="1">
      <alignment vertical="center"/>
    </xf>
    <xf numFmtId="0" fontId="24" fillId="33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/>
    </xf>
    <xf numFmtId="0" fontId="18" fillId="33" borderId="0" xfId="0" applyFont="1" applyFill="1" applyAlignment="1">
      <alignment vertical="center"/>
    </xf>
    <xf numFmtId="0" fontId="19" fillId="33" borderId="1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left"/>
    </xf>
    <xf numFmtId="0" fontId="25" fillId="33" borderId="0" xfId="0" applyFont="1" applyFill="1" applyBorder="1" applyAlignment="1"/>
    <xf numFmtId="0" fontId="20" fillId="33" borderId="10" xfId="0" applyFont="1" applyFill="1" applyBorder="1" applyAlignment="1">
      <alignment vertical="top"/>
    </xf>
    <xf numFmtId="0" fontId="19" fillId="33" borderId="15" xfId="0" applyFont="1" applyFill="1" applyBorder="1" applyAlignment="1">
      <alignment vertical="center" wrapText="1"/>
    </xf>
    <xf numFmtId="0" fontId="19" fillId="33" borderId="0" xfId="0" applyFont="1" applyFill="1" applyBorder="1" applyAlignment="1">
      <alignment vertical="center"/>
    </xf>
    <xf numFmtId="0" fontId="18" fillId="33" borderId="0" xfId="0" applyFont="1" applyFill="1" applyBorder="1"/>
    <xf numFmtId="0" fontId="19" fillId="33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 vertical="top"/>
    </xf>
    <xf numFmtId="37" fontId="19" fillId="33" borderId="14" xfId="0" applyNumberFormat="1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left"/>
    </xf>
    <xf numFmtId="37" fontId="24" fillId="33" borderId="10" xfId="0" applyNumberFormat="1" applyFont="1" applyFill="1" applyBorder="1" applyAlignment="1">
      <alignment horizontal="center" vertical="top"/>
    </xf>
    <xf numFmtId="37" fontId="19" fillId="33" borderId="15" xfId="0" applyNumberFormat="1" applyFont="1" applyFill="1" applyBorder="1" applyAlignment="1">
      <alignment horizontal="center" vertical="center" wrapText="1"/>
    </xf>
    <xf numFmtId="37" fontId="19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tables/scripts/tickets_dynamic_linear/tickets_dynamic_linea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kets_dynamic_linear2"/>
    </sheetNames>
    <sheetDataSet>
      <sheetData sheetId="0">
        <row r="1">
          <cell r="B1" t="str">
            <v>Estimate</v>
          </cell>
          <cell r="C1" t="str">
            <v>Std. Error</v>
          </cell>
          <cell r="D1" t="str">
            <v>t value</v>
          </cell>
          <cell r="E1" t="str">
            <v>Pr(&gt;|t|)</v>
          </cell>
          <cell r="F1" t="str">
            <v>m</v>
          </cell>
          <cell r="G1" t="str">
            <v>o</v>
          </cell>
          <cell r="H1" t="str">
            <v>star</v>
          </cell>
        </row>
        <row r="2">
          <cell r="A2" t="str">
            <v>q0</v>
          </cell>
          <cell r="B2">
            <v>0.81441049320704295</v>
          </cell>
          <cell r="C2">
            <v>5.8861132264962597E-2</v>
          </cell>
          <cell r="D2">
            <v>13.8361336567735</v>
          </cell>
          <cell r="E2">
            <v>2.69711307509337E-42</v>
          </cell>
          <cell r="F2" t="str">
            <v>sp</v>
          </cell>
          <cell r="G2">
            <v>3240</v>
          </cell>
          <cell r="H2" t="str">
            <v>***</v>
          </cell>
        </row>
        <row r="3">
          <cell r="A3" t="str">
            <v>q1</v>
          </cell>
          <cell r="B3">
            <v>0.830957547546887</v>
          </cell>
          <cell r="C3">
            <v>6.8059176439730404E-2</v>
          </cell>
          <cell r="D3">
            <v>12.209338857967801</v>
          </cell>
          <cell r="E3">
            <v>1.60286034376796E-33</v>
          </cell>
          <cell r="F3" t="str">
            <v>sp</v>
          </cell>
          <cell r="G3">
            <v>3240</v>
          </cell>
          <cell r="H3" t="str">
            <v>***</v>
          </cell>
        </row>
        <row r="4">
          <cell r="A4" t="str">
            <v>q2</v>
          </cell>
          <cell r="B4">
            <v>0.81753659988399596</v>
          </cell>
          <cell r="C4">
            <v>7.1432882497646399E-2</v>
          </cell>
          <cell r="D4">
            <v>11.4448216465426</v>
          </cell>
          <cell r="E4">
            <v>9.7508953096477196E-30</v>
          </cell>
          <cell r="F4" t="str">
            <v>sp</v>
          </cell>
          <cell r="G4">
            <v>3240</v>
          </cell>
          <cell r="H4" t="str">
            <v>***</v>
          </cell>
        </row>
        <row r="5">
          <cell r="A5" t="str">
            <v>q3</v>
          </cell>
          <cell r="B5">
            <v>0.77028581432895504</v>
          </cell>
          <cell r="C5">
            <v>7.2600726873049901E-2</v>
          </cell>
          <cell r="D5">
            <v>10.6098912160464</v>
          </cell>
          <cell r="E5">
            <v>7.3800434709932506E-26</v>
          </cell>
          <cell r="F5" t="str">
            <v>sp</v>
          </cell>
          <cell r="G5">
            <v>3240</v>
          </cell>
          <cell r="H5" t="str">
            <v>***</v>
          </cell>
        </row>
        <row r="6">
          <cell r="A6" t="str">
            <v>q4</v>
          </cell>
          <cell r="B6">
            <v>0.75073458293073703</v>
          </cell>
          <cell r="C6">
            <v>7.1908673730420494E-2</v>
          </cell>
          <cell r="D6">
            <v>10.440111658089799</v>
          </cell>
          <cell r="E6">
            <v>4.2077984605227401E-25</v>
          </cell>
          <cell r="F6" t="str">
            <v>sp</v>
          </cell>
          <cell r="G6">
            <v>3240</v>
          </cell>
          <cell r="H6" t="str">
            <v>***</v>
          </cell>
        </row>
        <row r="7">
          <cell r="A7" t="str">
            <v>q5</v>
          </cell>
          <cell r="B7">
            <v>0.75041224293407405</v>
          </cell>
          <cell r="C7">
            <v>6.2385932714496502E-2</v>
          </cell>
          <cell r="D7">
            <v>12.028548909708</v>
          </cell>
          <cell r="E7">
            <v>1.3170558976800801E-32</v>
          </cell>
          <cell r="F7" t="str">
            <v>sp</v>
          </cell>
          <cell r="G7">
            <v>3240</v>
          </cell>
          <cell r="H7" t="str">
            <v>***</v>
          </cell>
        </row>
        <row r="8">
          <cell r="A8" t="str">
            <v>q01</v>
          </cell>
          <cell r="B8">
            <v>-6.0962626166570603E-2</v>
          </cell>
          <cell r="C8">
            <v>3.7919549516588803E-2</v>
          </cell>
          <cell r="D8">
            <v>-1.60768329117151</v>
          </cell>
          <cell r="E8">
            <v>0.108057878529648</v>
          </cell>
          <cell r="F8" t="str">
            <v>dr</v>
          </cell>
          <cell r="G8">
            <v>2160</v>
          </cell>
          <cell r="H8" t="str">
            <v xml:space="preserve"> </v>
          </cell>
        </row>
        <row r="9">
          <cell r="A9" t="str">
            <v>q11</v>
          </cell>
          <cell r="B9">
            <v>-3.4991079471387597E-2</v>
          </cell>
          <cell r="C9">
            <v>4.3993833969893398E-2</v>
          </cell>
          <cell r="D9">
            <v>-0.79536326602799101</v>
          </cell>
          <cell r="E9">
            <v>0.42649389796343001</v>
          </cell>
          <cell r="F9" t="str">
            <v>dr</v>
          </cell>
          <cell r="G9">
            <v>2160</v>
          </cell>
          <cell r="H9" t="str">
            <v xml:space="preserve"> </v>
          </cell>
        </row>
        <row r="10">
          <cell r="A10" t="str">
            <v>q21</v>
          </cell>
          <cell r="B10">
            <v>1.1749414965946401E-2</v>
          </cell>
          <cell r="C10">
            <v>4.64021702134619E-2</v>
          </cell>
          <cell r="D10">
            <v>0.25320830710925901</v>
          </cell>
          <cell r="E10">
            <v>0.80013252534841794</v>
          </cell>
          <cell r="F10" t="str">
            <v>dr</v>
          </cell>
          <cell r="G10">
            <v>2160</v>
          </cell>
          <cell r="H10" t="str">
            <v xml:space="preserve"> </v>
          </cell>
        </row>
        <row r="11">
          <cell r="A11" t="str">
            <v>q31</v>
          </cell>
          <cell r="B11">
            <v>-2.6231793977457799E-2</v>
          </cell>
          <cell r="C11">
            <v>4.7315828043609898E-2</v>
          </cell>
          <cell r="D11">
            <v>-0.554397863507335</v>
          </cell>
          <cell r="E11">
            <v>0.57936679720500395</v>
          </cell>
          <cell r="F11" t="str">
            <v>dr</v>
          </cell>
          <cell r="G11">
            <v>2160</v>
          </cell>
          <cell r="H11" t="str">
            <v xml:space="preserve"> </v>
          </cell>
        </row>
        <row r="12">
          <cell r="A12" t="str">
            <v>q41</v>
          </cell>
          <cell r="B12">
            <v>-1.26979065670258E-2</v>
          </cell>
          <cell r="C12">
            <v>4.7055786849054003E-2</v>
          </cell>
          <cell r="D12">
            <v>-0.269847927689706</v>
          </cell>
          <cell r="E12">
            <v>0.78730429045805495</v>
          </cell>
          <cell r="F12" t="str">
            <v>dr</v>
          </cell>
          <cell r="G12">
            <v>2160</v>
          </cell>
          <cell r="H12" t="str">
            <v xml:space="preserve"> </v>
          </cell>
        </row>
        <row r="13">
          <cell r="A13" t="str">
            <v>q51</v>
          </cell>
          <cell r="B13">
            <v>-2.0032443341691301E-2</v>
          </cell>
          <cell r="C13">
            <v>4.1713702233774297E-2</v>
          </cell>
          <cell r="D13">
            <v>-0.48023652346714002</v>
          </cell>
          <cell r="E13">
            <v>0.63111023346622996</v>
          </cell>
          <cell r="F13" t="str">
            <v>dr</v>
          </cell>
          <cell r="G13">
            <v>2160</v>
          </cell>
          <cell r="H13" t="str">
            <v xml:space="preserve"> </v>
          </cell>
        </row>
        <row r="14">
          <cell r="A14" t="str">
            <v>q02</v>
          </cell>
          <cell r="B14">
            <v>-0.120734290878081</v>
          </cell>
          <cell r="C14">
            <v>6.5767395446387697E-2</v>
          </cell>
          <cell r="D14">
            <v>-1.8357772884057899</v>
          </cell>
          <cell r="E14">
            <v>6.6537226455814905E-2</v>
          </cell>
          <cell r="F14" t="str">
            <v>ot</v>
          </cell>
          <cell r="G14">
            <v>2124</v>
          </cell>
          <cell r="H14" t="str">
            <v xml:space="preserve"> </v>
          </cell>
        </row>
        <row r="15">
          <cell r="A15" t="str">
            <v>q12</v>
          </cell>
          <cell r="B15">
            <v>3.2191869879972503E-2</v>
          </cell>
          <cell r="C15">
            <v>7.8166108866006306E-2</v>
          </cell>
          <cell r="D15">
            <v>0.41183922734540002</v>
          </cell>
          <cell r="E15">
            <v>0.68050087627702605</v>
          </cell>
          <cell r="F15" t="str">
            <v>ot</v>
          </cell>
          <cell r="G15">
            <v>2124</v>
          </cell>
          <cell r="H15" t="str">
            <v xml:space="preserve"> </v>
          </cell>
        </row>
        <row r="16">
          <cell r="A16" t="str">
            <v>q22</v>
          </cell>
          <cell r="B16">
            <v>4.4979040456699003E-2</v>
          </cell>
          <cell r="C16">
            <v>8.3640427770154499E-2</v>
          </cell>
          <cell r="D16">
            <v>0.53776674337800201</v>
          </cell>
          <cell r="E16">
            <v>0.59079721642626604</v>
          </cell>
          <cell r="F16" t="str">
            <v>ot</v>
          </cell>
          <cell r="G16">
            <v>2124</v>
          </cell>
          <cell r="H16" t="str">
            <v xml:space="preserve"> </v>
          </cell>
        </row>
        <row r="17">
          <cell r="A17" t="str">
            <v>q32</v>
          </cell>
          <cell r="B17">
            <v>7.0814513510828597E-2</v>
          </cell>
          <cell r="C17">
            <v>8.5987899006983795E-2</v>
          </cell>
          <cell r="D17">
            <v>0.82354045544335397</v>
          </cell>
          <cell r="E17">
            <v>0.410297746224489</v>
          </cell>
          <cell r="F17" t="str">
            <v>ot</v>
          </cell>
          <cell r="G17">
            <v>2124</v>
          </cell>
          <cell r="H17" t="str">
            <v xml:space="preserve"> </v>
          </cell>
        </row>
        <row r="18">
          <cell r="A18" t="str">
            <v>q42</v>
          </cell>
          <cell r="B18">
            <v>-1.6463361091228899E-2</v>
          </cell>
          <cell r="C18">
            <v>8.5964247086641299E-2</v>
          </cell>
          <cell r="D18">
            <v>-0.19151404972622901</v>
          </cell>
          <cell r="E18">
            <v>0.84814208392958601</v>
          </cell>
          <cell r="F18" t="str">
            <v>ot</v>
          </cell>
          <cell r="G18">
            <v>2124</v>
          </cell>
          <cell r="H18" t="str">
            <v xml:space="preserve"> </v>
          </cell>
        </row>
        <row r="19">
          <cell r="A19" t="str">
            <v>q52</v>
          </cell>
          <cell r="B19">
            <v>-4.7727152930625099E-4</v>
          </cell>
          <cell r="C19">
            <v>7.8349891080868206E-2</v>
          </cell>
          <cell r="D19">
            <v>-6.0915404312896701E-3</v>
          </cell>
          <cell r="E19">
            <v>0.99514028431012602</v>
          </cell>
          <cell r="F19" t="str">
            <v>ot</v>
          </cell>
          <cell r="G19">
            <v>2124</v>
          </cell>
          <cell r="H1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16" zoomScaleNormal="100" workbookViewId="0">
      <selection activeCell="I35" sqref="I35"/>
    </sheetView>
  </sheetViews>
  <sheetFormatPr defaultColWidth="8.90625" defaultRowHeight="14" x14ac:dyDescent="0.3"/>
  <cols>
    <col min="1" max="1" width="8.90625" style="1"/>
    <col min="2" max="2" width="20.54296875" style="2" customWidth="1"/>
    <col min="3" max="3" width="4.54296875" style="2" customWidth="1"/>
    <col min="4" max="4" width="15.08984375" style="2" customWidth="1"/>
    <col min="5" max="5" width="1" style="2" customWidth="1"/>
    <col min="6" max="6" width="10.36328125" style="2" customWidth="1"/>
    <col min="7" max="7" width="4.1796875" style="2" customWidth="1"/>
    <col min="8" max="8" width="1" style="2" customWidth="1"/>
    <col min="9" max="9" width="10.36328125" style="2" customWidth="1"/>
    <col min="10" max="10" width="4.1796875" style="2" customWidth="1"/>
    <col min="11" max="11" width="9" style="2" customWidth="1"/>
    <col min="12" max="12" width="6.90625" style="2" customWidth="1"/>
    <col min="13" max="13" width="3.90625" style="2" customWidth="1"/>
    <col min="14" max="14" width="1" style="2" customWidth="1"/>
    <col min="15" max="16384" width="8.90625" style="2"/>
  </cols>
  <sheetData>
    <row r="1" spans="1:15" s="4" customFormat="1" x14ac:dyDescent="0.3">
      <c r="A1" s="28"/>
      <c r="F1" s="30"/>
      <c r="G1" s="30"/>
      <c r="H1" s="29"/>
      <c r="I1" s="30">
        <v>1</v>
      </c>
      <c r="J1" s="30"/>
      <c r="K1" s="29"/>
      <c r="L1" s="30">
        <v>2</v>
      </c>
      <c r="M1" s="30"/>
      <c r="N1" s="29"/>
    </row>
    <row r="2" spans="1:15" ht="6" customHeight="1" thickBot="1" x14ac:dyDescent="0.3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31.25" customHeight="1" thickTop="1" x14ac:dyDescent="0.3">
      <c r="C3" s="4"/>
      <c r="D3" s="4"/>
      <c r="E3" s="4"/>
      <c r="F3" s="33" t="s">
        <v>10</v>
      </c>
      <c r="G3" s="33"/>
      <c r="H3" s="33"/>
      <c r="I3" s="33"/>
      <c r="J3" s="33"/>
      <c r="K3" s="26"/>
      <c r="L3" s="36" t="s">
        <v>11</v>
      </c>
      <c r="M3" s="36"/>
      <c r="N3" s="26"/>
    </row>
    <row r="4" spans="1:15" s="18" customFormat="1" ht="28.75" customHeight="1" x14ac:dyDescent="0.35">
      <c r="A4" s="21"/>
      <c r="C4" s="22"/>
      <c r="D4" s="22"/>
      <c r="E4" s="22">
        <v>1</v>
      </c>
      <c r="F4" s="32" t="s">
        <v>2</v>
      </c>
      <c r="G4" s="32"/>
      <c r="I4" s="32" t="s">
        <v>12</v>
      </c>
      <c r="J4" s="32"/>
      <c r="K4" s="22"/>
      <c r="L4" s="37"/>
      <c r="M4" s="37"/>
      <c r="N4" s="27"/>
      <c r="O4" s="27"/>
    </row>
    <row r="5" spans="1:15" ht="3.65" customHeight="1" x14ac:dyDescent="0.3">
      <c r="C5" s="6"/>
      <c r="D5" s="6"/>
      <c r="E5" s="6"/>
      <c r="F5" s="6"/>
      <c r="G5" s="6"/>
      <c r="H5" s="6"/>
      <c r="I5" s="6"/>
      <c r="J5" s="6"/>
      <c r="L5" s="6"/>
      <c r="M5" s="6"/>
      <c r="N5" s="4"/>
    </row>
    <row r="6" spans="1:15" x14ac:dyDescent="0.3">
      <c r="C6" s="24" t="s">
        <v>13</v>
      </c>
      <c r="D6" s="24"/>
      <c r="E6" s="24"/>
      <c r="F6" s="24"/>
      <c r="G6" s="24"/>
      <c r="H6" s="24"/>
      <c r="I6" s="24"/>
      <c r="J6" s="24"/>
      <c r="L6" s="24"/>
      <c r="M6" s="24"/>
      <c r="N6" s="10"/>
    </row>
    <row r="7" spans="1:15" x14ac:dyDescent="0.3">
      <c r="C7" s="24" t="s">
        <v>14</v>
      </c>
      <c r="D7" s="24"/>
      <c r="E7" s="24"/>
      <c r="F7" s="24"/>
      <c r="G7" s="24"/>
      <c r="H7" s="24"/>
      <c r="I7" s="24"/>
      <c r="J7" s="24"/>
      <c r="L7" s="24"/>
      <c r="M7" s="24"/>
      <c r="N7" s="10"/>
    </row>
    <row r="8" spans="1:15" ht="14.5" x14ac:dyDescent="0.35">
      <c r="A8" t="s">
        <v>9</v>
      </c>
      <c r="C8" s="4"/>
      <c r="D8" s="23">
        <v>1</v>
      </c>
      <c r="E8" s="4"/>
      <c r="F8" s="8">
        <f>VLOOKUP($A8&amp;I$1,[1]tickets_dynamic_linear2!$A:$B,2,0)</f>
        <v>-6.0962626166570603E-2</v>
      </c>
      <c r="G8" s="9" t="str">
        <f>VLOOKUP($A8&amp;I$1,[1]tickets_dynamic_linear2!$A:$H,8,0)</f>
        <v xml:space="preserve"> </v>
      </c>
      <c r="H8" s="10"/>
      <c r="I8" s="8">
        <f>VLOOKUP($A8&amp;L$1,[1]tickets_dynamic_linear2!$A:$B,2,0)</f>
        <v>-0.120734290878081</v>
      </c>
      <c r="J8" s="9" t="str">
        <f>VLOOKUP($A8&amp;L$1,[1]tickets_dynamic_linear2!$A:$H,8,0)</f>
        <v xml:space="preserve"> </v>
      </c>
      <c r="L8" s="8">
        <f>VLOOKUP($A8,[1]tickets_dynamic_linear2!$A:$B,2,0)</f>
        <v>0.81441049320704295</v>
      </c>
      <c r="M8" s="9" t="str">
        <f>VLOOKUP($A8&amp;O$1,[1]tickets_dynamic_linear2!$A:$H,8,0)</f>
        <v>***</v>
      </c>
      <c r="N8" s="12"/>
    </row>
    <row r="9" spans="1:15" x14ac:dyDescent="0.3">
      <c r="C9" s="34"/>
      <c r="D9" s="34"/>
      <c r="E9" s="7"/>
      <c r="F9" s="11">
        <f>-VLOOKUP($A8&amp;I$1,[1]tickets_dynamic_linear2!$A:$C,3,0)</f>
        <v>-3.7919549516588803E-2</v>
      </c>
      <c r="G9" s="12"/>
      <c r="H9" s="12"/>
      <c r="I9" s="11">
        <f>-VLOOKUP($A8&amp;L$1,[1]tickets_dynamic_linear2!$A:$C,3,0)</f>
        <v>-6.5767395446387697E-2</v>
      </c>
      <c r="J9" s="12"/>
      <c r="L9" s="11">
        <f>-VLOOKUP($A8,[1]tickets_dynamic_linear2!$A:$C,3,0)</f>
        <v>-5.8861132264962597E-2</v>
      </c>
      <c r="M9" s="12"/>
      <c r="N9" s="10"/>
    </row>
    <row r="10" spans="1:15" ht="3" customHeight="1" x14ac:dyDescent="0.3">
      <c r="C10" s="17"/>
      <c r="D10" s="17"/>
      <c r="E10" s="7"/>
      <c r="F10" s="11"/>
      <c r="G10" s="12"/>
      <c r="H10" s="12"/>
      <c r="I10" s="11"/>
      <c r="J10" s="12"/>
      <c r="L10" s="11"/>
      <c r="M10" s="12"/>
      <c r="N10" s="10"/>
    </row>
    <row r="11" spans="1:15" ht="14.5" x14ac:dyDescent="0.35">
      <c r="A11" t="s">
        <v>3</v>
      </c>
      <c r="C11" s="4"/>
      <c r="D11" s="23">
        <v>2</v>
      </c>
      <c r="E11" s="4"/>
      <c r="F11" s="8">
        <f>VLOOKUP($A11&amp;I$1,[1]tickets_dynamic_linear2!$A:$B,2,0)</f>
        <v>-3.4991079471387597E-2</v>
      </c>
      <c r="G11" s="9" t="str">
        <f>VLOOKUP($A11&amp;I$1,[1]tickets_dynamic_linear2!$A:$H,8,0)</f>
        <v xml:space="preserve"> </v>
      </c>
      <c r="H11" s="10"/>
      <c r="I11" s="8">
        <f>VLOOKUP($A11&amp;L$1,[1]tickets_dynamic_linear2!$A:$B,2,0)</f>
        <v>3.2191869879972503E-2</v>
      </c>
      <c r="J11" s="9" t="str">
        <f>VLOOKUP($A11&amp;L$1,[1]tickets_dynamic_linear2!$A:$H,8,0)</f>
        <v xml:space="preserve"> </v>
      </c>
      <c r="L11" s="8">
        <f>VLOOKUP($A11,[1]tickets_dynamic_linear2!$A:$B,2,0)</f>
        <v>0.830957547546887</v>
      </c>
      <c r="M11" s="9" t="str">
        <f>VLOOKUP($A11&amp;O$1,[1]tickets_dynamic_linear2!$A:$H,8,0)</f>
        <v>***</v>
      </c>
      <c r="N11" s="12"/>
    </row>
    <row r="12" spans="1:15" x14ac:dyDescent="0.3">
      <c r="C12" s="34"/>
      <c r="D12" s="34"/>
      <c r="E12" s="7"/>
      <c r="F12" s="11">
        <f>-VLOOKUP($A11&amp;I$1,[1]tickets_dynamic_linear2!$A:$C,3,0)</f>
        <v>-4.3993833969893398E-2</v>
      </c>
      <c r="G12" s="12"/>
      <c r="H12" s="12"/>
      <c r="I12" s="11">
        <f>-VLOOKUP($A11&amp;L$1,[1]tickets_dynamic_linear2!$A:$C,3,0)</f>
        <v>-7.8166108866006306E-2</v>
      </c>
      <c r="J12" s="12"/>
      <c r="L12" s="11">
        <f>-VLOOKUP($A11,[1]tickets_dynamic_linear2!$A:$C,3,0)</f>
        <v>-6.8059176439730404E-2</v>
      </c>
      <c r="M12" s="12"/>
      <c r="N12" s="10"/>
    </row>
    <row r="13" spans="1:15" ht="3" customHeight="1" x14ac:dyDescent="0.3">
      <c r="C13" s="17"/>
      <c r="D13" s="17"/>
      <c r="E13" s="7"/>
      <c r="F13" s="11"/>
      <c r="G13" s="12"/>
      <c r="H13" s="12"/>
      <c r="I13" s="11"/>
      <c r="J13" s="12"/>
      <c r="L13" s="11"/>
      <c r="M13" s="12"/>
      <c r="N13" s="10"/>
    </row>
    <row r="14" spans="1:15" ht="14.5" x14ac:dyDescent="0.35">
      <c r="A14" t="s">
        <v>4</v>
      </c>
      <c r="C14" s="4"/>
      <c r="D14" s="23">
        <v>3</v>
      </c>
      <c r="E14" s="4"/>
      <c r="F14" s="8">
        <f>VLOOKUP($A14&amp;I$1,[1]tickets_dynamic_linear2!$A:$B,2,0)</f>
        <v>1.1749414965946401E-2</v>
      </c>
      <c r="G14" s="9" t="str">
        <f>VLOOKUP($A14&amp;I$1,[1]tickets_dynamic_linear2!$A:$H,8,0)</f>
        <v xml:space="preserve"> </v>
      </c>
      <c r="H14" s="10"/>
      <c r="I14" s="8">
        <f>VLOOKUP($A14&amp;L$1,[1]tickets_dynamic_linear2!$A:$B,2,0)</f>
        <v>4.4979040456699003E-2</v>
      </c>
      <c r="J14" s="9" t="str">
        <f>VLOOKUP($A14&amp;L$1,[1]tickets_dynamic_linear2!$A:$H,8,0)</f>
        <v xml:space="preserve"> </v>
      </c>
      <c r="L14" s="8">
        <f>VLOOKUP($A14,[1]tickets_dynamic_linear2!$A:$B,2,0)</f>
        <v>0.81753659988399596</v>
      </c>
      <c r="M14" s="9" t="str">
        <f>VLOOKUP($A14&amp;O$1,[1]tickets_dynamic_linear2!$A:$H,8,0)</f>
        <v>***</v>
      </c>
      <c r="N14" s="12"/>
    </row>
    <row r="15" spans="1:15" x14ac:dyDescent="0.3">
      <c r="C15" s="34"/>
      <c r="D15" s="34"/>
      <c r="E15" s="7"/>
      <c r="F15" s="11">
        <f>-VLOOKUP($A14&amp;I$1,[1]tickets_dynamic_linear2!$A:$C,3,0)</f>
        <v>-4.64021702134619E-2</v>
      </c>
      <c r="G15" s="12"/>
      <c r="H15" s="12"/>
      <c r="I15" s="11">
        <f>-VLOOKUP($A14&amp;L$1,[1]tickets_dynamic_linear2!$A:$C,3,0)</f>
        <v>-8.3640427770154499E-2</v>
      </c>
      <c r="J15" s="12"/>
      <c r="L15" s="11">
        <f>-VLOOKUP($A14,[1]tickets_dynamic_linear2!$A:$C,3,0)</f>
        <v>-7.1432882497646399E-2</v>
      </c>
      <c r="M15" s="12"/>
      <c r="N15" s="10"/>
    </row>
    <row r="16" spans="1:15" ht="3" customHeight="1" x14ac:dyDescent="0.3">
      <c r="C16" s="17"/>
      <c r="D16" s="17"/>
      <c r="E16" s="7"/>
      <c r="F16" s="11"/>
      <c r="G16" s="12"/>
      <c r="H16" s="12"/>
      <c r="I16" s="11"/>
      <c r="J16" s="12"/>
      <c r="L16" s="11"/>
      <c r="M16" s="12"/>
      <c r="N16" s="10"/>
    </row>
    <row r="17" spans="1:14" ht="14.5" x14ac:dyDescent="0.35">
      <c r="A17" t="s">
        <v>5</v>
      </c>
      <c r="C17" s="4"/>
      <c r="D17" s="23">
        <v>4</v>
      </c>
      <c r="E17" s="4"/>
      <c r="F17" s="8">
        <f>VLOOKUP($A17&amp;I$1,[1]tickets_dynamic_linear2!$A:$B,2,0)</f>
        <v>-2.6231793977457799E-2</v>
      </c>
      <c r="G17" s="9" t="str">
        <f>VLOOKUP($A17&amp;I$1,[1]tickets_dynamic_linear2!$A:$H,8,0)</f>
        <v xml:space="preserve"> </v>
      </c>
      <c r="H17" s="10"/>
      <c r="I17" s="8">
        <f>VLOOKUP($A17&amp;L$1,[1]tickets_dynamic_linear2!$A:$B,2,0)</f>
        <v>7.0814513510828597E-2</v>
      </c>
      <c r="J17" s="9" t="str">
        <f>VLOOKUP($A17&amp;L$1,[1]tickets_dynamic_linear2!$A:$H,8,0)</f>
        <v xml:space="preserve"> </v>
      </c>
      <c r="L17" s="8">
        <f>VLOOKUP($A17,[1]tickets_dynamic_linear2!$A:$B,2,0)</f>
        <v>0.77028581432895504</v>
      </c>
      <c r="M17" s="9" t="str">
        <f>VLOOKUP($A17&amp;O$1,[1]tickets_dynamic_linear2!$A:$H,8,0)</f>
        <v>***</v>
      </c>
      <c r="N17" s="12"/>
    </row>
    <row r="18" spans="1:14" x14ac:dyDescent="0.3">
      <c r="C18" s="34"/>
      <c r="D18" s="34"/>
      <c r="E18" s="7"/>
      <c r="F18" s="11">
        <f>-VLOOKUP($A17&amp;I$1,[1]tickets_dynamic_linear2!$A:$C,3,0)</f>
        <v>-4.7315828043609898E-2</v>
      </c>
      <c r="G18" s="12"/>
      <c r="H18" s="12"/>
      <c r="I18" s="11">
        <f>-VLOOKUP($A17&amp;L$1,[1]tickets_dynamic_linear2!$A:$C,3,0)</f>
        <v>-8.5987899006983795E-2</v>
      </c>
      <c r="J18" s="12"/>
      <c r="L18" s="11">
        <f>-VLOOKUP($A17,[1]tickets_dynamic_linear2!$A:$C,3,0)</f>
        <v>-7.2600726873049901E-2</v>
      </c>
      <c r="M18" s="12"/>
      <c r="N18" s="10"/>
    </row>
    <row r="19" spans="1:14" ht="3" customHeight="1" x14ac:dyDescent="0.3">
      <c r="C19" s="17"/>
      <c r="D19" s="17"/>
      <c r="E19" s="7"/>
      <c r="F19" s="11"/>
      <c r="G19" s="12"/>
      <c r="H19" s="12"/>
      <c r="I19" s="11"/>
      <c r="J19" s="12"/>
      <c r="L19" s="11"/>
      <c r="M19" s="12"/>
      <c r="N19" s="10"/>
    </row>
    <row r="20" spans="1:14" ht="14.5" x14ac:dyDescent="0.35">
      <c r="A20" t="s">
        <v>6</v>
      </c>
      <c r="C20" s="4"/>
      <c r="D20" s="23">
        <v>5</v>
      </c>
      <c r="E20" s="4"/>
      <c r="F20" s="8">
        <f>VLOOKUP($A20&amp;I$1,[1]tickets_dynamic_linear2!$A:$B,2,0)</f>
        <v>-1.26979065670258E-2</v>
      </c>
      <c r="G20" s="9" t="str">
        <f>VLOOKUP($A20&amp;I$1,[1]tickets_dynamic_linear2!$A:$H,8,0)</f>
        <v xml:space="preserve"> </v>
      </c>
      <c r="H20" s="10"/>
      <c r="I20" s="8">
        <f>VLOOKUP($A20&amp;L$1,[1]tickets_dynamic_linear2!$A:$B,2,0)</f>
        <v>-1.6463361091228899E-2</v>
      </c>
      <c r="J20" s="9" t="str">
        <f>VLOOKUP($A20&amp;L$1,[1]tickets_dynamic_linear2!$A:$H,8,0)</f>
        <v xml:space="preserve"> </v>
      </c>
      <c r="L20" s="8">
        <f>VLOOKUP($A20,[1]tickets_dynamic_linear2!$A:$B,2,0)</f>
        <v>0.75073458293073703</v>
      </c>
      <c r="M20" s="9" t="str">
        <f>VLOOKUP($A20&amp;O$1,[1]tickets_dynamic_linear2!$A:$H,8,0)</f>
        <v>***</v>
      </c>
      <c r="N20" s="10"/>
    </row>
    <row r="21" spans="1:14" x14ac:dyDescent="0.3">
      <c r="C21" s="34"/>
      <c r="D21" s="34"/>
      <c r="E21" s="7"/>
      <c r="F21" s="11">
        <f>-VLOOKUP($A20&amp;I$1,[1]tickets_dynamic_linear2!$A:$C,3,0)</f>
        <v>-4.7055786849054003E-2</v>
      </c>
      <c r="G21" s="12"/>
      <c r="H21" s="12"/>
      <c r="I21" s="11">
        <f>-VLOOKUP($A20&amp;L$1,[1]tickets_dynamic_linear2!$A:$C,3,0)</f>
        <v>-8.5964247086641299E-2</v>
      </c>
      <c r="J21" s="12"/>
      <c r="L21" s="11">
        <f>-VLOOKUP($A20,[1]tickets_dynamic_linear2!$A:$C,3,0)</f>
        <v>-7.1908673730420494E-2</v>
      </c>
      <c r="M21" s="12"/>
      <c r="N21" s="10"/>
    </row>
    <row r="22" spans="1:14" ht="3" customHeight="1" x14ac:dyDescent="0.3">
      <c r="C22" s="17"/>
      <c r="D22" s="17"/>
      <c r="E22" s="7"/>
      <c r="F22" s="11"/>
      <c r="G22" s="12"/>
      <c r="H22" s="12"/>
      <c r="I22" s="11"/>
      <c r="J22" s="12"/>
      <c r="L22" s="11"/>
      <c r="M22" s="12"/>
      <c r="N22" s="10"/>
    </row>
    <row r="23" spans="1:14" ht="14.5" x14ac:dyDescent="0.35">
      <c r="A23" t="s">
        <v>7</v>
      </c>
      <c r="C23" s="4"/>
      <c r="D23" s="23">
        <v>6</v>
      </c>
      <c r="E23" s="4"/>
      <c r="F23" s="8">
        <f>VLOOKUP($A23&amp;I$1,[1]tickets_dynamic_linear2!$A:$B,2,0)</f>
        <v>-2.0032443341691301E-2</v>
      </c>
      <c r="G23" s="9" t="str">
        <f>VLOOKUP($A23&amp;I$1,[1]tickets_dynamic_linear2!$A:$H,8,0)</f>
        <v xml:space="preserve"> </v>
      </c>
      <c r="H23" s="10"/>
      <c r="I23" s="8">
        <f>VLOOKUP($A23&amp;L$1,[1]tickets_dynamic_linear2!$A:$B,2,0)</f>
        <v>-4.7727152930625099E-4</v>
      </c>
      <c r="J23" s="9" t="str">
        <f>VLOOKUP($A23&amp;L$1,[1]tickets_dynamic_linear2!$A:$H,8,0)</f>
        <v xml:space="preserve"> </v>
      </c>
      <c r="L23" s="8">
        <f>VLOOKUP($A23,[1]tickets_dynamic_linear2!$A:$B,2,0)</f>
        <v>0.75041224293407405</v>
      </c>
      <c r="M23" s="9" t="str">
        <f>VLOOKUP($A23&amp;O$1,[1]tickets_dynamic_linear2!$A:$H,8,0)</f>
        <v>***</v>
      </c>
      <c r="N23" s="10"/>
    </row>
    <row r="24" spans="1:14" x14ac:dyDescent="0.3">
      <c r="C24" s="34"/>
      <c r="D24" s="34"/>
      <c r="E24" s="7"/>
      <c r="F24" s="11">
        <f>-VLOOKUP($A23&amp;I$1,[1]tickets_dynamic_linear2!$A:$C,3,0)</f>
        <v>-4.1713702233774297E-2</v>
      </c>
      <c r="G24" s="12"/>
      <c r="H24" s="12"/>
      <c r="I24" s="11">
        <f>-VLOOKUP($A23&amp;L$1,[1]tickets_dynamic_linear2!$A:$C,3,0)</f>
        <v>-7.8349891080868206E-2</v>
      </c>
      <c r="J24" s="12"/>
      <c r="L24" s="11">
        <f>-VLOOKUP($A23,[1]tickets_dynamic_linear2!$A:$C,3,0)</f>
        <v>-6.2385932714496502E-2</v>
      </c>
      <c r="M24" s="12"/>
      <c r="N24" s="10"/>
    </row>
    <row r="25" spans="1:14" ht="3" customHeight="1" x14ac:dyDescent="0.3">
      <c r="C25" s="4"/>
      <c r="D25" s="4"/>
      <c r="E25" s="4"/>
      <c r="F25" s="11"/>
      <c r="G25" s="12"/>
      <c r="H25" s="12"/>
      <c r="I25" s="11"/>
      <c r="J25" s="12"/>
      <c r="L25" s="11"/>
      <c r="M25" s="12"/>
      <c r="N25" s="12"/>
    </row>
    <row r="26" spans="1:14" ht="3.65" customHeight="1" x14ac:dyDescent="0.3">
      <c r="C26" s="14"/>
      <c r="D26" s="5"/>
      <c r="E26" s="5"/>
      <c r="F26" s="15"/>
      <c r="G26" s="16"/>
      <c r="H26" s="5"/>
      <c r="I26" s="15"/>
      <c r="J26" s="16"/>
      <c r="K26" s="5"/>
      <c r="L26" s="15"/>
      <c r="M26" s="16"/>
      <c r="N26" s="5"/>
    </row>
    <row r="27" spans="1:14" ht="3.65" customHeight="1" x14ac:dyDescent="0.3">
      <c r="C27" s="13"/>
      <c r="D27" s="4"/>
      <c r="E27" s="4"/>
      <c r="F27" s="11"/>
      <c r="G27" s="12"/>
      <c r="H27" s="4"/>
      <c r="I27" s="11"/>
      <c r="J27" s="12"/>
      <c r="L27" s="11"/>
      <c r="M27" s="12"/>
      <c r="N27" s="4"/>
    </row>
    <row r="28" spans="1:14" s="4" customFormat="1" x14ac:dyDescent="0.3">
      <c r="A28" s="1"/>
      <c r="C28" s="34" t="s">
        <v>15</v>
      </c>
      <c r="D28" s="34"/>
      <c r="F28" s="31" t="s">
        <v>0</v>
      </c>
      <c r="G28" s="31"/>
      <c r="I28" s="31" t="s">
        <v>0</v>
      </c>
      <c r="J28" s="31"/>
      <c r="L28" s="31" t="s">
        <v>0</v>
      </c>
      <c r="M28" s="31"/>
    </row>
    <row r="29" spans="1:14" s="4" customFormat="1" x14ac:dyDescent="0.3">
      <c r="A29" s="1"/>
      <c r="C29" s="17" t="s">
        <v>8</v>
      </c>
      <c r="D29" s="17"/>
      <c r="F29" s="31" t="s">
        <v>0</v>
      </c>
      <c r="G29" s="31"/>
      <c r="I29" s="31" t="s">
        <v>0</v>
      </c>
      <c r="J29" s="31"/>
      <c r="L29" s="31" t="s">
        <v>0</v>
      </c>
      <c r="M29" s="31"/>
    </row>
    <row r="30" spans="1:14" x14ac:dyDescent="0.3">
      <c r="C30" s="25" t="s">
        <v>1</v>
      </c>
      <c r="D30" s="5"/>
      <c r="E30" s="5"/>
      <c r="F30" s="35">
        <f>VLOOKUP($A8&amp;I$1,[1]tickets_dynamic_linear2!$A:$H,7,0)</f>
        <v>2160</v>
      </c>
      <c r="G30" s="35"/>
      <c r="H30" s="5"/>
      <c r="I30" s="35">
        <f>VLOOKUP($A8&amp;L$1,[1]tickets_dynamic_linear2!$A:$H,7,0)</f>
        <v>2124</v>
      </c>
      <c r="J30" s="35"/>
      <c r="K30" s="5"/>
      <c r="L30" s="35">
        <f>VLOOKUP($A8,[1]tickets_dynamic_linear2!$A:$H,7,0)</f>
        <v>3240</v>
      </c>
      <c r="M30" s="35"/>
      <c r="N30" s="5"/>
    </row>
    <row r="31" spans="1:14" s="18" customFormat="1" x14ac:dyDescent="0.25">
      <c r="A31" s="1"/>
      <c r="D31" s="19"/>
      <c r="E31" s="19"/>
      <c r="F31" s="19"/>
      <c r="G31" s="19"/>
      <c r="H31" s="19"/>
      <c r="I31" s="19"/>
      <c r="J31" s="19"/>
      <c r="K31" s="19"/>
      <c r="N31" s="19"/>
    </row>
    <row r="32" spans="1:14" s="18" customFormat="1" x14ac:dyDescent="0.25">
      <c r="A32" s="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</sheetData>
  <mergeCells count="23">
    <mergeCell ref="L30:M30"/>
    <mergeCell ref="C21:D21"/>
    <mergeCell ref="C24:D24"/>
    <mergeCell ref="C9:D9"/>
    <mergeCell ref="C12:D12"/>
    <mergeCell ref="I30:J30"/>
    <mergeCell ref="C28:D28"/>
    <mergeCell ref="C15:D15"/>
    <mergeCell ref="C18:D18"/>
    <mergeCell ref="F28:G28"/>
    <mergeCell ref="F29:G29"/>
    <mergeCell ref="F30:G30"/>
    <mergeCell ref="L1:M1"/>
    <mergeCell ref="I1:J1"/>
    <mergeCell ref="F1:G1"/>
    <mergeCell ref="I28:J28"/>
    <mergeCell ref="I29:J29"/>
    <mergeCell ref="L29:M29"/>
    <mergeCell ref="L28:M28"/>
    <mergeCell ref="I4:J4"/>
    <mergeCell ref="F3:J3"/>
    <mergeCell ref="F4:G4"/>
    <mergeCell ref="L3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relative_time_weekly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S Vieira</cp:lastModifiedBy>
  <dcterms:created xsi:type="dcterms:W3CDTF">2018-02-11T21:19:45Z</dcterms:created>
  <dcterms:modified xsi:type="dcterms:W3CDTF">2020-02-06T17:19:34Z</dcterms:modified>
</cp:coreProperties>
</file>