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ocuments\School\Grad School\Spring 2019\ECE 599\ARPA-E\120 Nodes - Integration\120-controllable\"/>
    </mc:Choice>
  </mc:AlternateContent>
  <xr:revisionPtr revIDLastSave="0" documentId="13_ncr:1_{18E4297D-4BF7-44C3-8CB0-2A116A4C5B34}" xr6:coauthVersionLast="40" xr6:coauthVersionMax="40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K16" i="1"/>
  <c r="K15" i="1"/>
  <c r="K14" i="1"/>
  <c r="N9" i="1" l="1"/>
  <c r="M9" i="1"/>
  <c r="O3" i="1"/>
  <c r="M6" i="1"/>
  <c r="M5" i="1"/>
  <c r="M4" i="1"/>
  <c r="M3" i="1"/>
  <c r="C102" i="1" l="1"/>
  <c r="C101" i="1"/>
  <c r="C100" i="1"/>
  <c r="E99" i="1"/>
  <c r="I3" i="1" s="1"/>
  <c r="J3" i="1" s="1"/>
  <c r="K3" i="1" s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<sst xmlns="http://schemas.openxmlformats.org/spreadsheetml/2006/main" count="104" uniqueCount="104">
  <si>
    <t>Node</t>
  </si>
  <si>
    <t>Min Power (kW)</t>
  </si>
  <si>
    <t>Max Power (kW)</t>
  </si>
  <si>
    <t>Setpoint (for REGD simulation)</t>
  </si>
  <si>
    <t>PV_T_171_SEC1</t>
  </si>
  <si>
    <t>PV_EBU2_LAB1</t>
  </si>
  <si>
    <t>PV_BIRCH_AQUARIUM1</t>
  </si>
  <si>
    <t>PV_T_270_SEC1</t>
  </si>
  <si>
    <t>PV_GILMAN_PARKING1</t>
  </si>
  <si>
    <t>PV_US_2_HOPKINS1</t>
  </si>
  <si>
    <t>PV_BIRCH_AQ1</t>
  </si>
  <si>
    <t>PV_USS_A1</t>
  </si>
  <si>
    <t>PV_USS_B1</t>
  </si>
  <si>
    <t>PV_USS_C_PC1</t>
  </si>
  <si>
    <t>Load_MCSS_MB1</t>
  </si>
  <si>
    <t>Load_MCSS_MA1</t>
  </si>
  <si>
    <t>Load_MCSS_MC1</t>
  </si>
  <si>
    <t>Load_EAST_CAMPUS_11</t>
  </si>
  <si>
    <t>Load_PSB1</t>
  </si>
  <si>
    <t>Load_PRI_BIO_MED1</t>
  </si>
  <si>
    <t>Load_SS_64_SIO1</t>
  </si>
  <si>
    <t>Load_BLACK_BOX_PRI1</t>
  </si>
  <si>
    <t>Load_BLDG_3B_12KV1</t>
  </si>
  <si>
    <t>Load_BLDG_3B_151</t>
  </si>
  <si>
    <t>Load_SS_36_RC1</t>
  </si>
  <si>
    <t>Load_N_CAMPUS_B1</t>
  </si>
  <si>
    <t>Load_N_CAMPUS_C1</t>
  </si>
  <si>
    <t>Load_BUS_NC171</t>
  </si>
  <si>
    <t>Load_N_CAMPUS_A1</t>
  </si>
  <si>
    <t>Load_BUS_T_238_PRI1</t>
  </si>
  <si>
    <t>Load_REVELLE_21</t>
  </si>
  <si>
    <t>Load_REVELLE_11</t>
  </si>
  <si>
    <t>Load_E_1_5_111</t>
  </si>
  <si>
    <t>Load_E_1_9_2_3051</t>
  </si>
  <si>
    <t>Load_E_1_7_81</t>
  </si>
  <si>
    <t>Load_E_1_9_111</t>
  </si>
  <si>
    <t>Load_E_1_9_81</t>
  </si>
  <si>
    <t>Load_E_10_10_2021</t>
  </si>
  <si>
    <t>Load_E_10_11_14_1091</t>
  </si>
  <si>
    <t>Load_SIO_2_SUB1</t>
  </si>
  <si>
    <t>Load_SIO_1_SUB1</t>
  </si>
  <si>
    <t>Load_SS_83_MC_151</t>
  </si>
  <si>
    <t>Load_E_2_6_121</t>
  </si>
  <si>
    <t>Load_E_2_9_151</t>
  </si>
  <si>
    <t>Load_EAST_CAMPUS_31</t>
  </si>
  <si>
    <t>Load_E_5_5_4361</t>
  </si>
  <si>
    <t>Load_E_7_1_71</t>
  </si>
  <si>
    <t>Load_E_7_11_171</t>
  </si>
  <si>
    <t>Load_E_7_17_171</t>
  </si>
  <si>
    <t>Load_E_7_19_171</t>
  </si>
  <si>
    <t>Load_SS_42_WC1</t>
  </si>
  <si>
    <t>Load_EBU2_LAB_PRI1</t>
  </si>
  <si>
    <t>Load_SW_T_0951</t>
  </si>
  <si>
    <t>Load_PSA1</t>
  </si>
  <si>
    <t>Load_BUS_T_179_PRI1</t>
  </si>
  <si>
    <t>Load_BUS_T_345_PRI1</t>
  </si>
  <si>
    <t>Load_SS_31_RC1</t>
  </si>
  <si>
    <t>Load_SS_30_RC1</t>
  </si>
  <si>
    <t>Load_SB_B2A1</t>
  </si>
  <si>
    <t>Load_SS_52_SIO1</t>
  </si>
  <si>
    <t>Load_SS_82_WC1</t>
  </si>
  <si>
    <t>Load_SS_91_WC1</t>
  </si>
  <si>
    <t>Load_SS_92_ERC1</t>
  </si>
  <si>
    <t>Load_SVERD_US1_PRI1</t>
  </si>
  <si>
    <t>Load_T_0501</t>
  </si>
  <si>
    <t>Load_C_SERVICE_PRI1</t>
  </si>
  <si>
    <t>Load_SW_T_071_0721</t>
  </si>
  <si>
    <t>Load_BUS_T_234_PRI1</t>
  </si>
  <si>
    <t>Load_DB_CP1</t>
  </si>
  <si>
    <t>Load_BUS_T_257_PRI1</t>
  </si>
  <si>
    <t>Load_BUS_T_259_PRI1</t>
  </si>
  <si>
    <t>Load_T_270_PRI1</t>
  </si>
  <si>
    <t>Load_T_281_PRI1</t>
  </si>
  <si>
    <t>Load_BUS_T_284_PRI1</t>
  </si>
  <si>
    <t>Load_PRI_T_306_SHILEY1</t>
  </si>
  <si>
    <t>Load_BUS_T_318_PRI1</t>
  </si>
  <si>
    <t>Load_T_PHARM_ESA_P1</t>
  </si>
  <si>
    <t>Load_T_341_PRI1</t>
  </si>
  <si>
    <t>Load_BUS_T_347_PRI1</t>
  </si>
  <si>
    <t>Load_HEALTH_CENTER1</t>
  </si>
  <si>
    <t>Load_CRB_3B1</t>
  </si>
  <si>
    <t>Load_HUBBS_HALL1</t>
  </si>
  <si>
    <t>Load_FACULTY_CLUB1</t>
  </si>
  <si>
    <t>Load_POWELL_STRUCT1</t>
  </si>
  <si>
    <t>Load_T_137_SEC_EBU11</t>
  </si>
  <si>
    <t>Load_EBU1_T_1381</t>
  </si>
  <si>
    <t>Load_PHYS_ED_BLDGS1</t>
  </si>
  <si>
    <t>Load_T_171_SEC1</t>
  </si>
  <si>
    <t>Load_T_179_OCEANVIEW_SEC1</t>
  </si>
  <si>
    <t>Load_HI_BAY_PHYSICS1</t>
  </si>
  <si>
    <t>Load_MANDEVILLE_CTR1</t>
  </si>
  <si>
    <t>Load_IGPP_SUB1</t>
  </si>
  <si>
    <t>Load_VISUAL_ARTS1</t>
  </si>
  <si>
    <t>Load_US_2_RIMAC1</t>
  </si>
  <si>
    <t>Load_EBU2_LAB1</t>
  </si>
  <si>
    <t>Load_BIRCH_AQUARIUM1</t>
  </si>
  <si>
    <t>Load_SVERDRUP_US11</t>
  </si>
  <si>
    <t>Load_CENT_HALL1</t>
  </si>
  <si>
    <t>Load_SERF_BLDG1</t>
  </si>
  <si>
    <t>Load_DANCE_STUDIO1</t>
  </si>
  <si>
    <t>Load_T_259_SEC1</t>
  </si>
  <si>
    <t>Gen_SG1_BUS1</t>
  </si>
  <si>
    <t>Gen_PSB1</t>
  </si>
  <si>
    <t>Gen_PSA1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</si>
</sst>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2"/>
  <sheetViews>
    <sheetView tabSelected="1" zoomScale="80" zoomScaleNormal="85" workbookViewId="0">
      <selection activeCell="K13" sqref="K13"/>
    </sheetView>
  </sheetViews>
  <sheetFormatPr defaultRowHeight="13.2" x14ac:dyDescent="0.25"/>
  <cols>
    <col min="1" max="1" width="11.5546875"/>
    <col min="2" max="2" width="34.77734375" customWidth="1"/>
    <col min="3" max="3" width="18.77734375" customWidth="1"/>
    <col min="4" max="4" width="21" customWidth="1"/>
    <col min="5" max="1025" width="11.5546875"/>
  </cols>
  <sheetData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15" x14ac:dyDescent="0.25">
      <c r="B3" t="s">
        <v>4</v>
      </c>
      <c r="C3">
        <v>-112.926</v>
      </c>
      <c r="D3">
        <v>0</v>
      </c>
      <c r="E3">
        <f t="shared" ref="E3:E34" si="0">0.3*C3</f>
        <v>-33.877800000000001</v>
      </c>
      <c r="H3">
        <f>E3 + 0.7*(D3-E3)</f>
        <v>-10.163340000000002</v>
      </c>
      <c r="I3">
        <f>SUM(H3:H300)</f>
        <v>9155.9230840599994</v>
      </c>
      <c r="J3">
        <f>I3*3</f>
        <v>27467.769252179998</v>
      </c>
      <c r="K3">
        <f>J3-3773.418</f>
        <v>23694.351252179997</v>
      </c>
      <c r="M3">
        <f>SUM(D3:D150)</f>
        <v>11200</v>
      </c>
      <c r="N3">
        <v>3773.4179999999992</v>
      </c>
      <c r="O3">
        <f>M3-(N3/3)</f>
        <v>9942.1939999999995</v>
      </c>
    </row>
    <row r="4" spans="2:15" x14ac:dyDescent="0.25">
      <c r="B4" t="s">
        <v>5</v>
      </c>
      <c r="C4">
        <v>-31.608305999999999</v>
      </c>
      <c r="D4">
        <v>0</v>
      </c>
      <c r="E4">
        <f t="shared" si="0"/>
        <v>-9.4824918</v>
      </c>
      <c r="H4">
        <f t="shared" ref="H4:H67" si="1">E4 + 0.7*(D4-E4)</f>
        <v>-2.8447475400000002</v>
      </c>
      <c r="M4">
        <f>M3*3</f>
        <v>33600</v>
      </c>
    </row>
    <row r="5" spans="2:15" x14ac:dyDescent="0.25">
      <c r="B5" t="s">
        <v>6</v>
      </c>
      <c r="C5">
        <v>-3.8704000000000001</v>
      </c>
      <c r="D5">
        <v>0</v>
      </c>
      <c r="E5">
        <f t="shared" si="0"/>
        <v>-1.1611199999999999</v>
      </c>
      <c r="H5">
        <f t="shared" si="1"/>
        <v>-0.34833599999999998</v>
      </c>
      <c r="M5">
        <f>M4-N3</f>
        <v>29826.582000000002</v>
      </c>
    </row>
    <row r="6" spans="2:15" x14ac:dyDescent="0.25">
      <c r="B6" t="s">
        <v>7</v>
      </c>
      <c r="C6">
        <v>-11.288705999999999</v>
      </c>
      <c r="D6">
        <v>0</v>
      </c>
      <c r="E6">
        <f t="shared" si="0"/>
        <v>-3.3866117999999998</v>
      </c>
      <c r="H6">
        <f t="shared" si="1"/>
        <v>-1.0159835400000001</v>
      </c>
      <c r="M6">
        <f>M5/3</f>
        <v>9942.1940000000013</v>
      </c>
    </row>
    <row r="7" spans="2:15" x14ac:dyDescent="0.25">
      <c r="B7" t="s">
        <v>8</v>
      </c>
      <c r="C7">
        <v>-76.684306000000007</v>
      </c>
      <c r="D7">
        <v>0</v>
      </c>
      <c r="E7">
        <f t="shared" si="0"/>
        <v>-23.005291800000002</v>
      </c>
      <c r="H7">
        <f t="shared" si="1"/>
        <v>-6.9015875400000013</v>
      </c>
    </row>
    <row r="8" spans="2:15" x14ac:dyDescent="0.25">
      <c r="B8" t="s">
        <v>9</v>
      </c>
      <c r="C8">
        <v>-132.94670600000001</v>
      </c>
      <c r="D8">
        <v>0</v>
      </c>
      <c r="E8">
        <f t="shared" si="0"/>
        <v>-39.884011800000003</v>
      </c>
      <c r="H8">
        <f t="shared" si="1"/>
        <v>-11.965203540000001</v>
      </c>
    </row>
    <row r="9" spans="2:15" x14ac:dyDescent="0.25">
      <c r="B9" t="s">
        <v>10</v>
      </c>
      <c r="C9">
        <v>-15.4816</v>
      </c>
      <c r="D9">
        <v>0</v>
      </c>
      <c r="E9">
        <f t="shared" si="0"/>
        <v>-4.6444799999999997</v>
      </c>
      <c r="H9">
        <f t="shared" si="1"/>
        <v>-1.3933439999999999</v>
      </c>
      <c r="M9">
        <f>SUM(C3:C99)</f>
        <v>-17045.299066000014</v>
      </c>
      <c r="N9">
        <f>M9*0.05</f>
        <v>-852.2649533000008</v>
      </c>
    </row>
    <row r="10" spans="2:15" x14ac:dyDescent="0.25">
      <c r="B10" t="s">
        <v>11</v>
      </c>
      <c r="C10">
        <v>-50.795105999999997</v>
      </c>
      <c r="D10">
        <v>0</v>
      </c>
      <c r="E10">
        <f t="shared" si="0"/>
        <v>-15.238531799999999</v>
      </c>
      <c r="H10">
        <f t="shared" si="1"/>
        <v>-4.5715595400000009</v>
      </c>
    </row>
    <row r="11" spans="2:15" x14ac:dyDescent="0.25">
      <c r="B11" t="s">
        <v>12</v>
      </c>
      <c r="C11">
        <v>-18.053999999999998</v>
      </c>
      <c r="D11">
        <v>0</v>
      </c>
      <c r="E11">
        <f t="shared" si="0"/>
        <v>-5.416199999999999</v>
      </c>
      <c r="H11">
        <f t="shared" si="1"/>
        <v>-1.62486</v>
      </c>
    </row>
    <row r="12" spans="2:15" x14ac:dyDescent="0.25">
      <c r="B12" t="s">
        <v>13</v>
      </c>
      <c r="C12">
        <v>-12.417494</v>
      </c>
      <c r="D12">
        <v>0</v>
      </c>
      <c r="E12">
        <f t="shared" si="0"/>
        <v>-3.7252481999999998</v>
      </c>
      <c r="H12">
        <f t="shared" si="1"/>
        <v>-1.1175744600000002</v>
      </c>
      <c r="K12">
        <v>-0.2135</v>
      </c>
      <c r="M12">
        <f>K14 + K12*(K15-K14) - (3773/3)</f>
        <v>1674.0422083560231</v>
      </c>
    </row>
    <row r="13" spans="2:15" x14ac:dyDescent="0.25">
      <c r="B13" t="s">
        <v>14</v>
      </c>
      <c r="C13">
        <v>-786.75319999999999</v>
      </c>
      <c r="D13">
        <v>0</v>
      </c>
      <c r="E13">
        <f t="shared" si="0"/>
        <v>-236.02596</v>
      </c>
      <c r="H13">
        <f t="shared" si="1"/>
        <v>-70.807788000000016</v>
      </c>
    </row>
    <row r="14" spans="2:15" x14ac:dyDescent="0.25">
      <c r="B14" t="s">
        <v>15</v>
      </c>
      <c r="C14">
        <v>-556.80494799999997</v>
      </c>
      <c r="D14">
        <v>0</v>
      </c>
      <c r="E14">
        <f t="shared" si="0"/>
        <v>-167.04148439999997</v>
      </c>
      <c r="H14">
        <f t="shared" si="1"/>
        <v>-50.112445320000006</v>
      </c>
      <c r="K14">
        <f>SUM(E3:E150)</f>
        <v>4386.4102801999916</v>
      </c>
    </row>
    <row r="15" spans="2:15" x14ac:dyDescent="0.25">
      <c r="B15" t="s">
        <v>16</v>
      </c>
      <c r="C15">
        <v>-89.295320000000004</v>
      </c>
      <c r="D15">
        <v>0</v>
      </c>
      <c r="E15">
        <f t="shared" si="0"/>
        <v>-26.788596000000002</v>
      </c>
      <c r="H15">
        <f t="shared" si="1"/>
        <v>-8.0365788000000009</v>
      </c>
      <c r="K15">
        <f>SUM(D3:D159)</f>
        <v>11200</v>
      </c>
    </row>
    <row r="16" spans="2:15" x14ac:dyDescent="0.25">
      <c r="B16" t="s">
        <v>17</v>
      </c>
      <c r="C16">
        <v>-35.4</v>
      </c>
      <c r="D16">
        <v>0</v>
      </c>
      <c r="E16">
        <f t="shared" si="0"/>
        <v>-10.62</v>
      </c>
      <c r="H16">
        <f t="shared" si="1"/>
        <v>-3.1859999999999999</v>
      </c>
      <c r="K16">
        <f>SUM(C3:C150)</f>
        <v>-8085.2990660000141</v>
      </c>
    </row>
    <row r="17" spans="2:8" x14ac:dyDescent="0.25">
      <c r="B17" t="s">
        <v>18</v>
      </c>
      <c r="C17">
        <v>-102.59946600000001</v>
      </c>
      <c r="D17">
        <v>0</v>
      </c>
      <c r="E17">
        <f t="shared" si="0"/>
        <v>-30.779839800000001</v>
      </c>
      <c r="H17">
        <f t="shared" si="1"/>
        <v>-9.2339519400000007</v>
      </c>
    </row>
    <row r="18" spans="2:8" x14ac:dyDescent="0.25">
      <c r="B18" t="s">
        <v>19</v>
      </c>
      <c r="C18">
        <v>-481.48365999999999</v>
      </c>
      <c r="D18">
        <v>0</v>
      </c>
      <c r="E18">
        <f t="shared" si="0"/>
        <v>-144.445098</v>
      </c>
      <c r="H18">
        <f t="shared" si="1"/>
        <v>-43.333529400000003</v>
      </c>
    </row>
    <row r="19" spans="2:8" x14ac:dyDescent="0.25">
      <c r="B19" t="s">
        <v>20</v>
      </c>
      <c r="C19">
        <v>-158.968538</v>
      </c>
      <c r="D19">
        <v>0</v>
      </c>
      <c r="E19">
        <f t="shared" si="0"/>
        <v>-47.6905614</v>
      </c>
      <c r="H19">
        <f t="shared" si="1"/>
        <v>-14.307168420000004</v>
      </c>
    </row>
    <row r="20" spans="2:8" x14ac:dyDescent="0.25">
      <c r="B20" t="s">
        <v>21</v>
      </c>
      <c r="C20">
        <v>-196.573486</v>
      </c>
      <c r="D20">
        <v>0</v>
      </c>
      <c r="E20">
        <f t="shared" si="0"/>
        <v>-58.972045799999997</v>
      </c>
      <c r="H20">
        <f t="shared" si="1"/>
        <v>-17.691613740000001</v>
      </c>
    </row>
    <row r="21" spans="2:8" x14ac:dyDescent="0.25">
      <c r="B21" t="s">
        <v>22</v>
      </c>
      <c r="C21">
        <v>-256.08596</v>
      </c>
      <c r="D21">
        <v>0</v>
      </c>
      <c r="E21">
        <f t="shared" si="0"/>
        <v>-76.825788000000003</v>
      </c>
      <c r="H21">
        <f t="shared" si="1"/>
        <v>-23.047736400000005</v>
      </c>
    </row>
    <row r="22" spans="2:8" x14ac:dyDescent="0.25">
      <c r="B22" t="s">
        <v>23</v>
      </c>
      <c r="C22">
        <v>-124.69532</v>
      </c>
      <c r="D22">
        <v>0</v>
      </c>
      <c r="E22">
        <f t="shared" si="0"/>
        <v>-37.408595999999996</v>
      </c>
      <c r="H22">
        <f t="shared" si="1"/>
        <v>-11.222578800000001</v>
      </c>
    </row>
    <row r="23" spans="2:8" x14ac:dyDescent="0.25">
      <c r="B23" t="s">
        <v>24</v>
      </c>
      <c r="C23">
        <v>-322.21740799999998</v>
      </c>
      <c r="D23">
        <v>0</v>
      </c>
      <c r="E23">
        <f t="shared" si="0"/>
        <v>-96.66522239999999</v>
      </c>
      <c r="H23">
        <f t="shared" si="1"/>
        <v>-28.999566720000004</v>
      </c>
    </row>
    <row r="24" spans="2:8" x14ac:dyDescent="0.25">
      <c r="B24" t="s">
        <v>25</v>
      </c>
      <c r="C24">
        <v>-361.348096</v>
      </c>
      <c r="D24">
        <v>0</v>
      </c>
      <c r="E24">
        <f t="shared" si="0"/>
        <v>-108.40442879999999</v>
      </c>
      <c r="H24">
        <f t="shared" si="1"/>
        <v>-32.521328640000007</v>
      </c>
    </row>
    <row r="25" spans="2:8" x14ac:dyDescent="0.25">
      <c r="B25" t="s">
        <v>26</v>
      </c>
      <c r="C25">
        <v>-154.99064000000001</v>
      </c>
      <c r="D25">
        <v>0</v>
      </c>
      <c r="E25">
        <f t="shared" si="0"/>
        <v>-46.497192000000005</v>
      </c>
      <c r="H25">
        <f t="shared" si="1"/>
        <v>-13.949157600000007</v>
      </c>
    </row>
    <row r="26" spans="2:8" x14ac:dyDescent="0.25">
      <c r="B26" t="s">
        <v>27</v>
      </c>
      <c r="C26">
        <v>-2.4770560000000001</v>
      </c>
      <c r="D26">
        <v>0</v>
      </c>
      <c r="E26">
        <f t="shared" si="0"/>
        <v>-0.74311680000000002</v>
      </c>
      <c r="H26">
        <f t="shared" si="1"/>
        <v>-0.22293504000000008</v>
      </c>
    </row>
    <row r="27" spans="2:8" x14ac:dyDescent="0.25">
      <c r="B27" t="s">
        <v>28</v>
      </c>
      <c r="C27">
        <v>-170.32167200000001</v>
      </c>
      <c r="D27">
        <v>0</v>
      </c>
      <c r="E27">
        <f t="shared" si="0"/>
        <v>-51.096501600000003</v>
      </c>
      <c r="H27">
        <f t="shared" si="1"/>
        <v>-15.328950480000003</v>
      </c>
    </row>
    <row r="28" spans="2:8" x14ac:dyDescent="0.25">
      <c r="B28" t="s">
        <v>29</v>
      </c>
      <c r="C28">
        <v>-132.92074600000001</v>
      </c>
      <c r="D28">
        <v>0</v>
      </c>
      <c r="E28">
        <f t="shared" si="0"/>
        <v>-39.876223799999998</v>
      </c>
      <c r="H28">
        <f t="shared" si="1"/>
        <v>-11.96286714</v>
      </c>
    </row>
    <row r="29" spans="2:8" x14ac:dyDescent="0.25">
      <c r="B29" t="s">
        <v>30</v>
      </c>
      <c r="C29">
        <v>-1005.136744</v>
      </c>
      <c r="D29">
        <v>0</v>
      </c>
      <c r="E29">
        <f t="shared" si="0"/>
        <v>-301.54102319999998</v>
      </c>
      <c r="H29">
        <f t="shared" si="1"/>
        <v>-90.462306960000006</v>
      </c>
    </row>
    <row r="30" spans="2:8" x14ac:dyDescent="0.25">
      <c r="B30" t="s">
        <v>31</v>
      </c>
      <c r="C30">
        <v>-835.93678</v>
      </c>
      <c r="D30">
        <v>0</v>
      </c>
      <c r="E30">
        <f t="shared" si="0"/>
        <v>-250.78103399999998</v>
      </c>
      <c r="H30">
        <f t="shared" si="1"/>
        <v>-75.23431020000001</v>
      </c>
    </row>
    <row r="31" spans="2:8" x14ac:dyDescent="0.25">
      <c r="B31" t="s">
        <v>32</v>
      </c>
      <c r="C31">
        <v>-85.619855999999999</v>
      </c>
      <c r="D31">
        <v>0</v>
      </c>
      <c r="E31">
        <f t="shared" si="0"/>
        <v>-25.6859568</v>
      </c>
      <c r="H31">
        <f t="shared" si="1"/>
        <v>-7.7057870400000006</v>
      </c>
    </row>
    <row r="32" spans="2:8" x14ac:dyDescent="0.25">
      <c r="B32" t="s">
        <v>33</v>
      </c>
      <c r="C32">
        <v>-42.180987999999999</v>
      </c>
      <c r="D32">
        <v>0</v>
      </c>
      <c r="E32">
        <f t="shared" si="0"/>
        <v>-12.6542964</v>
      </c>
      <c r="H32">
        <f t="shared" si="1"/>
        <v>-3.7962889200000003</v>
      </c>
    </row>
    <row r="33" spans="2:8" x14ac:dyDescent="0.25">
      <c r="B33" t="s">
        <v>34</v>
      </c>
      <c r="C33">
        <v>-177.06053399999999</v>
      </c>
      <c r="D33">
        <v>0</v>
      </c>
      <c r="E33">
        <f t="shared" si="0"/>
        <v>-53.118160199999998</v>
      </c>
      <c r="H33">
        <f t="shared" si="1"/>
        <v>-15.935448059999999</v>
      </c>
    </row>
    <row r="34" spans="2:8" x14ac:dyDescent="0.25">
      <c r="B34" t="s">
        <v>35</v>
      </c>
      <c r="C34">
        <v>-154.99064000000001</v>
      </c>
      <c r="D34">
        <v>0</v>
      </c>
      <c r="E34">
        <f t="shared" si="0"/>
        <v>-46.497192000000005</v>
      </c>
      <c r="H34">
        <f t="shared" si="1"/>
        <v>-13.949157600000007</v>
      </c>
    </row>
    <row r="35" spans="2:8" x14ac:dyDescent="0.25">
      <c r="B35" t="s">
        <v>36</v>
      </c>
      <c r="C35">
        <v>-50.955821999999998</v>
      </c>
      <c r="D35">
        <v>0</v>
      </c>
      <c r="E35">
        <f t="shared" ref="E35:E66" si="2">0.3*C35</f>
        <v>-15.286746599999999</v>
      </c>
      <c r="H35">
        <f t="shared" si="1"/>
        <v>-4.5860239800000002</v>
      </c>
    </row>
    <row r="36" spans="2:8" x14ac:dyDescent="0.25">
      <c r="B36" t="s">
        <v>37</v>
      </c>
      <c r="C36">
        <v>-228.508062</v>
      </c>
      <c r="D36">
        <v>0</v>
      </c>
      <c r="E36">
        <f t="shared" si="2"/>
        <v>-68.552418599999996</v>
      </c>
      <c r="H36">
        <f t="shared" si="1"/>
        <v>-20.565725579999999</v>
      </c>
    </row>
    <row r="37" spans="2:8" x14ac:dyDescent="0.25">
      <c r="B37" t="s">
        <v>38</v>
      </c>
      <c r="C37">
        <v>-20.725519999999999</v>
      </c>
      <c r="D37">
        <v>0</v>
      </c>
      <c r="E37">
        <f t="shared" si="2"/>
        <v>-6.2176559999999998</v>
      </c>
      <c r="H37">
        <f t="shared" si="1"/>
        <v>-1.8652968000000003</v>
      </c>
    </row>
    <row r="38" spans="2:8" x14ac:dyDescent="0.25">
      <c r="B38" t="s">
        <v>39</v>
      </c>
      <c r="C38">
        <v>-335.70138600000001</v>
      </c>
      <c r="D38">
        <v>0</v>
      </c>
      <c r="E38">
        <f t="shared" si="2"/>
        <v>-100.71041580000001</v>
      </c>
      <c r="H38">
        <f t="shared" si="1"/>
        <v>-30.213124740000012</v>
      </c>
    </row>
    <row r="39" spans="2:8" x14ac:dyDescent="0.25">
      <c r="B39" t="s">
        <v>40</v>
      </c>
      <c r="C39">
        <v>-287.10827799999998</v>
      </c>
      <c r="D39">
        <v>0</v>
      </c>
      <c r="E39">
        <f t="shared" si="2"/>
        <v>-86.132483399999998</v>
      </c>
      <c r="H39">
        <f t="shared" si="1"/>
        <v>-25.839745020000002</v>
      </c>
    </row>
    <row r="40" spans="2:8" x14ac:dyDescent="0.25">
      <c r="B40" t="s">
        <v>41</v>
      </c>
      <c r="C40">
        <v>-139.22265400000001</v>
      </c>
      <c r="D40">
        <v>0</v>
      </c>
      <c r="E40">
        <f t="shared" si="2"/>
        <v>-41.766796200000002</v>
      </c>
      <c r="H40">
        <f t="shared" si="1"/>
        <v>-12.530038860000001</v>
      </c>
    </row>
    <row r="41" spans="2:8" x14ac:dyDescent="0.25">
      <c r="B41" t="s">
        <v>42</v>
      </c>
      <c r="C41">
        <v>-116.24298</v>
      </c>
      <c r="D41">
        <v>0</v>
      </c>
      <c r="E41">
        <f t="shared" si="2"/>
        <v>-34.872894000000002</v>
      </c>
      <c r="H41">
        <f t="shared" si="1"/>
        <v>-10.461868200000001</v>
      </c>
    </row>
    <row r="42" spans="2:8" x14ac:dyDescent="0.25">
      <c r="B42" t="s">
        <v>43</v>
      </c>
      <c r="C42">
        <v>-101.532274</v>
      </c>
      <c r="D42">
        <v>0</v>
      </c>
      <c r="E42">
        <f t="shared" si="2"/>
        <v>-30.4596822</v>
      </c>
      <c r="H42">
        <f t="shared" si="1"/>
        <v>-9.1379046600000002</v>
      </c>
    </row>
    <row r="43" spans="2:8" x14ac:dyDescent="0.25">
      <c r="B43" t="s">
        <v>44</v>
      </c>
      <c r="C43">
        <v>-345.38128</v>
      </c>
      <c r="D43">
        <v>0</v>
      </c>
      <c r="E43">
        <f t="shared" si="2"/>
        <v>-103.614384</v>
      </c>
      <c r="H43">
        <f t="shared" si="1"/>
        <v>-31.084315200000006</v>
      </c>
    </row>
    <row r="44" spans="2:8" x14ac:dyDescent="0.25">
      <c r="B44" t="s">
        <v>45</v>
      </c>
      <c r="C44">
        <v>-81.725384000000005</v>
      </c>
      <c r="D44">
        <v>0</v>
      </c>
      <c r="E44">
        <f t="shared" si="2"/>
        <v>-24.517615200000002</v>
      </c>
      <c r="H44">
        <f t="shared" si="1"/>
        <v>-7.3552845600000012</v>
      </c>
    </row>
    <row r="45" spans="2:8" x14ac:dyDescent="0.25">
      <c r="B45" t="s">
        <v>46</v>
      </c>
      <c r="C45">
        <v>-49.386186000000002</v>
      </c>
      <c r="D45">
        <v>0</v>
      </c>
      <c r="E45">
        <f t="shared" si="2"/>
        <v>-14.8158558</v>
      </c>
      <c r="H45">
        <f t="shared" si="1"/>
        <v>-4.4447567400000008</v>
      </c>
    </row>
    <row r="46" spans="2:8" x14ac:dyDescent="0.25">
      <c r="B46" t="s">
        <v>47</v>
      </c>
      <c r="C46">
        <v>-125.225966</v>
      </c>
      <c r="D46">
        <v>0</v>
      </c>
      <c r="E46">
        <f t="shared" si="2"/>
        <v>-37.5677898</v>
      </c>
      <c r="H46">
        <f t="shared" si="1"/>
        <v>-11.27033694</v>
      </c>
    </row>
    <row r="47" spans="2:8" x14ac:dyDescent="0.25">
      <c r="B47" t="s">
        <v>48</v>
      </c>
      <c r="C47">
        <v>-100.955726</v>
      </c>
      <c r="D47">
        <v>0</v>
      </c>
      <c r="E47">
        <f t="shared" si="2"/>
        <v>-30.286717799999998</v>
      </c>
      <c r="H47">
        <f t="shared" si="1"/>
        <v>-9.0860153399999994</v>
      </c>
    </row>
    <row r="48" spans="2:8" x14ac:dyDescent="0.25">
      <c r="B48" t="s">
        <v>49</v>
      </c>
      <c r="C48">
        <v>-592.65948400000002</v>
      </c>
      <c r="D48">
        <v>0</v>
      </c>
      <c r="E48">
        <f t="shared" si="2"/>
        <v>-177.79784520000001</v>
      </c>
      <c r="H48">
        <f t="shared" si="1"/>
        <v>-53.339353560000006</v>
      </c>
    </row>
    <row r="49" spans="2:8" x14ac:dyDescent="0.25">
      <c r="B49" t="s">
        <v>50</v>
      </c>
      <c r="C49">
        <v>-26.539497999999998</v>
      </c>
      <c r="D49">
        <v>0</v>
      </c>
      <c r="E49">
        <f t="shared" si="2"/>
        <v>-7.9618493999999993</v>
      </c>
      <c r="H49">
        <f t="shared" si="1"/>
        <v>-2.3885548200000004</v>
      </c>
    </row>
    <row r="50" spans="2:8" x14ac:dyDescent="0.25">
      <c r="B50" t="s">
        <v>51</v>
      </c>
      <c r="C50">
        <v>-75.018264000000002</v>
      </c>
      <c r="D50">
        <v>0</v>
      </c>
      <c r="E50">
        <f t="shared" si="2"/>
        <v>-22.5054792</v>
      </c>
      <c r="H50">
        <f t="shared" si="1"/>
        <v>-6.7516437600000003</v>
      </c>
    </row>
    <row r="51" spans="2:8" x14ac:dyDescent="0.25">
      <c r="B51" t="s">
        <v>52</v>
      </c>
      <c r="C51">
        <v>-142.25171399999999</v>
      </c>
      <c r="D51">
        <v>0</v>
      </c>
      <c r="E51">
        <f t="shared" si="2"/>
        <v>-42.675514199999995</v>
      </c>
      <c r="H51">
        <f t="shared" si="1"/>
        <v>-12.802654260000001</v>
      </c>
    </row>
    <row r="52" spans="2:8" x14ac:dyDescent="0.25">
      <c r="B52" t="s">
        <v>53</v>
      </c>
      <c r="C52">
        <v>-464.97192000000001</v>
      </c>
      <c r="D52">
        <v>0</v>
      </c>
      <c r="E52">
        <f t="shared" si="2"/>
        <v>-139.49157600000001</v>
      </c>
      <c r="H52">
        <f t="shared" si="1"/>
        <v>-41.847472800000006</v>
      </c>
    </row>
    <row r="53" spans="2:8" x14ac:dyDescent="0.25">
      <c r="B53" t="s">
        <v>54</v>
      </c>
      <c r="C53">
        <v>-64.910501999999994</v>
      </c>
      <c r="D53">
        <v>0</v>
      </c>
      <c r="E53">
        <f t="shared" si="2"/>
        <v>-19.473150599999997</v>
      </c>
      <c r="H53">
        <f t="shared" si="1"/>
        <v>-5.8419451799999997</v>
      </c>
    </row>
    <row r="54" spans="2:8" x14ac:dyDescent="0.25">
      <c r="B54" t="s">
        <v>55</v>
      </c>
      <c r="C54">
        <v>-605.95513400000004</v>
      </c>
      <c r="D54">
        <v>0</v>
      </c>
      <c r="E54">
        <f t="shared" si="2"/>
        <v>-181.78654020000002</v>
      </c>
      <c r="H54">
        <f t="shared" si="1"/>
        <v>-54.535962060000017</v>
      </c>
    </row>
    <row r="55" spans="2:8" x14ac:dyDescent="0.25">
      <c r="B55" t="s">
        <v>56</v>
      </c>
      <c r="C55">
        <v>-297.74515200000002</v>
      </c>
      <c r="D55">
        <v>0</v>
      </c>
      <c r="E55">
        <f t="shared" si="2"/>
        <v>-89.323545600000003</v>
      </c>
      <c r="H55">
        <f t="shared" si="1"/>
        <v>-26.797063680000008</v>
      </c>
    </row>
    <row r="56" spans="2:8" x14ac:dyDescent="0.25">
      <c r="B56" t="s">
        <v>57</v>
      </c>
      <c r="C56">
        <v>-632.70148600000005</v>
      </c>
      <c r="D56">
        <v>0</v>
      </c>
      <c r="E56">
        <f t="shared" si="2"/>
        <v>-189.8104458</v>
      </c>
      <c r="H56">
        <f t="shared" si="1"/>
        <v>-56.943133740000007</v>
      </c>
    </row>
    <row r="57" spans="2:8" x14ac:dyDescent="0.25">
      <c r="B57" t="s">
        <v>58</v>
      </c>
      <c r="C57">
        <v>-825.50085999999999</v>
      </c>
      <c r="D57">
        <v>0</v>
      </c>
      <c r="E57">
        <f t="shared" si="2"/>
        <v>-247.65025799999998</v>
      </c>
      <c r="H57">
        <f t="shared" si="1"/>
        <v>-74.295077399999997</v>
      </c>
    </row>
    <row r="58" spans="2:8" x14ac:dyDescent="0.25">
      <c r="B58" t="s">
        <v>59</v>
      </c>
      <c r="C58">
        <v>-203.50374400000001</v>
      </c>
      <c r="D58">
        <v>0</v>
      </c>
      <c r="E58">
        <f t="shared" si="2"/>
        <v>-61.051123199999999</v>
      </c>
      <c r="H58">
        <f t="shared" si="1"/>
        <v>-18.315336960000003</v>
      </c>
    </row>
    <row r="59" spans="2:8" x14ac:dyDescent="0.25">
      <c r="B59" t="s">
        <v>60</v>
      </c>
      <c r="C59">
        <v>-309.98128000000003</v>
      </c>
      <c r="D59">
        <v>0</v>
      </c>
      <c r="E59">
        <f t="shared" si="2"/>
        <v>-92.994384000000011</v>
      </c>
      <c r="H59">
        <f t="shared" si="1"/>
        <v>-27.898315200000013</v>
      </c>
    </row>
    <row r="60" spans="2:8" x14ac:dyDescent="0.25">
      <c r="B60" t="s">
        <v>61</v>
      </c>
      <c r="C60">
        <v>-232.48596000000001</v>
      </c>
      <c r="D60">
        <v>0</v>
      </c>
      <c r="E60">
        <f t="shared" si="2"/>
        <v>-69.745788000000005</v>
      </c>
      <c r="H60">
        <f t="shared" si="1"/>
        <v>-20.923736400000003</v>
      </c>
    </row>
    <row r="61" spans="2:8" x14ac:dyDescent="0.25">
      <c r="B61" t="s">
        <v>62</v>
      </c>
      <c r="C61">
        <v>-154.99064000000001</v>
      </c>
      <c r="D61">
        <v>0</v>
      </c>
      <c r="E61">
        <f t="shared" si="2"/>
        <v>-46.497192000000005</v>
      </c>
      <c r="H61">
        <f t="shared" si="1"/>
        <v>-13.949157600000007</v>
      </c>
    </row>
    <row r="62" spans="2:8" x14ac:dyDescent="0.25">
      <c r="B62" t="s">
        <v>63</v>
      </c>
      <c r="C62">
        <v>-206.76585399999999</v>
      </c>
      <c r="D62">
        <v>0</v>
      </c>
      <c r="E62">
        <f t="shared" si="2"/>
        <v>-62.029756199999994</v>
      </c>
      <c r="H62">
        <f t="shared" si="1"/>
        <v>-18.608926860000004</v>
      </c>
    </row>
    <row r="63" spans="2:8" x14ac:dyDescent="0.25">
      <c r="B63" t="s">
        <v>64</v>
      </c>
      <c r="C63">
        <v>-74.957611999999997</v>
      </c>
      <c r="D63">
        <v>0</v>
      </c>
      <c r="E63">
        <f t="shared" si="2"/>
        <v>-22.487283599999998</v>
      </c>
      <c r="H63">
        <f t="shared" si="1"/>
        <v>-6.7461850800000001</v>
      </c>
    </row>
    <row r="64" spans="2:8" x14ac:dyDescent="0.25">
      <c r="B64" t="s">
        <v>65</v>
      </c>
      <c r="C64">
        <v>-183.099774</v>
      </c>
      <c r="D64">
        <v>0</v>
      </c>
      <c r="E64">
        <f t="shared" si="2"/>
        <v>-54.929932199999996</v>
      </c>
      <c r="H64">
        <f t="shared" si="1"/>
        <v>-16.47897966</v>
      </c>
    </row>
    <row r="65" spans="2:8" x14ac:dyDescent="0.25">
      <c r="B65" t="s">
        <v>66</v>
      </c>
      <c r="C65">
        <v>-73.805105999999995</v>
      </c>
      <c r="D65">
        <v>0</v>
      </c>
      <c r="E65">
        <f t="shared" si="2"/>
        <v>-22.141531799999999</v>
      </c>
      <c r="H65">
        <f t="shared" si="1"/>
        <v>-6.6424595400000008</v>
      </c>
    </row>
    <row r="66" spans="2:8" x14ac:dyDescent="0.25">
      <c r="B66" t="s">
        <v>67</v>
      </c>
      <c r="C66">
        <v>-52.391173999999999</v>
      </c>
      <c r="D66">
        <v>0</v>
      </c>
      <c r="E66">
        <f t="shared" si="2"/>
        <v>-15.717352199999999</v>
      </c>
      <c r="H66">
        <f t="shared" si="1"/>
        <v>-4.7152056600000005</v>
      </c>
    </row>
    <row r="67" spans="2:8" x14ac:dyDescent="0.25">
      <c r="B67" t="s">
        <v>68</v>
      </c>
      <c r="C67">
        <v>-446.95922000000002</v>
      </c>
      <c r="D67">
        <v>0</v>
      </c>
      <c r="E67">
        <f t="shared" ref="E67:E99" si="3">0.3*C67</f>
        <v>-134.08776599999999</v>
      </c>
      <c r="H67">
        <f t="shared" si="1"/>
        <v>-40.226329800000002</v>
      </c>
    </row>
    <row r="68" spans="2:8" x14ac:dyDescent="0.25">
      <c r="B68" t="s">
        <v>69</v>
      </c>
      <c r="C68">
        <v>-56.769799999999996</v>
      </c>
      <c r="D68">
        <v>0</v>
      </c>
      <c r="E68">
        <f t="shared" si="3"/>
        <v>-17.030939999999998</v>
      </c>
      <c r="H68">
        <f t="shared" ref="H68:H102" si="4">E68 + 0.7*(D68-E68)</f>
        <v>-5.1092820000000003</v>
      </c>
    </row>
    <row r="69" spans="2:8" x14ac:dyDescent="0.25">
      <c r="B69" t="s">
        <v>70</v>
      </c>
      <c r="C69">
        <v>-34.917380000000001</v>
      </c>
      <c r="D69">
        <v>0</v>
      </c>
      <c r="E69">
        <f t="shared" si="3"/>
        <v>-10.475213999999999</v>
      </c>
      <c r="H69">
        <f t="shared" si="4"/>
        <v>-3.1425642000000007</v>
      </c>
    </row>
    <row r="70" spans="2:8" x14ac:dyDescent="0.25">
      <c r="B70" t="s">
        <v>71</v>
      </c>
      <c r="C70">
        <v>-227.40429</v>
      </c>
      <c r="D70">
        <v>0</v>
      </c>
      <c r="E70">
        <f t="shared" si="3"/>
        <v>-68.221287000000004</v>
      </c>
      <c r="H70">
        <f t="shared" si="4"/>
        <v>-20.466386100000001</v>
      </c>
    </row>
    <row r="71" spans="2:8" x14ac:dyDescent="0.25">
      <c r="B71" t="s">
        <v>72</v>
      </c>
      <c r="C71">
        <v>-115.726258</v>
      </c>
      <c r="D71">
        <v>0</v>
      </c>
      <c r="E71">
        <f t="shared" si="3"/>
        <v>-34.717877399999999</v>
      </c>
      <c r="H71">
        <f t="shared" si="4"/>
        <v>-10.41536322</v>
      </c>
    </row>
    <row r="72" spans="2:8" x14ac:dyDescent="0.25">
      <c r="B72" t="s">
        <v>73</v>
      </c>
      <c r="C72">
        <v>-128.22269399999999</v>
      </c>
      <c r="D72">
        <v>0</v>
      </c>
      <c r="E72">
        <f t="shared" si="3"/>
        <v>-38.466808199999996</v>
      </c>
      <c r="H72">
        <f t="shared" si="4"/>
        <v>-11.540042459999999</v>
      </c>
    </row>
    <row r="73" spans="2:8" x14ac:dyDescent="0.25">
      <c r="B73" t="s">
        <v>74</v>
      </c>
      <c r="C73">
        <v>-78.346925999999996</v>
      </c>
      <c r="D73">
        <v>0</v>
      </c>
      <c r="E73">
        <f t="shared" si="3"/>
        <v>-23.504077799999997</v>
      </c>
      <c r="H73">
        <f t="shared" si="4"/>
        <v>-7.05122334</v>
      </c>
    </row>
    <row r="74" spans="2:8" x14ac:dyDescent="0.25">
      <c r="B74" t="s">
        <v>75</v>
      </c>
      <c r="C74">
        <v>-35.314332</v>
      </c>
      <c r="D74">
        <v>0</v>
      </c>
      <c r="E74">
        <f t="shared" si="3"/>
        <v>-10.594299599999999</v>
      </c>
      <c r="H74">
        <f t="shared" si="4"/>
        <v>-3.1782898800000003</v>
      </c>
    </row>
    <row r="75" spans="2:8" x14ac:dyDescent="0.25">
      <c r="B75" t="s">
        <v>76</v>
      </c>
      <c r="C75">
        <v>-245.06063</v>
      </c>
      <c r="D75">
        <v>0</v>
      </c>
      <c r="E75">
        <f t="shared" si="3"/>
        <v>-73.518188999999992</v>
      </c>
      <c r="H75">
        <f t="shared" si="4"/>
        <v>-22.055456700000001</v>
      </c>
    </row>
    <row r="76" spans="2:8" x14ac:dyDescent="0.25">
      <c r="B76" t="s">
        <v>77</v>
      </c>
      <c r="C76">
        <v>-3.6754639999999998</v>
      </c>
      <c r="D76">
        <v>0</v>
      </c>
      <c r="E76">
        <f t="shared" si="3"/>
        <v>-1.1026391999999998</v>
      </c>
      <c r="H76">
        <f t="shared" si="4"/>
        <v>-0.33079175999999999</v>
      </c>
    </row>
    <row r="77" spans="2:8" x14ac:dyDescent="0.25">
      <c r="B77" t="s">
        <v>78</v>
      </c>
      <c r="C77">
        <v>-262.25063399999999</v>
      </c>
      <c r="D77">
        <v>0</v>
      </c>
      <c r="E77">
        <f t="shared" si="3"/>
        <v>-78.675190199999989</v>
      </c>
      <c r="H77">
        <f t="shared" si="4"/>
        <v>-23.602557060000002</v>
      </c>
    </row>
    <row r="78" spans="2:8" x14ac:dyDescent="0.25">
      <c r="B78" t="s">
        <v>79</v>
      </c>
      <c r="C78">
        <v>-11.8</v>
      </c>
      <c r="D78">
        <v>0</v>
      </c>
      <c r="E78">
        <f t="shared" si="3"/>
        <v>-3.54</v>
      </c>
      <c r="H78">
        <f t="shared" si="4"/>
        <v>-1.0620000000000003</v>
      </c>
    </row>
    <row r="79" spans="2:8" x14ac:dyDescent="0.25">
      <c r="B79" t="s">
        <v>80</v>
      </c>
      <c r="C79">
        <v>-77.495320000000007</v>
      </c>
      <c r="D79">
        <v>0</v>
      </c>
      <c r="E79">
        <f t="shared" si="3"/>
        <v>-23.248596000000003</v>
      </c>
      <c r="H79">
        <f t="shared" si="4"/>
        <v>-6.9745788000000033</v>
      </c>
    </row>
    <row r="80" spans="2:8" x14ac:dyDescent="0.25">
      <c r="B80" t="s">
        <v>81</v>
      </c>
      <c r="C80">
        <v>-77.495320000000007</v>
      </c>
      <c r="D80">
        <v>0</v>
      </c>
      <c r="E80">
        <f t="shared" si="3"/>
        <v>-23.248596000000003</v>
      </c>
      <c r="H80">
        <f t="shared" si="4"/>
        <v>-6.9745788000000033</v>
      </c>
    </row>
    <row r="81" spans="2:8" x14ac:dyDescent="0.25">
      <c r="B81" t="s">
        <v>82</v>
      </c>
      <c r="C81">
        <v>-77.495320000000007</v>
      </c>
      <c r="D81">
        <v>0</v>
      </c>
      <c r="E81">
        <f t="shared" si="3"/>
        <v>-23.248596000000003</v>
      </c>
      <c r="H81">
        <f t="shared" si="4"/>
        <v>-6.9745788000000033</v>
      </c>
    </row>
    <row r="82" spans="2:8" x14ac:dyDescent="0.25">
      <c r="B82" t="s">
        <v>83</v>
      </c>
      <c r="C82">
        <v>-77.495320000000007</v>
      </c>
      <c r="D82">
        <v>0</v>
      </c>
      <c r="E82">
        <f t="shared" si="3"/>
        <v>-23.248596000000003</v>
      </c>
      <c r="H82">
        <f t="shared" si="4"/>
        <v>-6.9745788000000033</v>
      </c>
    </row>
    <row r="83" spans="2:8" x14ac:dyDescent="0.25">
      <c r="B83" t="s">
        <v>84</v>
      </c>
      <c r="C83">
        <v>-77.495320000000007</v>
      </c>
      <c r="D83">
        <v>0</v>
      </c>
      <c r="E83">
        <f t="shared" si="3"/>
        <v>-23.248596000000003</v>
      </c>
      <c r="H83">
        <f t="shared" si="4"/>
        <v>-6.9745788000000033</v>
      </c>
    </row>
    <row r="84" spans="2:8" x14ac:dyDescent="0.25">
      <c r="B84" t="s">
        <v>85</v>
      </c>
      <c r="C84">
        <v>-77.495320000000007</v>
      </c>
      <c r="D84">
        <v>0</v>
      </c>
      <c r="E84">
        <f t="shared" si="3"/>
        <v>-23.248596000000003</v>
      </c>
      <c r="H84">
        <f t="shared" si="4"/>
        <v>-6.9745788000000033</v>
      </c>
    </row>
    <row r="85" spans="2:8" x14ac:dyDescent="0.25">
      <c r="B85" t="s">
        <v>86</v>
      </c>
      <c r="C85">
        <v>-77.495320000000007</v>
      </c>
      <c r="D85">
        <v>0</v>
      </c>
      <c r="E85">
        <f t="shared" si="3"/>
        <v>-23.248596000000003</v>
      </c>
      <c r="H85">
        <f t="shared" si="4"/>
        <v>-6.9745788000000033</v>
      </c>
    </row>
    <row r="86" spans="2:8" x14ac:dyDescent="0.25">
      <c r="B86" t="s">
        <v>87</v>
      </c>
      <c r="C86">
        <v>-77.495320000000007</v>
      </c>
      <c r="D86">
        <v>0</v>
      </c>
      <c r="E86">
        <f t="shared" si="3"/>
        <v>-23.248596000000003</v>
      </c>
      <c r="H86">
        <f t="shared" si="4"/>
        <v>-6.9745788000000033</v>
      </c>
    </row>
    <row r="87" spans="2:8" x14ac:dyDescent="0.25">
      <c r="B87" t="s">
        <v>88</v>
      </c>
      <c r="C87">
        <v>-11.8</v>
      </c>
      <c r="D87">
        <v>0</v>
      </c>
      <c r="E87">
        <f t="shared" si="3"/>
        <v>-3.54</v>
      </c>
      <c r="H87">
        <f t="shared" si="4"/>
        <v>-1.0620000000000003</v>
      </c>
    </row>
    <row r="88" spans="2:8" x14ac:dyDescent="0.25">
      <c r="B88" t="s">
        <v>89</v>
      </c>
      <c r="C88">
        <v>-77.495320000000007</v>
      </c>
      <c r="D88">
        <v>0</v>
      </c>
      <c r="E88">
        <f t="shared" si="3"/>
        <v>-23.248596000000003</v>
      </c>
      <c r="H88">
        <f t="shared" si="4"/>
        <v>-6.9745788000000033</v>
      </c>
    </row>
    <row r="89" spans="2:8" x14ac:dyDescent="0.25">
      <c r="B89" t="s">
        <v>90</v>
      </c>
      <c r="C89">
        <v>-77.495320000000007</v>
      </c>
      <c r="D89">
        <v>0</v>
      </c>
      <c r="E89">
        <f t="shared" si="3"/>
        <v>-23.248596000000003</v>
      </c>
      <c r="H89">
        <f t="shared" si="4"/>
        <v>-6.9745788000000033</v>
      </c>
    </row>
    <row r="90" spans="2:8" x14ac:dyDescent="0.25">
      <c r="B90" t="s">
        <v>91</v>
      </c>
      <c r="C90">
        <v>-77.495320000000007</v>
      </c>
      <c r="D90">
        <v>0</v>
      </c>
      <c r="E90">
        <f t="shared" si="3"/>
        <v>-23.248596000000003</v>
      </c>
      <c r="H90">
        <f t="shared" si="4"/>
        <v>-6.9745788000000033</v>
      </c>
    </row>
    <row r="91" spans="2:8" x14ac:dyDescent="0.25">
      <c r="B91" t="s">
        <v>92</v>
      </c>
      <c r="C91">
        <v>-77.495320000000007</v>
      </c>
      <c r="D91">
        <v>0</v>
      </c>
      <c r="E91">
        <f t="shared" si="3"/>
        <v>-23.248596000000003</v>
      </c>
      <c r="H91">
        <f t="shared" si="4"/>
        <v>-6.9745788000000033</v>
      </c>
    </row>
    <row r="92" spans="2:8" x14ac:dyDescent="0.25">
      <c r="B92" t="s">
        <v>93</v>
      </c>
      <c r="C92">
        <v>-77.495320000000007</v>
      </c>
      <c r="D92">
        <v>0</v>
      </c>
      <c r="E92">
        <f t="shared" si="3"/>
        <v>-23.248596000000003</v>
      </c>
      <c r="H92">
        <f t="shared" si="4"/>
        <v>-6.9745788000000033</v>
      </c>
    </row>
    <row r="93" spans="2:8" x14ac:dyDescent="0.25">
      <c r="B93" t="s">
        <v>94</v>
      </c>
      <c r="C93">
        <v>-77.495320000000007</v>
      </c>
      <c r="D93">
        <v>0</v>
      </c>
      <c r="E93">
        <f t="shared" si="3"/>
        <v>-23.248596000000003</v>
      </c>
      <c r="H93">
        <f t="shared" si="4"/>
        <v>-6.9745788000000033</v>
      </c>
    </row>
    <row r="94" spans="2:8" x14ac:dyDescent="0.25">
      <c r="B94" t="s">
        <v>95</v>
      </c>
      <c r="C94">
        <v>-77.495320000000007</v>
      </c>
      <c r="D94">
        <v>0</v>
      </c>
      <c r="E94">
        <f t="shared" si="3"/>
        <v>-23.248596000000003</v>
      </c>
      <c r="H94">
        <f t="shared" si="4"/>
        <v>-6.9745788000000033</v>
      </c>
    </row>
    <row r="95" spans="2:8" x14ac:dyDescent="0.25">
      <c r="B95" t="s">
        <v>96</v>
      </c>
      <c r="C95">
        <v>-77.495320000000007</v>
      </c>
      <c r="D95">
        <v>0</v>
      </c>
      <c r="E95">
        <f t="shared" si="3"/>
        <v>-23.248596000000003</v>
      </c>
      <c r="H95">
        <f t="shared" si="4"/>
        <v>-6.9745788000000033</v>
      </c>
    </row>
    <row r="96" spans="2:8" x14ac:dyDescent="0.25">
      <c r="B96" t="s">
        <v>97</v>
      </c>
      <c r="C96">
        <v>-77.495320000000007</v>
      </c>
      <c r="D96">
        <v>0</v>
      </c>
      <c r="E96">
        <f t="shared" si="3"/>
        <v>-23.248596000000003</v>
      </c>
      <c r="H96">
        <f t="shared" si="4"/>
        <v>-6.9745788000000033</v>
      </c>
    </row>
    <row r="97" spans="2:8" x14ac:dyDescent="0.25">
      <c r="B97" t="s">
        <v>98</v>
      </c>
      <c r="C97">
        <v>-77.495320000000007</v>
      </c>
      <c r="D97">
        <v>0</v>
      </c>
      <c r="E97">
        <f t="shared" si="3"/>
        <v>-23.248596000000003</v>
      </c>
      <c r="H97">
        <f t="shared" si="4"/>
        <v>-6.9745788000000033</v>
      </c>
    </row>
    <row r="98" spans="2:8" x14ac:dyDescent="0.25">
      <c r="B98" t="s">
        <v>99</v>
      </c>
      <c r="C98">
        <v>-77.495320000000007</v>
      </c>
      <c r="D98">
        <v>0</v>
      </c>
      <c r="E98">
        <f t="shared" si="3"/>
        <v>-23.248596000000003</v>
      </c>
      <c r="H98">
        <f t="shared" si="4"/>
        <v>-6.9745788000000033</v>
      </c>
    </row>
    <row r="99" spans="2:8" x14ac:dyDescent="0.25">
      <c r="B99" t="s">
        <v>100</v>
      </c>
      <c r="C99">
        <v>-11.8</v>
      </c>
      <c r="D99">
        <v>0</v>
      </c>
      <c r="E99">
        <f t="shared" si="3"/>
        <v>-3.54</v>
      </c>
      <c r="H99">
        <f t="shared" si="4"/>
        <v>-1.0620000000000003</v>
      </c>
    </row>
    <row r="100" spans="2:8" x14ac:dyDescent="0.25">
      <c r="B100" t="s">
        <v>101</v>
      </c>
      <c r="C100">
        <f>0.8*D100</f>
        <v>800</v>
      </c>
      <c r="D100">
        <v>1000</v>
      </c>
      <c r="E100">
        <v>900</v>
      </c>
      <c r="H100">
        <f t="shared" si="4"/>
        <v>970</v>
      </c>
    </row>
    <row r="101" spans="2:8" x14ac:dyDescent="0.25">
      <c r="B101" t="s">
        <v>102</v>
      </c>
      <c r="C101">
        <f>0.8*D101</f>
        <v>4080</v>
      </c>
      <c r="D101">
        <v>5100</v>
      </c>
      <c r="E101">
        <v>4300</v>
      </c>
      <c r="H101">
        <f t="shared" si="4"/>
        <v>4860</v>
      </c>
    </row>
    <row r="102" spans="2:8" x14ac:dyDescent="0.25">
      <c r="B102" t="s">
        <v>103</v>
      </c>
      <c r="C102">
        <f>0.8*D102</f>
        <v>4080</v>
      </c>
      <c r="D102">
        <v>5100</v>
      </c>
      <c r="E102">
        <v>4300</v>
      </c>
      <c r="H102">
        <f t="shared" si="4"/>
        <v>4860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</cp:lastModifiedBy>
  <cp:revision>3</cp:revision>
  <dcterms:created xsi:type="dcterms:W3CDTF">2019-01-17T13:13:02Z</dcterms:created>
  <dcterms:modified xsi:type="dcterms:W3CDTF">2019-01-24T20:35:57Z</dcterms:modified>
  <dc:language>en-US</dc:language>
</cp:coreProperties>
</file>