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B877C8F-DB9D-0045-B36D-06FA2B80DCB8}" xr6:coauthVersionLast="47" xr6:coauthVersionMax="47" xr10:uidLastSave="{00000000-0000-0000-0000-000000000000}"/>
  <bookViews>
    <workbookView xWindow="-11160" yWindow="-28800" windowWidth="51200" windowHeight="2880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5" l="1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I13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<sst xmlns="http://schemas.openxmlformats.org/spreadsheetml/2006/main" count="172" uniqueCount="51">
  <si>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</si>
  <si>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</si>
  <si>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</si>
  <si>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</si>
  <si>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</si>
  <si>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</si>
  <si>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</si>
  <si>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</si>
  <si>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</si>
  <si>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</si>
  <si>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</si>
  <si>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</si>
  <si>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</si>
  <si>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</si>
  <si>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</si>
  <si>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</si>
  <si>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</si>
  <si>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</si>
  <si>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</si>
  <si>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</si>
  <si>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</si>
  <si>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</si>
  <si>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</si>
  <si>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</si>
  <si>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</si>
  <si>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</si>
  <si>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</si>
  <si>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</si>
  <si>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</si>
  <si>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</si>
  <si>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</si>
  <si>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</si>
  <si>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</si>
  <si>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</si>
  <si>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</si>
  <si>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</si>
  <si>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</si>
  <si>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</si>
  <si>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</si>
  <si>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</si>
  <si>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</si>
  <si>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</si>
  <si>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</si>
  <si>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</si>
  <si>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</si>
  <si>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</si>
  <si>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</si>
  <si>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</si>
  <si>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born/wire</t>
    <phoneticPr fontId="1"/>
  </si>
  <si>
    <t>tmp/opt</t>
    <phoneticPr fontId="1"/>
  </si>
  <si>
    <t>randomRotate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</si>
</sst>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L30"/>
  <sheetViews>
    <sheetView tabSelected="1" workbookViewId="0">
      <selection activeCell="I19" sqref="I19"/>
    </sheetView>
  </sheetViews>
  <sheetFormatPr baseColWidth="10" defaultRowHeight="20"/>
  <sheetData>
    <row r="2" spans="5:12">
      <c r="E2" s="18" t="s">
        <v>50</v>
      </c>
      <c r="F2" s="18"/>
      <c r="G2" s="18"/>
      <c r="H2" s="18"/>
      <c r="I2" s="18"/>
      <c r="J2" s="18"/>
      <c r="K2" s="18"/>
    </row>
    <row r="4" spans="5:12">
      <c r="E4" t="s">
        <v>47</v>
      </c>
      <c r="F4" t="s">
        <v>48</v>
      </c>
      <c r="G4" t="s">
        <v>49</v>
      </c>
      <c r="I4" t="s">
        <v>47</v>
      </c>
      <c r="J4" t="s">
        <v>48</v>
      </c>
      <c r="K4" t="s">
        <v>49</v>
      </c>
    </row>
    <row r="5" spans="5:12">
      <c r="E5" s="24">
        <v>408</v>
      </c>
      <c r="F5" s="24"/>
      <c r="G5" s="24"/>
      <c r="H5">
        <v>1</v>
      </c>
      <c r="I5" s="23">
        <f>AVERAGE(72.4809, 75.1914, 75.4763, 73.8693, 72.0861)</f>
        <v>73.820799999999991</v>
      </c>
      <c r="J5" s="23"/>
      <c r="K5" s="23"/>
      <c r="L5" s="23"/>
    </row>
    <row r="6" spans="5:12">
      <c r="E6" s="24">
        <f>AVERAGE(839, 834, 842, 871, 851)</f>
        <v>847.4</v>
      </c>
      <c r="F6" s="24"/>
      <c r="G6" s="24"/>
      <c r="H6">
        <v>2</v>
      </c>
      <c r="I6" s="23">
        <f>AVERAGE(83.6327, 84.781, 87.4398, 84.1925, 82.4004)</f>
        <v>84.489279999999994</v>
      </c>
      <c r="J6" s="23"/>
      <c r="K6" s="23"/>
      <c r="L6" s="23"/>
    </row>
    <row r="7" spans="5:12">
      <c r="E7" s="24">
        <f>AVERAGE(1570, 1607, 1544, 1649, 1571)</f>
        <v>1588.2</v>
      </c>
      <c r="F7" s="24"/>
      <c r="G7" s="24"/>
      <c r="H7">
        <v>3</v>
      </c>
      <c r="I7" s="23">
        <f>AVERAGE(95.3932, 88.5307, 93.0848, 93.682, 91.0017)</f>
        <v>92.338480000000004</v>
      </c>
      <c r="J7" s="23"/>
      <c r="K7" s="23"/>
      <c r="L7" s="23"/>
    </row>
    <row r="8" spans="5:12">
      <c r="E8" s="24">
        <f>AVERAGE(2830, 2783, 2843, 2813, 2830)</f>
        <v>2819.8</v>
      </c>
      <c r="F8" s="24"/>
      <c r="G8" s="24"/>
      <c r="H8">
        <v>4</v>
      </c>
      <c r="I8" s="23">
        <f>AVERAGE(103.138, 101.715, 99.7044, 101.51, 101.371)</f>
        <v>101.48768</v>
      </c>
      <c r="J8" s="23"/>
      <c r="K8" s="23"/>
      <c r="L8" s="23"/>
    </row>
    <row r="9" spans="5:12">
      <c r="E9" s="24">
        <f>AVERAGE(5573, 4941, 5185, 5445, 5335)</f>
        <v>5295.8</v>
      </c>
      <c r="F9" s="24"/>
      <c r="G9" s="24"/>
      <c r="H9">
        <v>5</v>
      </c>
      <c r="I9" s="23">
        <f>AVERAGE(131.99, 127.984, 123.81, 127.989, 135.049)</f>
        <v>129.36439999999999</v>
      </c>
      <c r="J9" s="23"/>
      <c r="K9" s="23"/>
      <c r="L9" s="23"/>
    </row>
    <row r="10" spans="5:12">
      <c r="E10" s="24">
        <f>AVERAGE(9893, 10202, 9514, 10226, 9850)</f>
        <v>9937</v>
      </c>
      <c r="F10" s="24"/>
      <c r="G10" s="24"/>
      <c r="H10">
        <v>6</v>
      </c>
      <c r="I10" s="23">
        <f>AVERAGE(177.187, 180.077, 179.947, 191.41, 180.385)</f>
        <v>181.80119999999999</v>
      </c>
      <c r="J10" s="23"/>
      <c r="K10" s="23"/>
      <c r="L10" s="23"/>
    </row>
    <row r="11" spans="5:12">
      <c r="E11" s="24">
        <f>AVERAGE(19269, 18551, 17835, 17840, 18123)</f>
        <v>18323.599999999999</v>
      </c>
      <c r="F11" s="24"/>
      <c r="G11" s="24"/>
      <c r="H11">
        <v>7</v>
      </c>
      <c r="I11" s="23">
        <f>AVERAGE(262.697, 251.381, 268.351, 276.229, 270.415)</f>
        <v>265.81459999999998</v>
      </c>
      <c r="J11" s="23"/>
      <c r="K11" s="23"/>
      <c r="L11" s="23"/>
    </row>
    <row r="12" spans="5:12">
      <c r="E12" s="24">
        <f>AVERAGE(37888, 31596, 34898, 32976, 33315)</f>
        <v>34134.6</v>
      </c>
      <c r="F12" s="24"/>
      <c r="G12" s="24"/>
      <c r="H12">
        <v>8</v>
      </c>
      <c r="I12" s="23">
        <f>AVERAGE(439.421, 399.065, 419.124, 424.18, 428.586)</f>
        <v>422.07520000000005</v>
      </c>
      <c r="J12" s="23"/>
      <c r="K12" s="23"/>
      <c r="L12" s="23"/>
    </row>
    <row r="13" spans="5:12">
      <c r="E13" s="24">
        <f>AVERAGE(64039, 70518, 66599, 69070, 62425)</f>
        <v>66530.2</v>
      </c>
      <c r="F13" s="24"/>
      <c r="G13" s="24"/>
      <c r="H13">
        <v>9</v>
      </c>
      <c r="I13" s="23">
        <f>AVERAGE(745.819, 821.637, 755.983, 789.065, 702.833)</f>
        <v>763.06740000000002</v>
      </c>
      <c r="J13" s="23"/>
      <c r="K13" s="23"/>
      <c r="L13" s="23"/>
    </row>
    <row r="14" spans="5:12">
      <c r="E14" s="24">
        <f>AVERAGE(147997, 129731, 137112, 133543, 126723)</f>
        <v>135021.20000000001</v>
      </c>
      <c r="F14" s="24"/>
      <c r="G14" s="24"/>
      <c r="H14">
        <v>10</v>
      </c>
      <c r="I14" s="23">
        <f>AVERAGE(1565.57, 1411.44, 1464.76, 1399.5, 1389.12)</f>
        <v>1446.078</v>
      </c>
      <c r="J14" s="23"/>
      <c r="K14" s="23"/>
      <c r="L14" s="23"/>
    </row>
    <row r="15" spans="5:12">
      <c r="E15" s="24">
        <f>AVERAGE(218686, 250900, 256721, 225206, 261716)</f>
        <v>242645.8</v>
      </c>
      <c r="F15" s="24"/>
      <c r="G15" s="24"/>
      <c r="H15">
        <v>11</v>
      </c>
      <c r="I15" s="23">
        <f>AVERAGE(2223.19, 2585.37, 2606.94, 2269.92, 2656.47)</f>
        <v>2468.3779999999997</v>
      </c>
      <c r="J15" s="23"/>
      <c r="K15" s="23"/>
      <c r="L15" s="23"/>
    </row>
    <row r="16" spans="5:12">
      <c r="E16" s="24">
        <f>AVERAGE(469111, 494690, 449838, 513427, 512951)</f>
        <v>488003.4</v>
      </c>
      <c r="F16" s="24"/>
      <c r="G16" s="24"/>
      <c r="H16">
        <v>12</v>
      </c>
      <c r="I16" s="23">
        <f>AVERAGE(4625.09, 4845.13, 4746.63, 5125.41, 5080.25)</f>
        <v>4884.5020000000004</v>
      </c>
      <c r="J16" s="23"/>
      <c r="K16" s="23"/>
      <c r="L16" s="23"/>
    </row>
    <row r="17" spans="5:12">
      <c r="E17" s="24">
        <f>AVERAGE(841687, 959260, 908214, 843786, 902441)</f>
        <v>891077.6</v>
      </c>
      <c r="F17" s="24"/>
      <c r="G17" s="24"/>
      <c r="H17">
        <v>13</v>
      </c>
      <c r="I17" s="23">
        <f>AVERAGE(7430.33, 8718.04, 8298.08, 7819.44, 8421.57 )</f>
        <v>8137.4920000000002</v>
      </c>
      <c r="J17" s="23"/>
      <c r="K17" s="23"/>
      <c r="L17" s="23"/>
    </row>
    <row r="18" spans="5:12">
      <c r="E18" s="24">
        <f>AVERAGE(1822868, 1734874, 1747731, 1459544, 1836685)</f>
        <v>1720340.4</v>
      </c>
      <c r="F18" s="24"/>
      <c r="G18" s="24"/>
      <c r="H18">
        <v>14</v>
      </c>
      <c r="I18" s="23">
        <f>AVERAGE(14744.6, 14204.7, 14635.5, 12050.4, 15407.5)</f>
        <v>14208.540000000003</v>
      </c>
      <c r="J18" s="23"/>
      <c r="K18" s="23"/>
      <c r="L18" s="23"/>
    </row>
    <row r="19" spans="5:12">
      <c r="E19" s="24">
        <f>AVERAGE(2242603, 3972265, 3169625, 3188192, 3509701)</f>
        <v>3216477.2</v>
      </c>
      <c r="F19" s="24"/>
      <c r="G19" s="24"/>
      <c r="H19">
        <v>15</v>
      </c>
      <c r="I19" s="23">
        <f>AVERAGE(17567.8, 30754.9, 24295, 24180.8,  25535.4)</f>
        <v>24466.78</v>
      </c>
      <c r="J19" s="23"/>
      <c r="K19" s="23"/>
      <c r="L19" s="23"/>
    </row>
    <row r="20" spans="5:12">
      <c r="E20" s="24">
        <f>AVERAGE(7508815, 6914151, 5060925, 5743818, 6574866)</f>
        <v>6360515</v>
      </c>
      <c r="F20" s="24"/>
      <c r="G20" s="24"/>
      <c r="H20">
        <v>16</v>
      </c>
      <c r="I20" s="23">
        <f>AVERAGE(56648.6, 51949.5, 37198.4, 56923.6, 57848)</f>
        <v>52113.62</v>
      </c>
      <c r="J20" s="23"/>
      <c r="K20" s="23"/>
      <c r="L20" s="23"/>
    </row>
    <row r="21" spans="5:12">
      <c r="E21" s="24"/>
      <c r="F21" s="24"/>
      <c r="G21" s="24"/>
      <c r="H21">
        <v>17</v>
      </c>
      <c r="I21" s="23"/>
      <c r="J21" s="23"/>
      <c r="K21" s="23"/>
      <c r="L21" s="23"/>
    </row>
    <row r="22" spans="5:12">
      <c r="E22" s="24"/>
      <c r="F22" s="24"/>
      <c r="G22" s="24"/>
      <c r="H22">
        <v>18</v>
      </c>
      <c r="I22" s="23"/>
      <c r="J22" s="23"/>
      <c r="K22" s="23"/>
      <c r="L22" s="23"/>
    </row>
    <row r="23" spans="5:12">
      <c r="E23" s="24"/>
      <c r="F23" s="24"/>
      <c r="G23" s="24"/>
      <c r="H23">
        <v>19</v>
      </c>
      <c r="I23" s="23"/>
      <c r="J23" s="23"/>
      <c r="K23" s="23"/>
      <c r="L23" s="23"/>
    </row>
    <row r="24" spans="5:12">
      <c r="E24" s="24"/>
      <c r="F24" s="24"/>
      <c r="G24" s="24"/>
      <c r="H24">
        <v>20</v>
      </c>
      <c r="I24" s="23"/>
      <c r="J24" s="23"/>
      <c r="K24" s="23"/>
      <c r="L24" s="23"/>
    </row>
    <row r="25" spans="5:12">
      <c r="E25" s="24"/>
      <c r="F25" s="24"/>
      <c r="G25" s="24"/>
      <c r="H25">
        <v>21</v>
      </c>
      <c r="I25" s="23"/>
      <c r="J25" s="23"/>
      <c r="K25" s="23"/>
      <c r="L25" s="23"/>
    </row>
    <row r="26" spans="5:12">
      <c r="E26" s="24"/>
      <c r="F26" s="24"/>
      <c r="G26" s="24"/>
      <c r="H26">
        <v>22</v>
      </c>
      <c r="I26" s="23"/>
      <c r="J26" s="23"/>
      <c r="K26" s="23"/>
      <c r="L26" s="23"/>
    </row>
    <row r="27" spans="5:12">
      <c r="I27" s="23"/>
      <c r="J27" s="23"/>
      <c r="K27" s="23"/>
      <c r="L27" s="23"/>
    </row>
    <row r="28" spans="5:12">
      <c r="I28" s="23"/>
      <c r="J28" s="23"/>
      <c r="K28" s="23"/>
      <c r="L28" s="23"/>
    </row>
    <row r="29" spans="5:12">
      <c r="I29" s="23"/>
      <c r="J29" s="23"/>
      <c r="K29" s="23"/>
      <c r="L29" s="23"/>
    </row>
    <row r="30" spans="5:12">
      <c r="I30" s="23"/>
      <c r="J30" s="23"/>
      <c r="K30" s="23"/>
      <c r="L30" s="23"/>
    </row>
  </sheetData>
  <mergeCells count="1">
    <mergeCell ref="E2:K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2025-09-04T09:36:54Z</dcterms:modified>
</cp:coreProperties>
</file>