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itsuishikaito/my_quantum_simulator_with_gpu/data/"/>
    </mc:Choice>
  </mc:AlternateContent>
  <xr:revisionPtr revIDLastSave="0" documentId="13_ncr:1_{6F6F4E7B-E83E-7147-B622-5AF54A57DE36}" xr6:coauthVersionLast="47" xr6:coauthVersionMax="47" xr10:uidLastSave="{00000000-0000-0000-0000-000000000000}"/>
  <bookViews>
    <workbookView xWindow="0" yWindow="2360" windowWidth="17520" windowHeight="13300" firstSheet="4" activeTab="9" xr2:uid="{CBBB559D-9CB3-8341-BE1D-A278B5D9A08B}"/>
  </bookViews>
  <sheets>
    <sheet name="result of all" sheetId="1" r:id="rId1"/>
    <sheet name="ham3tc.tfc" sheetId="2" r:id="rId2"/>
    <sheet name="3_17tc.tfc" sheetId="3" r:id="rId3"/>
    <sheet name="hwb4tc.tfc" sheetId="4" r:id="rId4"/>
    <sheet name="xor5d1.tfc" sheetId="5" r:id="rId5"/>
    <sheet name="5mod5tc.tfc" sheetId="6" r:id="rId6"/>
    <sheet name="hwb5tc.tfc" sheetId="7" r:id="rId7"/>
    <sheet name="result of Grover" sheetId="8" r:id="rId8"/>
    <sheet name="Grover" sheetId="9" r:id="rId9"/>
    <sheet name="Grover at taiga" sheetId="10" r:id="rId10"/>
    <sheet name="new Grover" sheetId="11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22" i="10" l="1"/>
  <c r="W22" i="10"/>
  <c r="V22" i="10"/>
  <c r="U22" i="10"/>
  <c r="T22" i="10"/>
  <c r="S22" i="10"/>
  <c r="R22" i="10"/>
  <c r="Q22" i="10"/>
  <c r="P22" i="10"/>
  <c r="O22" i="10"/>
  <c r="X21" i="10"/>
  <c r="W21" i="10"/>
  <c r="V21" i="10"/>
  <c r="U21" i="10"/>
  <c r="T21" i="10"/>
  <c r="S21" i="10"/>
  <c r="R21" i="10"/>
  <c r="Q21" i="10"/>
  <c r="P21" i="10"/>
  <c r="O21" i="10"/>
  <c r="X20" i="10"/>
  <c r="W20" i="10"/>
  <c r="V20" i="10"/>
  <c r="U20" i="10"/>
  <c r="T20" i="10"/>
  <c r="S20" i="10"/>
  <c r="R20" i="10"/>
  <c r="Q20" i="10"/>
  <c r="P20" i="10"/>
  <c r="O20" i="10"/>
  <c r="X19" i="10"/>
  <c r="W19" i="10"/>
  <c r="V19" i="10"/>
  <c r="U19" i="10"/>
  <c r="T19" i="10"/>
  <c r="S19" i="10"/>
  <c r="R19" i="10"/>
  <c r="Q19" i="10"/>
  <c r="P19" i="10"/>
  <c r="O19" i="10"/>
  <c r="X18" i="10"/>
  <c r="W18" i="10"/>
  <c r="V18" i="10"/>
  <c r="U18" i="10"/>
  <c r="T18" i="10"/>
  <c r="S18" i="10"/>
  <c r="R18" i="10"/>
  <c r="Q18" i="10"/>
  <c r="P18" i="10"/>
  <c r="O18" i="10"/>
  <c r="X17" i="10"/>
  <c r="W17" i="10"/>
  <c r="V17" i="10"/>
  <c r="U17" i="10"/>
  <c r="T17" i="10"/>
  <c r="S17" i="10"/>
  <c r="R17" i="10"/>
  <c r="Q17" i="10"/>
  <c r="P17" i="10"/>
  <c r="O17" i="10"/>
  <c r="X16" i="10"/>
  <c r="W16" i="10"/>
  <c r="V16" i="10"/>
  <c r="U16" i="10"/>
  <c r="T16" i="10"/>
  <c r="S16" i="10"/>
  <c r="R16" i="10"/>
  <c r="Q16" i="10"/>
  <c r="P16" i="10"/>
  <c r="O16" i="10"/>
  <c r="X15" i="10"/>
  <c r="W15" i="10"/>
  <c r="V15" i="10"/>
  <c r="U15" i="10"/>
  <c r="T15" i="10"/>
  <c r="S15" i="10"/>
  <c r="R15" i="10"/>
  <c r="Q15" i="10"/>
  <c r="P15" i="10"/>
  <c r="O15" i="10"/>
  <c r="X14" i="10"/>
  <c r="W14" i="10"/>
  <c r="V14" i="10"/>
  <c r="U14" i="10"/>
  <c r="T14" i="10"/>
  <c r="S14" i="10"/>
  <c r="R14" i="10"/>
  <c r="Q14" i="10"/>
  <c r="P14" i="10"/>
  <c r="O14" i="10"/>
  <c r="X13" i="10"/>
  <c r="W13" i="10"/>
  <c r="V13" i="10"/>
  <c r="U13" i="10"/>
  <c r="T13" i="10"/>
  <c r="S13" i="10"/>
  <c r="R13" i="10"/>
  <c r="Q13" i="10"/>
  <c r="P13" i="10"/>
  <c r="O13" i="10"/>
  <c r="X12" i="10"/>
  <c r="W12" i="10"/>
  <c r="V12" i="10"/>
  <c r="U12" i="10"/>
  <c r="T12" i="10"/>
  <c r="S12" i="10"/>
  <c r="R12" i="10"/>
  <c r="Q12" i="10"/>
  <c r="P12" i="10"/>
  <c r="O12" i="10"/>
  <c r="X11" i="10"/>
  <c r="W11" i="10"/>
  <c r="V11" i="10"/>
  <c r="U11" i="10"/>
  <c r="T11" i="10"/>
  <c r="S11" i="10"/>
  <c r="R11" i="10"/>
  <c r="Q11" i="10"/>
  <c r="P11" i="10"/>
  <c r="O11" i="10"/>
  <c r="X10" i="10"/>
  <c r="W10" i="10"/>
  <c r="V10" i="10"/>
  <c r="U10" i="10"/>
  <c r="T10" i="10"/>
  <c r="S10" i="10"/>
  <c r="R10" i="10"/>
  <c r="Q10" i="10"/>
  <c r="P10" i="10"/>
  <c r="O10" i="10"/>
  <c r="X9" i="10"/>
  <c r="W9" i="10"/>
  <c r="V9" i="10"/>
  <c r="U9" i="10"/>
  <c r="T9" i="10"/>
  <c r="S9" i="10"/>
  <c r="R9" i="10"/>
  <c r="Q9" i="10"/>
  <c r="P9" i="10"/>
  <c r="O9" i="10"/>
  <c r="Q22" i="9"/>
  <c r="G17" i="8" s="1"/>
  <c r="F13" i="8"/>
  <c r="H13" i="8"/>
  <c r="I13" i="8"/>
  <c r="F14" i="8"/>
  <c r="G14" i="8"/>
  <c r="H14" i="8"/>
  <c r="I14" i="8"/>
  <c r="F15" i="8"/>
  <c r="H15" i="8"/>
  <c r="I15" i="8"/>
  <c r="F16" i="8"/>
  <c r="G16" i="8"/>
  <c r="I16" i="8"/>
  <c r="F17" i="8"/>
  <c r="I17" i="8"/>
  <c r="E14" i="8"/>
  <c r="E15" i="8"/>
  <c r="E16" i="8"/>
  <c r="P19" i="9"/>
  <c r="Q19" i="9"/>
  <c r="R19" i="9"/>
  <c r="S19" i="9"/>
  <c r="T19" i="9"/>
  <c r="U19" i="9"/>
  <c r="V19" i="9"/>
  <c r="W19" i="9"/>
  <c r="X19" i="9"/>
  <c r="P20" i="9"/>
  <c r="Q20" i="9"/>
  <c r="G15" i="8" s="1"/>
  <c r="R20" i="9"/>
  <c r="S20" i="9"/>
  <c r="T20" i="9"/>
  <c r="U20" i="9"/>
  <c r="V20" i="9"/>
  <c r="W20" i="9"/>
  <c r="X20" i="9"/>
  <c r="P21" i="9"/>
  <c r="Q21" i="9"/>
  <c r="R21" i="9"/>
  <c r="H16" i="8" s="1"/>
  <c r="S21" i="9"/>
  <c r="T21" i="9"/>
  <c r="U21" i="9"/>
  <c r="V21" i="9"/>
  <c r="W21" i="9"/>
  <c r="X21" i="9"/>
  <c r="P22" i="9"/>
  <c r="R22" i="9"/>
  <c r="H17" i="8" s="1"/>
  <c r="S22" i="9"/>
  <c r="T22" i="9"/>
  <c r="U22" i="9"/>
  <c r="V22" i="9"/>
  <c r="W22" i="9"/>
  <c r="X22" i="9"/>
  <c r="O18" i="9"/>
  <c r="E13" i="8" s="1"/>
  <c r="O22" i="9"/>
  <c r="E17" i="8" s="1"/>
  <c r="O21" i="9"/>
  <c r="O20" i="9"/>
  <c r="O19" i="9"/>
  <c r="J4" i="8"/>
  <c r="K4" i="8"/>
  <c r="L4" i="8"/>
  <c r="N4" i="8"/>
  <c r="J5" i="8"/>
  <c r="K5" i="8"/>
  <c r="L5" i="8"/>
  <c r="N5" i="8"/>
  <c r="I6" i="8"/>
  <c r="J6" i="8"/>
  <c r="K6" i="8"/>
  <c r="N6" i="8"/>
  <c r="H7" i="8"/>
  <c r="I7" i="8"/>
  <c r="J7" i="8"/>
  <c r="K7" i="8"/>
  <c r="L7" i="8"/>
  <c r="N7" i="8"/>
  <c r="I8" i="8"/>
  <c r="J8" i="8"/>
  <c r="K8" i="8"/>
  <c r="L8" i="8"/>
  <c r="N8" i="8"/>
  <c r="H9" i="8"/>
  <c r="I9" i="8"/>
  <c r="J9" i="8"/>
  <c r="K9" i="8"/>
  <c r="L9" i="8"/>
  <c r="N9" i="8"/>
  <c r="G10" i="8"/>
  <c r="H10" i="8"/>
  <c r="J10" i="8"/>
  <c r="K10" i="8"/>
  <c r="L10" i="8"/>
  <c r="N10" i="8"/>
  <c r="G11" i="8"/>
  <c r="H11" i="8"/>
  <c r="J11" i="8"/>
  <c r="K11" i="8"/>
  <c r="L11" i="8"/>
  <c r="N11" i="8"/>
  <c r="H12" i="8"/>
  <c r="J12" i="8"/>
  <c r="K12" i="8"/>
  <c r="L12" i="8"/>
  <c r="N12" i="8"/>
  <c r="J13" i="8"/>
  <c r="K13" i="8"/>
  <c r="L13" i="8"/>
  <c r="N13" i="8"/>
  <c r="P9" i="9"/>
  <c r="F4" i="8" s="1"/>
  <c r="Q9" i="9"/>
  <c r="G4" i="8" s="1"/>
  <c r="R9" i="9"/>
  <c r="H4" i="8" s="1"/>
  <c r="S9" i="9"/>
  <c r="I4" i="8" s="1"/>
  <c r="T9" i="9"/>
  <c r="U9" i="9"/>
  <c r="V9" i="9"/>
  <c r="W9" i="9"/>
  <c r="M4" i="8" s="1"/>
  <c r="X9" i="9"/>
  <c r="P10" i="9"/>
  <c r="F5" i="8" s="1"/>
  <c r="Q10" i="9"/>
  <c r="G5" i="8" s="1"/>
  <c r="R10" i="9"/>
  <c r="H5" i="8" s="1"/>
  <c r="S10" i="9"/>
  <c r="I5" i="8" s="1"/>
  <c r="T10" i="9"/>
  <c r="U10" i="9"/>
  <c r="V10" i="9"/>
  <c r="W10" i="9"/>
  <c r="M5" i="8" s="1"/>
  <c r="X10" i="9"/>
  <c r="P11" i="9"/>
  <c r="F6" i="8" s="1"/>
  <c r="Q11" i="9"/>
  <c r="G6" i="8" s="1"/>
  <c r="R11" i="9"/>
  <c r="H6" i="8" s="1"/>
  <c r="S11" i="9"/>
  <c r="T11" i="9"/>
  <c r="U11" i="9"/>
  <c r="V11" i="9"/>
  <c r="L6" i="8" s="1"/>
  <c r="W11" i="9"/>
  <c r="M6" i="8" s="1"/>
  <c r="X11" i="9"/>
  <c r="P12" i="9"/>
  <c r="F7" i="8" s="1"/>
  <c r="Q12" i="9"/>
  <c r="G7" i="8" s="1"/>
  <c r="R12" i="9"/>
  <c r="S12" i="9"/>
  <c r="T12" i="9"/>
  <c r="U12" i="9"/>
  <c r="V12" i="9"/>
  <c r="W12" i="9"/>
  <c r="M7" i="8" s="1"/>
  <c r="X12" i="9"/>
  <c r="P13" i="9"/>
  <c r="F8" i="8" s="1"/>
  <c r="Q13" i="9"/>
  <c r="G8" i="8" s="1"/>
  <c r="R13" i="9"/>
  <c r="H8" i="8" s="1"/>
  <c r="S13" i="9"/>
  <c r="T13" i="9"/>
  <c r="U13" i="9"/>
  <c r="V13" i="9"/>
  <c r="W13" i="9"/>
  <c r="M8" i="8" s="1"/>
  <c r="X13" i="9"/>
  <c r="P14" i="9"/>
  <c r="F9" i="8" s="1"/>
  <c r="Q14" i="9"/>
  <c r="G9" i="8" s="1"/>
  <c r="R14" i="9"/>
  <c r="S14" i="9"/>
  <c r="T14" i="9"/>
  <c r="U14" i="9"/>
  <c r="V14" i="9"/>
  <c r="W14" i="9"/>
  <c r="M9" i="8" s="1"/>
  <c r="X14" i="9"/>
  <c r="P15" i="9"/>
  <c r="F10" i="8" s="1"/>
  <c r="Q15" i="9"/>
  <c r="R15" i="9"/>
  <c r="S15" i="9"/>
  <c r="I10" i="8" s="1"/>
  <c r="T15" i="9"/>
  <c r="U15" i="9"/>
  <c r="V15" i="9"/>
  <c r="W15" i="9"/>
  <c r="M10" i="8" s="1"/>
  <c r="X15" i="9"/>
  <c r="P16" i="9"/>
  <c r="F11" i="8" s="1"/>
  <c r="Q16" i="9"/>
  <c r="R16" i="9"/>
  <c r="S16" i="9"/>
  <c r="I11" i="8" s="1"/>
  <c r="T16" i="9"/>
  <c r="U16" i="9"/>
  <c r="V16" i="9"/>
  <c r="W16" i="9"/>
  <c r="M11" i="8" s="1"/>
  <c r="X16" i="9"/>
  <c r="P17" i="9"/>
  <c r="F12" i="8" s="1"/>
  <c r="Q17" i="9"/>
  <c r="G12" i="8" s="1"/>
  <c r="R17" i="9"/>
  <c r="S17" i="9"/>
  <c r="I12" i="8" s="1"/>
  <c r="T17" i="9"/>
  <c r="U17" i="9"/>
  <c r="V17" i="9"/>
  <c r="W17" i="9"/>
  <c r="M12" i="8" s="1"/>
  <c r="X17" i="9"/>
  <c r="P18" i="9"/>
  <c r="Q18" i="9"/>
  <c r="G13" i="8" s="1"/>
  <c r="R18" i="9"/>
  <c r="S18" i="9"/>
  <c r="T18" i="9"/>
  <c r="U18" i="9"/>
  <c r="V18" i="9"/>
  <c r="W18" i="9"/>
  <c r="M13" i="8" s="1"/>
  <c r="X18" i="9"/>
  <c r="E12" i="8"/>
  <c r="O17" i="9"/>
  <c r="E11" i="8"/>
  <c r="O16" i="9"/>
  <c r="E10" i="8"/>
  <c r="E5" i="8"/>
  <c r="E6" i="8"/>
  <c r="E7" i="8"/>
  <c r="E8" i="8"/>
  <c r="E9" i="8"/>
  <c r="E4" i="8"/>
  <c r="O15" i="9"/>
  <c r="O14" i="9"/>
  <c r="O13" i="9"/>
  <c r="O12" i="9"/>
  <c r="O11" i="9"/>
  <c r="O10" i="9"/>
  <c r="O9" i="9"/>
  <c r="L10" i="7"/>
  <c r="I8" i="1" s="1"/>
  <c r="K10" i="7"/>
  <c r="H8" i="1" s="1"/>
  <c r="J10" i="7"/>
  <c r="G8" i="1" s="1"/>
  <c r="I10" i="7"/>
  <c r="F8" i="1" s="1"/>
  <c r="L10" i="6"/>
  <c r="I9" i="1" s="1"/>
  <c r="K10" i="6"/>
  <c r="H9" i="1" s="1"/>
  <c r="J10" i="6"/>
  <c r="G9" i="1" s="1"/>
  <c r="I10" i="6"/>
  <c r="F9" i="1" s="1"/>
  <c r="L10" i="5"/>
  <c r="I7" i="1" s="1"/>
  <c r="K10" i="5"/>
  <c r="H7" i="1" s="1"/>
  <c r="J10" i="5"/>
  <c r="G7" i="1" s="1"/>
  <c r="I10" i="5"/>
  <c r="F7" i="1" s="1"/>
  <c r="L10" i="4"/>
  <c r="I6" i="1" s="1"/>
  <c r="K10" i="4"/>
  <c r="H6" i="1" s="1"/>
  <c r="J10" i="4"/>
  <c r="G6" i="1" s="1"/>
  <c r="I10" i="4"/>
  <c r="F6" i="1" s="1"/>
  <c r="L10" i="3"/>
  <c r="I5" i="1" s="1"/>
  <c r="K10" i="3"/>
  <c r="H5" i="1" s="1"/>
  <c r="J10" i="3"/>
  <c r="G5" i="1" s="1"/>
  <c r="I10" i="3"/>
  <c r="F5" i="1" s="1"/>
  <c r="L10" i="2"/>
  <c r="I4" i="1" s="1"/>
  <c r="K10" i="2"/>
  <c r="H4" i="1" s="1"/>
  <c r="J10" i="2"/>
  <c r="G4" i="1" s="1"/>
  <c r="I10" i="2"/>
  <c r="F4" i="1" s="1"/>
</calcChain>
</file>

<file path=xl/sharedStrings.xml><?xml version="1.0" encoding="utf-8"?>
<sst xmlns="http://schemas.openxmlformats.org/spreadsheetml/2006/main" count="156" uniqueCount="31">
  <si>
    <t>ham3tc.tfc</t>
    <phoneticPr fontId="1"/>
  </si>
  <si>
    <t>Gate Count</t>
    <phoneticPr fontId="1"/>
  </si>
  <si>
    <t>Quantum Cost</t>
    <phoneticPr fontId="1"/>
  </si>
  <si>
    <t>Sequential</t>
    <phoneticPr fontId="1"/>
  </si>
  <si>
    <t>multi-thread</t>
    <phoneticPr fontId="1"/>
  </si>
  <si>
    <t>multi-fiber</t>
    <phoneticPr fontId="1"/>
  </si>
  <si>
    <t>simd</t>
    <phoneticPr fontId="1"/>
  </si>
  <si>
    <t>Average of 100 times(ms)</t>
    <phoneticPr fontId="1"/>
  </si>
  <si>
    <t>times</t>
    <phoneticPr fontId="1"/>
  </si>
  <si>
    <t>Average time(ms)</t>
    <phoneticPr fontId="1"/>
  </si>
  <si>
    <t>Execution time(ms)</t>
    <phoneticPr fontId="1"/>
  </si>
  <si>
    <t>sequential</t>
    <phoneticPr fontId="1"/>
  </si>
  <si>
    <t>3_17tc.tfc</t>
    <phoneticPr fontId="1"/>
  </si>
  <si>
    <t>hwb4tc.tfc</t>
    <phoneticPr fontId="1"/>
  </si>
  <si>
    <t>xor5d1.tfc</t>
    <phoneticPr fontId="1"/>
  </si>
  <si>
    <t>mod5d1.tfc</t>
    <phoneticPr fontId="1"/>
  </si>
  <si>
    <t>5mod5tc.tfc</t>
    <phoneticPr fontId="1"/>
  </si>
  <si>
    <t>hwb5tc.tfc</t>
    <phoneticPr fontId="1"/>
  </si>
  <si>
    <t>num of qubits</t>
    <phoneticPr fontId="1"/>
  </si>
  <si>
    <t>multi-thread-mul</t>
    <phoneticPr fontId="1"/>
  </si>
  <si>
    <t>multi-thread-add</t>
    <phoneticPr fontId="1"/>
  </si>
  <si>
    <t>multi-thread-kron</t>
    <phoneticPr fontId="1"/>
  </si>
  <si>
    <t>multi-fiber-mul</t>
    <phoneticPr fontId="1"/>
  </si>
  <si>
    <t>multi-fiber-add</t>
    <phoneticPr fontId="1"/>
  </si>
  <si>
    <t>multi-fiber-kron</t>
    <phoneticPr fontId="1"/>
  </si>
  <si>
    <t>multi-thread-full</t>
    <phoneticPr fontId="1"/>
  </si>
  <si>
    <t>multi-fiber-full</t>
    <phoneticPr fontId="1"/>
  </si>
  <si>
    <t>new-thread</t>
    <phoneticPr fontId="1"/>
  </si>
  <si>
    <t>new-multi-thread</t>
    <phoneticPr fontId="1"/>
  </si>
  <si>
    <t>new-multi-fiber</t>
    <phoneticPr fontId="1"/>
  </si>
  <si>
    <t>OOM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</si>
</sst>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theme="1"/>
      <name val="Futura Medium"/>
      <charset val="1"/>
    </font>
    <font>
      <sz val="11"/>
      <color theme="0"/>
      <name val="Futura Condensed Medium"/>
    </font>
    <font>
      <sz val="11"/>
      <color rgb="FFFFFFFF"/>
      <name val="Futura Condensed Medium"/>
    </font>
    <font>
      <sz val="11"/>
      <color rgb="FFFFFFFF"/>
      <name val="Futura Condensed Medium"/>
      <charset val="1"/>
    </font>
    <font>
      <sz val="11"/>
      <color theme="1"/>
      <name val="Futura Medium"/>
      <charset val="1"/>
    </font>
    <font>
      <sz val="11"/>
      <color theme="0"/>
      <name val="Futura Condensed Medium"/>
      <charset val="1"/>
    </font>
    <font>
      <sz val="12"/>
      <color rgb="FF000000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2" fillId="0" borderId="0" xfId="0" applyFont="1" applyAlignment="1"/>
    <xf numFmtId="0" fontId="3" fillId="2" borderId="1" xfId="0" applyFont="1" applyFill="1" applyBorder="1" applyAlignment="1"/>
    <xf numFmtId="0" fontId="6" fillId="0" borderId="0" xfId="0" applyFont="1" applyAlignment="1"/>
    <xf numFmtId="0" fontId="7" fillId="2" borderId="1" xfId="0" applyFont="1" applyFill="1" applyBorder="1" applyAlignment="1"/>
    <xf numFmtId="11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8" fillId="0" borderId="0" xfId="0" applyFont="1" applyAlignment="1">
      <alignment horizontal="center" vertical="center"/>
    </xf>
  </cellXfs>
  <cellStyles count="1">
    <cellStyle name="標準" xfId="0" builtinId="0"/>
  </cellStyles>
  <dxfs count="48">
    <dxf>
      <font>
        <strike val="0"/>
        <outline val="0"/>
        <shadow val="0"/>
        <u val="none"/>
        <vertAlign val="baseline"/>
        <sz val="10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Futura Condensed Medium"/>
        <charset val="1"/>
        <scheme val="none"/>
      </font>
      <numFmt numFmtId="0" formatCode="General"/>
      <fill>
        <patternFill patternType="solid">
          <fgColor indexed="64"/>
          <bgColor theme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Futura Condensed Medium"/>
        <charset val="1"/>
        <scheme val="none"/>
      </font>
      <numFmt numFmtId="0" formatCode="General"/>
      <fill>
        <patternFill patternType="solid">
          <fgColor indexed="64"/>
          <bgColor theme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Futura Condensed Medium"/>
        <charset val="1"/>
        <scheme val="none"/>
      </font>
      <numFmt numFmtId="0" formatCode="General"/>
      <fill>
        <patternFill patternType="solid">
          <fgColor indexed="64"/>
          <bgColor theme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Futura Condensed Medium"/>
        <charset val="1"/>
        <scheme val="none"/>
      </font>
      <numFmt numFmtId="0" formatCode="General"/>
      <fill>
        <patternFill patternType="solid">
          <fgColor indexed="64"/>
          <bgColor theme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Futura Condensed Medium"/>
        <charset val="1"/>
        <scheme val="none"/>
      </font>
      <numFmt numFmtId="0" formatCode="General"/>
      <fill>
        <patternFill patternType="solid">
          <fgColor indexed="64"/>
          <bgColor theme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Futura Condensed Medium"/>
        <charset val="1"/>
        <scheme val="none"/>
      </font>
      <numFmt numFmtId="0" formatCode="General"/>
      <fill>
        <patternFill patternType="solid">
          <fgColor indexed="64"/>
          <bgColor theme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 of all'!$F$2:$F$3</c:f>
              <c:strCache>
                <c:ptCount val="2"/>
                <c:pt idx="0">
                  <c:v>Average of 100 times(ms)</c:v>
                </c:pt>
                <c:pt idx="1">
                  <c:v>Sequential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'result of all'!$F$4:$F$9</c:f>
              <c:numCache>
                <c:formatCode>General</c:formatCode>
                <c:ptCount val="6"/>
                <c:pt idx="0">
                  <c:v>0.22538257000000009</c:v>
                </c:pt>
                <c:pt idx="1">
                  <c:v>0.28870964999999998</c:v>
                </c:pt>
                <c:pt idx="2">
                  <c:v>0.70795834000000024</c:v>
                </c:pt>
                <c:pt idx="3">
                  <c:v>0.25224787000000004</c:v>
                </c:pt>
                <c:pt idx="4">
                  <c:v>1.7738918999999997</c:v>
                </c:pt>
                <c:pt idx="5">
                  <c:v>0.93740497000000034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1F-3E40-9950-DDA98A077BF1}"/>
            </c:ext>
          </c:extLst>
        </c:ser>
        <c:ser>
          <c:idx val="1"/>
          <c:order val="1"/>
          <c:tx>
            <c:strRef>
              <c:f>'result of all'!$G$2:$G$3</c:f>
              <c:strCache>
                <c:ptCount val="2"/>
                <c:pt idx="0">
                  <c:v>Average of 100 times(ms)</c:v>
                </c:pt>
                <c:pt idx="1">
                  <c:v>multi-thread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'result of all'!$G$4:$G$9</c:f>
              <c:numCache>
                <c:formatCode>General</c:formatCode>
                <c:ptCount val="6"/>
                <c:pt idx="0">
                  <c:v>0.50185417999999971</c:v>
                </c:pt>
                <c:pt idx="1">
                  <c:v>0.65457544000000012</c:v>
                </c:pt>
                <c:pt idx="2">
                  <c:v>1.4842221000000007</c:v>
                </c:pt>
                <c:pt idx="3">
                  <c:v>0.46653796000000014</c:v>
                </c:pt>
                <c:pt idx="4">
                  <c:v>3.4379569999999999</c:v>
                </c:pt>
                <c:pt idx="5">
                  <c:v>1.7163025000000003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1F-3E40-9950-DDA98A077BF1}"/>
            </c:ext>
          </c:extLst>
        </c:ser>
        <c:ser>
          <c:idx val="2"/>
          <c:order val="2"/>
          <c:tx>
            <c:strRef>
              <c:f>'result of all'!$H$2:$H$3</c:f>
              <c:strCache>
                <c:ptCount val="2"/>
                <c:pt idx="0">
                  <c:v>Average of 100 times(ms)</c:v>
                </c:pt>
                <c:pt idx="1">
                  <c:v>multi-fiber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'result of all'!$H$4:$H$9</c:f>
              <c:numCache>
                <c:formatCode>General</c:formatCode>
                <c:ptCount val="6"/>
                <c:pt idx="0">
                  <c:v>0.40875494999999984</c:v>
                </c:pt>
                <c:pt idx="1">
                  <c:v>0.51913709000000008</c:v>
                </c:pt>
                <c:pt idx="2">
                  <c:v>1.2845061999999998</c:v>
                </c:pt>
                <c:pt idx="3">
                  <c:v>0.38752078999999978</c:v>
                </c:pt>
                <c:pt idx="4">
                  <c:v>3.8349852000000002</c:v>
                </c:pt>
                <c:pt idx="5">
                  <c:v>1.7711123000000006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1F-3E40-9950-DDA98A077BF1}"/>
            </c:ext>
          </c:extLst>
        </c:ser>
        <c:ser>
          <c:idx val="3"/>
          <c:order val="3"/>
          <c:tx>
            <c:strRef>
              <c:f>'result of all'!$I$2:$I$3</c:f>
              <c:strCache>
                <c:ptCount val="2"/>
                <c:pt idx="0">
                  <c:v>Average of 100 times(ms)</c:v>
                </c:pt>
                <c:pt idx="1">
                  <c:v>simd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'result of all'!$I$4:$I$9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31F-3E40-9950-DDA98A077B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8821599"/>
        <c:axId val="1300287631"/>
      </c:lineChart>
      <c:catAx>
        <c:axId val="133882159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00287631"/>
        <c:crosses val="autoZero"/>
        <c:auto val="1"/>
        <c:lblAlgn val="ctr"/>
        <c:lblOffset val="100"/>
        <c:noMultiLvlLbl val="0"/>
      </c:catAx>
      <c:valAx>
        <c:axId val="1300287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38821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 of Grover'!$E$3</c:f>
              <c:strCache>
                <c:ptCount val="1"/>
                <c:pt idx="0">
                  <c:v>Sequential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Grover'!$E$4:$E$18</c:f>
              <c:numCache>
                <c:formatCode>General</c:formatCode>
                <c:ptCount val="15"/>
                <c:pt idx="0">
                  <c:v>9.5520899999999992E-2</c:v>
                </c:pt>
                <c:pt idx="1">
                  <c:v>0.19002520000000001</c:v>
                </c:pt>
                <c:pt idx="2">
                  <c:v>0.58091669999999995</c:v>
                </c:pt>
                <c:pt idx="3">
                  <c:v>1.912372</c:v>
                </c:pt>
                <c:pt idx="4">
                  <c:v>5.8933210000000003</c:v>
                </c:pt>
                <c:pt idx="5">
                  <c:v>21.192929999999997</c:v>
                </c:pt>
                <c:pt idx="6">
                  <c:v>71.440999999999988</c:v>
                </c:pt>
                <c:pt idx="7">
                  <c:v>255.8458</c:v>
                </c:pt>
                <c:pt idx="8">
                  <c:v>952.84049999999991</c:v>
                </c:pt>
                <c:pt idx="9">
                  <c:v>3514.4639999999999</c:v>
                </c:pt>
                <c:pt idx="10">
                  <c:v>12348.080000000002</c:v>
                </c:pt>
                <c:pt idx="11">
                  <c:v>42284.479999999996</c:v>
                </c:pt>
                <c:pt idx="12">
                  <c:v>197320.8</c:v>
                </c:pt>
                <c:pt idx="13">
                  <c:v>10655000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4E-E94F-81B2-CD9101D93CA8}"/>
            </c:ext>
          </c:extLst>
        </c:ser>
        <c:ser>
          <c:idx val="1"/>
          <c:order val="1"/>
          <c:tx>
            <c:strRef>
              <c:f>'result of Grover'!$F$3</c:f>
              <c:strCache>
                <c:ptCount val="1"/>
                <c:pt idx="0">
                  <c:v>multi-thread-mul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Grover'!$F$4:$F$18</c:f>
              <c:numCache>
                <c:formatCode>General</c:formatCode>
                <c:ptCount val="15"/>
                <c:pt idx="0">
                  <c:v>0.28493740000000001</c:v>
                </c:pt>
                <c:pt idx="1">
                  <c:v>0.36013760000000006</c:v>
                </c:pt>
                <c:pt idx="2">
                  <c:v>0.77723730000000002</c:v>
                </c:pt>
                <c:pt idx="3">
                  <c:v>2.2429819999999996</c:v>
                </c:pt>
                <c:pt idx="4">
                  <c:v>6.6110619999999995</c:v>
                </c:pt>
                <c:pt idx="5">
                  <c:v>23.206330000000001</c:v>
                </c:pt>
                <c:pt idx="6">
                  <c:v>75.098709999999997</c:v>
                </c:pt>
                <c:pt idx="7">
                  <c:v>269.17150000000004</c:v>
                </c:pt>
                <c:pt idx="8">
                  <c:v>998.50750000000005</c:v>
                </c:pt>
                <c:pt idx="9">
                  <c:v>3540.2040000000002</c:v>
                </c:pt>
                <c:pt idx="10">
                  <c:v>12184.579999999998</c:v>
                </c:pt>
                <c:pt idx="11">
                  <c:v>42650.590000000004</c:v>
                </c:pt>
                <c:pt idx="12">
                  <c:v>169011.20000000001</c:v>
                </c:pt>
                <c:pt idx="13">
                  <c:v>4999080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4E-E94F-81B2-CD9101D93CA8}"/>
            </c:ext>
          </c:extLst>
        </c:ser>
        <c:ser>
          <c:idx val="2"/>
          <c:order val="2"/>
          <c:tx>
            <c:strRef>
              <c:f>'result of Grover'!$G$3</c:f>
              <c:strCache>
                <c:ptCount val="1"/>
                <c:pt idx="0">
                  <c:v>multi-thread-add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Grover'!$G$4:$G$18</c:f>
              <c:numCache>
                <c:formatCode>General</c:formatCode>
                <c:ptCount val="15"/>
                <c:pt idx="0">
                  <c:v>0.71172900000000006</c:v>
                </c:pt>
                <c:pt idx="1">
                  <c:v>0.90182080000000009</c:v>
                </c:pt>
                <c:pt idx="2">
                  <c:v>1.416644</c:v>
                </c:pt>
                <c:pt idx="3">
                  <c:v>2.7621419999999999</c:v>
                </c:pt>
                <c:pt idx="4">
                  <c:v>7.1011539999999993</c:v>
                </c:pt>
                <c:pt idx="5">
                  <c:v>23.492110000000004</c:v>
                </c:pt>
                <c:pt idx="6">
                  <c:v>75.588780000000014</c:v>
                </c:pt>
                <c:pt idx="7">
                  <c:v>269.22890000000001</c:v>
                </c:pt>
                <c:pt idx="8">
                  <c:v>996.26139999999998</c:v>
                </c:pt>
                <c:pt idx="9">
                  <c:v>3619.8510000000001</c:v>
                </c:pt>
                <c:pt idx="10">
                  <c:v>12504.48</c:v>
                </c:pt>
                <c:pt idx="11">
                  <c:v>43991.969999999987</c:v>
                </c:pt>
                <c:pt idx="12">
                  <c:v>176822.8</c:v>
                </c:pt>
                <c:pt idx="13" formatCode="0.00E+00">
                  <c:v>8518320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4E-E94F-81B2-CD9101D93CA8}"/>
            </c:ext>
          </c:extLst>
        </c:ser>
        <c:ser>
          <c:idx val="3"/>
          <c:order val="3"/>
          <c:tx>
            <c:strRef>
              <c:f>'result of Grover'!$H$3</c:f>
              <c:strCache>
                <c:ptCount val="1"/>
                <c:pt idx="0">
                  <c:v>multi-thread-kron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Grover'!$H$4:$H$18</c:f>
              <c:numCache>
                <c:formatCode>General</c:formatCode>
                <c:ptCount val="15"/>
                <c:pt idx="0">
                  <c:v>9.5658400000000005E-2</c:v>
                </c:pt>
                <c:pt idx="1">
                  <c:v>0.83670399999999989</c:v>
                </c:pt>
                <c:pt idx="2">
                  <c:v>1.361637</c:v>
                </c:pt>
                <c:pt idx="3">
                  <c:v>2.9875429999999996</c:v>
                </c:pt>
                <c:pt idx="4">
                  <c:v>7.0925400000000014</c:v>
                </c:pt>
                <c:pt idx="5">
                  <c:v>23.631219999999995</c:v>
                </c:pt>
                <c:pt idx="6">
                  <c:v>75.483909999999995</c:v>
                </c:pt>
                <c:pt idx="7">
                  <c:v>268.94979999999998</c:v>
                </c:pt>
                <c:pt idx="8">
                  <c:v>980.17579999999975</c:v>
                </c:pt>
                <c:pt idx="9">
                  <c:v>3550.8520000000003</c:v>
                </c:pt>
                <c:pt idx="10">
                  <c:v>12347.499999999998</c:v>
                </c:pt>
                <c:pt idx="11">
                  <c:v>43053.2</c:v>
                </c:pt>
                <c:pt idx="12">
                  <c:v>169927.4</c:v>
                </c:pt>
                <c:pt idx="13">
                  <c:v>9000000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14E-E94F-81B2-CD9101D93CA8}"/>
            </c:ext>
          </c:extLst>
        </c:ser>
        <c:ser>
          <c:idx val="4"/>
          <c:order val="4"/>
          <c:tx>
            <c:strRef>
              <c:f>'result of Grover'!$I$3</c:f>
              <c:strCache>
                <c:ptCount val="1"/>
                <c:pt idx="0">
                  <c:v>multi-thread-full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Grover'!$I$4:$I$18</c:f>
              <c:numCache>
                <c:formatCode>General</c:formatCode>
                <c:ptCount val="15"/>
                <c:pt idx="0">
                  <c:v>0.4031751999999999</c:v>
                </c:pt>
                <c:pt idx="1">
                  <c:v>0.56017919999999999</c:v>
                </c:pt>
                <c:pt idx="2">
                  <c:v>1.0774458</c:v>
                </c:pt>
                <c:pt idx="3">
                  <c:v>2.6228000000000002</c:v>
                </c:pt>
                <c:pt idx="4">
                  <c:v>7.1430120000000006</c:v>
                </c:pt>
                <c:pt idx="5">
                  <c:v>23.592189999999999</c:v>
                </c:pt>
                <c:pt idx="6">
                  <c:v>76.042909999999992</c:v>
                </c:pt>
                <c:pt idx="7">
                  <c:v>272.83370000000002</c:v>
                </c:pt>
                <c:pt idx="8">
                  <c:v>995.10349999999994</c:v>
                </c:pt>
                <c:pt idx="9">
                  <c:v>3619.9290000000001</c:v>
                </c:pt>
                <c:pt idx="10">
                  <c:v>12625.920000000002</c:v>
                </c:pt>
                <c:pt idx="11">
                  <c:v>43958.32</c:v>
                </c:pt>
                <c:pt idx="12">
                  <c:v>167764.1</c:v>
                </c:pt>
                <c:pt idx="13">
                  <c:v>4832400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14E-E94F-81B2-CD9101D93CA8}"/>
            </c:ext>
          </c:extLst>
        </c:ser>
        <c:ser>
          <c:idx val="5"/>
          <c:order val="5"/>
          <c:tx>
            <c:strRef>
              <c:f>'result of Grover'!$J$3</c:f>
              <c:strCache>
                <c:ptCount val="1"/>
                <c:pt idx="0">
                  <c:v>multi-fiber-mul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Grover'!$J$4:$J$18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14E-E94F-81B2-CD9101D93CA8}"/>
            </c:ext>
          </c:extLst>
        </c:ser>
        <c:ser>
          <c:idx val="6"/>
          <c:order val="6"/>
          <c:tx>
            <c:strRef>
              <c:f>'result of Grover'!$K$3</c:f>
              <c:strCache>
                <c:ptCount val="1"/>
                <c:pt idx="0">
                  <c:v>multi-fiber-add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Grover'!$K$4:$K$18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14E-E94F-81B2-CD9101D93CA8}"/>
            </c:ext>
          </c:extLst>
        </c:ser>
        <c:ser>
          <c:idx val="7"/>
          <c:order val="7"/>
          <c:tx>
            <c:strRef>
              <c:f>'result of Grover'!$L$3</c:f>
              <c:strCache>
                <c:ptCount val="1"/>
                <c:pt idx="0">
                  <c:v>multi-fiber-kron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Grover'!$L$4:$L$18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14E-E94F-81B2-CD9101D93CA8}"/>
            </c:ext>
          </c:extLst>
        </c:ser>
        <c:ser>
          <c:idx val="8"/>
          <c:order val="8"/>
          <c:tx>
            <c:strRef>
              <c:f>'result of Grover'!$M$3</c:f>
              <c:strCache>
                <c:ptCount val="1"/>
                <c:pt idx="0">
                  <c:v>multi-fiber-full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Grover'!$M$4:$M$18</c:f>
              <c:numCache>
                <c:formatCode>General</c:formatCode>
                <c:ptCount val="15"/>
                <c:pt idx="0">
                  <c:v>9.5875000000000002E-2</c:v>
                </c:pt>
                <c:pt idx="1">
                  <c:v>0.19245439999999997</c:v>
                </c:pt>
                <c:pt idx="2">
                  <c:v>0.59237929999999994</c:v>
                </c:pt>
                <c:pt idx="3">
                  <c:v>1.9765450000000002</c:v>
                </c:pt>
                <c:pt idx="4">
                  <c:v>6.0908420000000003</c:v>
                </c:pt>
                <c:pt idx="5">
                  <c:v>22.116330000000001</c:v>
                </c:pt>
                <c:pt idx="6">
                  <c:v>73.614369999999994</c:v>
                </c:pt>
                <c:pt idx="7">
                  <c:v>265.53390000000002</c:v>
                </c:pt>
                <c:pt idx="8">
                  <c:v>967.00579999999991</c:v>
                </c:pt>
                <c:pt idx="9">
                  <c:v>3632.4110000000001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14E-E94F-81B2-CD9101D93CA8}"/>
            </c:ext>
          </c:extLst>
        </c:ser>
        <c:ser>
          <c:idx val="9"/>
          <c:order val="9"/>
          <c:tx>
            <c:strRef>
              <c:f>'result of Grover'!$N$3</c:f>
              <c:strCache>
                <c:ptCount val="1"/>
                <c:pt idx="0">
                  <c:v>simd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Grover'!$N$4:$N$18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14E-E94F-81B2-CD9101D93C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4876351"/>
        <c:axId val="1338143999"/>
      </c:lineChart>
      <c:catAx>
        <c:axId val="1364876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38143999"/>
        <c:crosses val="autoZero"/>
        <c:auto val="1"/>
        <c:lblAlgn val="ctr"/>
        <c:lblOffset val="100"/>
        <c:noMultiLvlLbl val="0"/>
      </c:catAx>
      <c:valAx>
        <c:axId val="1338143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4876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770965</xdr:colOff>
      <xdr:row>13</xdr:row>
      <xdr:rowOff>220382</xdr:rowOff>
    </xdr:from>
    <xdr:to>
      <xdr:col>7</xdr:col>
      <xdr:colOff>936065</xdr:colOff>
      <xdr:row>25</xdr:row>
      <xdr:rowOff>233082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78E41DC-83F2-081D-9F5E-29763D1D95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436033</xdr:colOff>
      <xdr:row>21</xdr:row>
      <xdr:rowOff>146049</xdr:rowOff>
    </xdr:from>
    <xdr:to>
      <xdr:col>15</xdr:col>
      <xdr:colOff>563034</xdr:colOff>
      <xdr:row>50</xdr:row>
      <xdr:rowOff>213782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13C8E350-6880-AD08-A6BA-06D341FC4B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C68C941-D99B-C04A-B501-7E3E5008743C}" name="テーブル245656567891011" displayName="テーブル245656567891011" ref="A2:E102" totalsRowShown="0" headerRowDxfId="47" dataDxfId="45" headerRowBorderDxfId="46">
  <autoFilter ref="A2:E102" xr:uid="{9C68C941-D99B-C04A-B501-7E3E5008743C}"/>
  <tableColumns count="5">
    <tableColumn id="1" xr3:uid="{5BA224EE-6041-F344-B34A-9FBDF29A9510}" name="times" dataDxfId="44"/>
    <tableColumn id="5" xr3:uid="{6CE03F36-CF34-9645-A348-C61D9EF118B4}" name="sequential" dataDxfId="43"/>
    <tableColumn id="6" xr3:uid="{874D523F-A842-214F-8959-9A61540A9A8A}" name="multi-thread" dataDxfId="42"/>
    <tableColumn id="8" xr3:uid="{2D90F0B7-A0EF-694E-91B3-7AF4BD0EADA8}" name="multi-fiber" dataDxfId="41"/>
    <tableColumn id="7" xr3:uid="{61BBD1D9-647D-CA41-B58E-4467F0EE0459}" name="simd" dataDxfId="40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2584110-A505-4543-82D8-BD808AA930A0}" name="テーブル2456565678910119" displayName="テーブル2456565678910119" ref="A2:E102" totalsRowShown="0" headerRowDxfId="39" dataDxfId="37" headerRowBorderDxfId="38">
  <autoFilter ref="A2:E102" xr:uid="{82584110-A505-4543-82D8-BD808AA930A0}"/>
  <tableColumns count="5">
    <tableColumn id="1" xr3:uid="{4D465662-E697-4748-85BF-2F2EC8672C84}" name="times" dataDxfId="36"/>
    <tableColumn id="5" xr3:uid="{0C48220D-731B-5643-951C-25F8B0805619}" name="sequential" dataDxfId="35"/>
    <tableColumn id="6" xr3:uid="{7C0B3FE2-B06D-5747-B181-A167826473DE}" name="multi-thread" dataDxfId="34"/>
    <tableColumn id="8" xr3:uid="{65911D59-AC68-BA43-8B87-7E5380B0D4D6}" name="multi-fiber" dataDxfId="33"/>
    <tableColumn id="7" xr3:uid="{2FAA4EBB-E04F-1944-B3F3-4D62E902DC12}" name="simd" dataDxfId="32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A8FAC881-4731-7343-8EE9-42A5625B15C1}" name="テーブル245656567891011910" displayName="テーブル245656567891011910" ref="A2:E102" totalsRowShown="0" headerRowDxfId="31" dataDxfId="29" headerRowBorderDxfId="30">
  <autoFilter ref="A2:E102" xr:uid="{A8FAC881-4731-7343-8EE9-42A5625B15C1}"/>
  <tableColumns count="5">
    <tableColumn id="1" xr3:uid="{7DC7A093-2326-6B4A-992F-B923642F87F8}" name="times" dataDxfId="28"/>
    <tableColumn id="5" xr3:uid="{42430DD7-77E9-8149-9C1C-7264A4F0C9D0}" name="sequential" dataDxfId="27"/>
    <tableColumn id="6" xr3:uid="{4F06783E-DB05-0749-B697-3DD162D0AD11}" name="multi-thread" dataDxfId="26"/>
    <tableColumn id="8" xr3:uid="{5602D008-1E02-6045-9F32-7E6B7BB91324}" name="multi-fiber" dataDxfId="25"/>
    <tableColumn id="7" xr3:uid="{DC415C3C-6475-3F44-AAB7-A763B098F097}" name="simd" dataDxfId="24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BC7CBD0-531E-8549-8487-A476FCA6B739}" name="テーブル24565656789101191011" displayName="テーブル24565656789101191011" ref="A2:E102" totalsRowShown="0" headerRowDxfId="23" dataDxfId="21" headerRowBorderDxfId="22">
  <autoFilter ref="A2:E102" xr:uid="{0BC7CBD0-531E-8549-8487-A476FCA6B739}"/>
  <tableColumns count="5">
    <tableColumn id="1" xr3:uid="{CAD9E614-4F7A-C34B-8293-317912427780}" name="times" dataDxfId="20"/>
    <tableColumn id="5" xr3:uid="{B9A399FC-88DC-FD49-8703-01CC8D50B3FF}" name="sequential" dataDxfId="19"/>
    <tableColumn id="6" xr3:uid="{1246FCE1-E3D2-FB4C-ADDD-9CF9A5971696}" name="multi-thread" dataDxfId="18"/>
    <tableColumn id="8" xr3:uid="{8C3F5249-120B-8B4C-A10A-C14B7D716696}" name="multi-fiber" dataDxfId="17"/>
    <tableColumn id="7" xr3:uid="{C7BA1BF7-2CB3-7C4C-920A-59BD9A0EDA4B}" name="simd" dataDxfId="16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F3F5530-A2E8-E242-A450-0BD65B08DBD0}" name="テーブル2456565678910119101112" displayName="テーブル2456565678910119101112" ref="A2:E102" totalsRowShown="0" headerRowDxfId="15" dataDxfId="13" headerRowBorderDxfId="14">
  <autoFilter ref="A2:E102" xr:uid="{DF3F5530-A2E8-E242-A450-0BD65B08DBD0}"/>
  <tableColumns count="5">
    <tableColumn id="1" xr3:uid="{0D83CB80-893A-0643-A91B-A5FBF5281EAA}" name="times" dataDxfId="12"/>
    <tableColumn id="5" xr3:uid="{7E2D828B-BEE1-9B46-BCD4-B0F942EF5993}" name="sequential" dataDxfId="11"/>
    <tableColumn id="6" xr3:uid="{E9FDD560-6C07-2B43-B21C-DC36FB8CD416}" name="multi-thread" dataDxfId="10"/>
    <tableColumn id="8" xr3:uid="{6756949A-87D6-6D49-836C-AD5CA631BE5B}" name="multi-fiber" dataDxfId="9"/>
    <tableColumn id="7" xr3:uid="{51F10C2B-3D6E-3145-83DC-74A75AD652C8}" name="simd" dataDxfId="8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58A7FBD7-CC5F-474E-B7C8-C9FA6B34365B}" name="テーブル2456565678910119101113" displayName="テーブル2456565678910119101113" ref="A2:E102" totalsRowShown="0" headerRowDxfId="7" dataDxfId="5" headerRowBorderDxfId="6">
  <autoFilter ref="A2:E102" xr:uid="{58A7FBD7-CC5F-474E-B7C8-C9FA6B34365B}"/>
  <tableColumns count="5">
    <tableColumn id="1" xr3:uid="{78FE6EF4-54B8-DD48-804B-55674A24DC97}" name="times" dataDxfId="4"/>
    <tableColumn id="5" xr3:uid="{72088382-6A14-3148-BE3E-E6AC1276F394}" name="sequential" dataDxfId="3"/>
    <tableColumn id="6" xr3:uid="{26734A0B-7D1B-4046-B6EA-6E1CD8024EEB}" name="multi-thread" dataDxfId="2"/>
    <tableColumn id="8" xr3:uid="{FA677673-8095-7443-AB55-890EFF1A863E}" name="multi-fiber" dataDxfId="1"/>
    <tableColumn id="7" xr3:uid="{8B3609C9-509E-ED45-8116-6E491AF68C1B}" name="simd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C3EA3-5E50-2748-BD2A-C2B8CF08A0DE}">
  <dimension ref="A2:I11"/>
  <sheetViews>
    <sheetView zoomScale="125" workbookViewId="0">
      <selection activeCell="A2" sqref="A2:I11"/>
    </sheetView>
  </sheetViews>
  <sheetFormatPr baseColWidth="10" defaultRowHeight="20"/>
  <cols>
    <col min="2" max="2" width="12.42578125" bestFit="1" customWidth="1"/>
    <col min="4" max="4" width="13" bestFit="1" customWidth="1"/>
    <col min="5" max="5" width="2.85546875" customWidth="1"/>
  </cols>
  <sheetData>
    <row r="2" spans="1:9">
      <c r="F2" s="6" t="s">
        <v>7</v>
      </c>
      <c r="G2" s="6"/>
      <c r="H2" s="6"/>
      <c r="I2" s="6"/>
    </row>
    <row r="3" spans="1:9">
      <c r="B3" t="s">
        <v>18</v>
      </c>
      <c r="C3" t="s">
        <v>1</v>
      </c>
      <c r="D3" t="s">
        <v>2</v>
      </c>
      <c r="F3" t="s">
        <v>3</v>
      </c>
      <c r="G3" t="s">
        <v>4</v>
      </c>
      <c r="H3" t="s">
        <v>5</v>
      </c>
      <c r="I3" t="s">
        <v>6</v>
      </c>
    </row>
    <row r="4" spans="1:9">
      <c r="A4" t="s">
        <v>0</v>
      </c>
      <c r="B4">
        <v>3</v>
      </c>
      <c r="C4">
        <v>5</v>
      </c>
      <c r="D4">
        <v>7</v>
      </c>
      <c r="F4">
        <f>ham3tc.tfc!I10</f>
        <v>0.22538257000000009</v>
      </c>
      <c r="G4">
        <f>ham3tc.tfc!J10</f>
        <v>0.50185417999999971</v>
      </c>
      <c r="H4">
        <f>ham3tc.tfc!K10</f>
        <v>0.40875494999999984</v>
      </c>
      <c r="I4" t="e">
        <f>ham3tc.tfc!L10</f>
        <v>#DIV/0!</v>
      </c>
    </row>
    <row r="5" spans="1:9">
      <c r="A5" t="s">
        <v>12</v>
      </c>
      <c r="B5">
        <v>3</v>
      </c>
      <c r="C5">
        <v>6</v>
      </c>
      <c r="D5">
        <v>12</v>
      </c>
      <c r="F5">
        <f>'3_17tc.tfc'!I10</f>
        <v>0.28870964999999998</v>
      </c>
      <c r="G5">
        <f>'3_17tc.tfc'!J10</f>
        <v>0.65457544000000012</v>
      </c>
      <c r="H5">
        <f>'3_17tc.tfc'!K10</f>
        <v>0.51913709000000008</v>
      </c>
      <c r="I5" t="e">
        <f>'3_17tc.tfc'!L10</f>
        <v>#DIV/0!</v>
      </c>
    </row>
    <row r="6" spans="1:9">
      <c r="A6" t="s">
        <v>13</v>
      </c>
      <c r="B6">
        <v>4</v>
      </c>
      <c r="C6">
        <v>17</v>
      </c>
      <c r="D6">
        <v>63</v>
      </c>
      <c r="F6">
        <f>hwb4tc.tfc!I10</f>
        <v>0.70795834000000024</v>
      </c>
      <c r="G6">
        <f>hwb4tc.tfc!J10</f>
        <v>1.4842221000000007</v>
      </c>
      <c r="H6">
        <f>hwb4tc.tfc!K10</f>
        <v>1.2845061999999998</v>
      </c>
      <c r="I6" t="e">
        <f>hwb4tc.tfc!L10</f>
        <v>#DIV/0!</v>
      </c>
    </row>
    <row r="7" spans="1:9">
      <c r="A7" t="s">
        <v>14</v>
      </c>
      <c r="B7">
        <v>5</v>
      </c>
      <c r="C7">
        <v>4</v>
      </c>
      <c r="D7">
        <v>4</v>
      </c>
      <c r="F7">
        <f>xor5d1.tfc!I10</f>
        <v>0.25224787000000004</v>
      </c>
      <c r="G7">
        <f>xor5d1.tfc!J10</f>
        <v>0.46653796000000014</v>
      </c>
      <c r="H7">
        <f>xor5d1.tfc!K10</f>
        <v>0.38752078999999978</v>
      </c>
      <c r="I7" t="e">
        <f>xor5d1.tfc!L10</f>
        <v>#DIV/0!</v>
      </c>
    </row>
    <row r="8" spans="1:9">
      <c r="A8" t="s">
        <v>17</v>
      </c>
      <c r="B8">
        <v>5</v>
      </c>
      <c r="C8">
        <v>55</v>
      </c>
      <c r="D8">
        <v>313</v>
      </c>
      <c r="F8">
        <f>hwb5tc.tfc!I10</f>
        <v>1.7738918999999997</v>
      </c>
      <c r="G8">
        <f>hwb5tc.tfc!J10</f>
        <v>3.4379569999999999</v>
      </c>
      <c r="H8">
        <f>hwb5tc.tfc!K10</f>
        <v>3.8349852000000002</v>
      </c>
      <c r="I8" t="e">
        <f>hwb5tc.tfc!L10</f>
        <v>#DIV/0!</v>
      </c>
    </row>
    <row r="9" spans="1:9">
      <c r="A9" t="s">
        <v>16</v>
      </c>
      <c r="B9">
        <v>6</v>
      </c>
      <c r="C9">
        <v>17</v>
      </c>
      <c r="D9">
        <v>185</v>
      </c>
      <c r="F9">
        <f>'5mod5tc.tfc'!I10</f>
        <v>0.93740497000000034</v>
      </c>
      <c r="G9">
        <f>'5mod5tc.tfc'!J10</f>
        <v>1.7163025000000003</v>
      </c>
      <c r="H9">
        <f>'5mod5tc.tfc'!K10</f>
        <v>1.7711123000000006</v>
      </c>
      <c r="I9" t="e">
        <f>'5mod5tc.tfc'!L10</f>
        <v>#DIV/0!</v>
      </c>
    </row>
    <row r="11" spans="1:9">
      <c r="A11" t="s">
        <v>15</v>
      </c>
    </row>
  </sheetData>
  <mergeCells count="1">
    <mergeCell ref="F2:I2"/>
  </mergeCells>
  <phoneticPr fontId="1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F7AAF-286C-5B47-9224-CC3C5061DB0A}">
  <dimension ref="A2:X178"/>
  <sheetViews>
    <sheetView tabSelected="1" topLeftCell="A115" zoomScale="64" workbookViewId="0">
      <selection activeCell="M134" sqref="M134"/>
    </sheetView>
  </sheetViews>
  <sheetFormatPr baseColWidth="10" defaultRowHeight="20"/>
  <cols>
    <col min="1" max="1" width="12.42578125" bestFit="1" customWidth="1"/>
    <col min="2" max="2" width="4.140625" customWidth="1"/>
  </cols>
  <sheetData>
    <row r="2" spans="1:24">
      <c r="D2" s="6" t="s">
        <v>4</v>
      </c>
      <c r="E2" s="6"/>
      <c r="F2" s="6"/>
      <c r="G2" s="6"/>
      <c r="H2" s="6" t="s">
        <v>5</v>
      </c>
      <c r="I2" s="6"/>
      <c r="J2" s="6"/>
      <c r="K2" s="6"/>
    </row>
    <row r="3" spans="1:24">
      <c r="A3" t="s">
        <v>18</v>
      </c>
      <c r="C3" t="s">
        <v>3</v>
      </c>
      <c r="D3" t="s">
        <v>19</v>
      </c>
      <c r="E3" t="s">
        <v>20</v>
      </c>
      <c r="F3" t="s">
        <v>21</v>
      </c>
      <c r="G3" t="s">
        <v>25</v>
      </c>
      <c r="H3" t="s">
        <v>22</v>
      </c>
      <c r="I3" t="s">
        <v>23</v>
      </c>
      <c r="J3" t="s">
        <v>24</v>
      </c>
      <c r="K3" t="s">
        <v>26</v>
      </c>
      <c r="L3" t="s">
        <v>27</v>
      </c>
    </row>
    <row r="4" spans="1:24">
      <c r="A4" s="6">
        <v>1</v>
      </c>
    </row>
    <row r="5" spans="1:24">
      <c r="A5" s="6"/>
    </row>
    <row r="6" spans="1:24">
      <c r="A6" s="6"/>
    </row>
    <row r="7" spans="1:24">
      <c r="A7" s="6"/>
      <c r="P7" s="6" t="s">
        <v>4</v>
      </c>
      <c r="Q7" s="6"/>
      <c r="R7" s="6"/>
      <c r="S7" s="6"/>
      <c r="T7" s="6" t="s">
        <v>5</v>
      </c>
      <c r="U7" s="6"/>
      <c r="V7" s="6"/>
      <c r="W7" s="6"/>
    </row>
    <row r="8" spans="1:24">
      <c r="A8" s="6"/>
      <c r="O8" t="s">
        <v>3</v>
      </c>
      <c r="P8" t="s">
        <v>19</v>
      </c>
      <c r="Q8" t="s">
        <v>20</v>
      </c>
      <c r="R8" t="s">
        <v>21</v>
      </c>
      <c r="S8" t="s">
        <v>25</v>
      </c>
      <c r="T8" t="s">
        <v>22</v>
      </c>
      <c r="U8" t="s">
        <v>23</v>
      </c>
      <c r="V8" t="s">
        <v>24</v>
      </c>
      <c r="W8" t="s">
        <v>26</v>
      </c>
      <c r="X8" t="s">
        <v>6</v>
      </c>
    </row>
    <row r="9" spans="1:24">
      <c r="A9" s="6"/>
      <c r="N9">
        <v>1</v>
      </c>
      <c r="O9" t="e">
        <f>AVERAGE(C4:C13)</f>
        <v>#DIV/0!</v>
      </c>
      <c r="P9" t="e">
        <f t="shared" ref="P9:X9" si="0">AVERAGE(D4:D13)</f>
        <v>#DIV/0!</v>
      </c>
      <c r="Q9" t="e">
        <f t="shared" si="0"/>
        <v>#DIV/0!</v>
      </c>
      <c r="R9" t="e">
        <f t="shared" si="0"/>
        <v>#DIV/0!</v>
      </c>
      <c r="S9" t="e">
        <f t="shared" si="0"/>
        <v>#DIV/0!</v>
      </c>
      <c r="T9" t="e">
        <f t="shared" si="0"/>
        <v>#DIV/0!</v>
      </c>
      <c r="U9" t="e">
        <f t="shared" si="0"/>
        <v>#DIV/0!</v>
      </c>
      <c r="V9" t="e">
        <f t="shared" si="0"/>
        <v>#DIV/0!</v>
      </c>
      <c r="W9" t="e">
        <f t="shared" si="0"/>
        <v>#DIV/0!</v>
      </c>
      <c r="X9" t="e">
        <f t="shared" si="0"/>
        <v>#DIV/0!</v>
      </c>
    </row>
    <row r="10" spans="1:24">
      <c r="A10" s="6"/>
      <c r="N10">
        <v>2</v>
      </c>
      <c r="O10" t="e">
        <f>AVERAGE(C15:C24)</f>
        <v>#DIV/0!</v>
      </c>
      <c r="P10" t="e">
        <f t="shared" ref="P10:X10" si="1">AVERAGE(D15:D24)</f>
        <v>#DIV/0!</v>
      </c>
      <c r="Q10" t="e">
        <f t="shared" si="1"/>
        <v>#DIV/0!</v>
      </c>
      <c r="R10" t="e">
        <f t="shared" si="1"/>
        <v>#DIV/0!</v>
      </c>
      <c r="S10" t="e">
        <f t="shared" si="1"/>
        <v>#DIV/0!</v>
      </c>
      <c r="T10" t="e">
        <f t="shared" si="1"/>
        <v>#DIV/0!</v>
      </c>
      <c r="U10" t="e">
        <f t="shared" si="1"/>
        <v>#DIV/0!</v>
      </c>
      <c r="V10" t="e">
        <f t="shared" si="1"/>
        <v>#DIV/0!</v>
      </c>
      <c r="W10" t="e">
        <f t="shared" si="1"/>
        <v>#DIV/0!</v>
      </c>
      <c r="X10" t="e">
        <f t="shared" si="1"/>
        <v>#DIV/0!</v>
      </c>
    </row>
    <row r="11" spans="1:24">
      <c r="A11" s="6"/>
      <c r="N11">
        <v>3</v>
      </c>
      <c r="O11" t="e">
        <f>AVERAGE(C26:C35)</f>
        <v>#DIV/0!</v>
      </c>
      <c r="P11" t="e">
        <f t="shared" ref="P11:X11" si="2">AVERAGE(D26:D35)</f>
        <v>#DIV/0!</v>
      </c>
      <c r="Q11" t="e">
        <f t="shared" si="2"/>
        <v>#DIV/0!</v>
      </c>
      <c r="R11" t="e">
        <f t="shared" si="2"/>
        <v>#DIV/0!</v>
      </c>
      <c r="S11" t="e">
        <f t="shared" si="2"/>
        <v>#DIV/0!</v>
      </c>
      <c r="T11" t="e">
        <f t="shared" si="2"/>
        <v>#DIV/0!</v>
      </c>
      <c r="U11" t="e">
        <f t="shared" si="2"/>
        <v>#DIV/0!</v>
      </c>
      <c r="V11" t="e">
        <f t="shared" si="2"/>
        <v>#DIV/0!</v>
      </c>
      <c r="W11" t="e">
        <f t="shared" si="2"/>
        <v>#DIV/0!</v>
      </c>
      <c r="X11" t="e">
        <f t="shared" si="2"/>
        <v>#DIV/0!</v>
      </c>
    </row>
    <row r="12" spans="1:24">
      <c r="A12" s="6"/>
      <c r="N12">
        <v>4</v>
      </c>
      <c r="O12" t="e">
        <f>AVERAGE(C37:C46)</f>
        <v>#DIV/0!</v>
      </c>
      <c r="P12" t="e">
        <f t="shared" ref="P12:X12" si="3">AVERAGE(D37:D46)</f>
        <v>#DIV/0!</v>
      </c>
      <c r="Q12" t="e">
        <f t="shared" si="3"/>
        <v>#DIV/0!</v>
      </c>
      <c r="R12" t="e">
        <f t="shared" si="3"/>
        <v>#DIV/0!</v>
      </c>
      <c r="S12" t="e">
        <f t="shared" si="3"/>
        <v>#DIV/0!</v>
      </c>
      <c r="T12" t="e">
        <f t="shared" si="3"/>
        <v>#DIV/0!</v>
      </c>
      <c r="U12" t="e">
        <f t="shared" si="3"/>
        <v>#DIV/0!</v>
      </c>
      <c r="V12" t="e">
        <f t="shared" si="3"/>
        <v>#DIV/0!</v>
      </c>
      <c r="W12" t="e">
        <f t="shared" si="3"/>
        <v>#DIV/0!</v>
      </c>
      <c r="X12" t="e">
        <f t="shared" si="3"/>
        <v>#DIV/0!</v>
      </c>
    </row>
    <row r="13" spans="1:24">
      <c r="A13" s="6"/>
      <c r="N13">
        <v>5</v>
      </c>
      <c r="O13" t="e">
        <f>AVERAGE(C48:C57)</f>
        <v>#DIV/0!</v>
      </c>
      <c r="P13" t="e">
        <f t="shared" ref="P13:X13" si="4">AVERAGE(D48:D57)</f>
        <v>#DIV/0!</v>
      </c>
      <c r="Q13" t="e">
        <f t="shared" si="4"/>
        <v>#DIV/0!</v>
      </c>
      <c r="R13" t="e">
        <f t="shared" si="4"/>
        <v>#DIV/0!</v>
      </c>
      <c r="S13" t="e">
        <f t="shared" si="4"/>
        <v>#DIV/0!</v>
      </c>
      <c r="T13" t="e">
        <f t="shared" si="4"/>
        <v>#DIV/0!</v>
      </c>
      <c r="U13" t="e">
        <f t="shared" si="4"/>
        <v>#DIV/0!</v>
      </c>
      <c r="V13" t="e">
        <f t="shared" si="4"/>
        <v>#DIV/0!</v>
      </c>
      <c r="W13" t="e">
        <f t="shared" si="4"/>
        <v>#DIV/0!</v>
      </c>
      <c r="X13" t="e">
        <f t="shared" si="4"/>
        <v>#DIV/0!</v>
      </c>
    </row>
    <row r="14" spans="1:24">
      <c r="N14">
        <v>6</v>
      </c>
      <c r="O14" t="e">
        <f>AVERAGE(C59:C68)</f>
        <v>#DIV/0!</v>
      </c>
      <c r="P14" t="e">
        <f t="shared" ref="P14:X14" si="5">AVERAGE(D59:D68)</f>
        <v>#DIV/0!</v>
      </c>
      <c r="Q14" t="e">
        <f t="shared" si="5"/>
        <v>#DIV/0!</v>
      </c>
      <c r="R14" t="e">
        <f t="shared" si="5"/>
        <v>#DIV/0!</v>
      </c>
      <c r="S14" t="e">
        <f t="shared" si="5"/>
        <v>#DIV/0!</v>
      </c>
      <c r="T14" t="e">
        <f t="shared" si="5"/>
        <v>#DIV/0!</v>
      </c>
      <c r="U14" t="e">
        <f t="shared" si="5"/>
        <v>#DIV/0!</v>
      </c>
      <c r="V14" t="e">
        <f t="shared" si="5"/>
        <v>#DIV/0!</v>
      </c>
      <c r="W14" t="e">
        <f t="shared" si="5"/>
        <v>#DIV/0!</v>
      </c>
      <c r="X14" t="e">
        <f t="shared" si="5"/>
        <v>#DIV/0!</v>
      </c>
    </row>
    <row r="15" spans="1:24">
      <c r="A15" s="6">
        <v>2</v>
      </c>
      <c r="N15">
        <v>7</v>
      </c>
      <c r="O15" t="e">
        <f>AVERAGE(C70:C79)</f>
        <v>#DIV/0!</v>
      </c>
      <c r="P15" t="e">
        <f t="shared" ref="P15:X15" si="6">AVERAGE(D70:D79)</f>
        <v>#DIV/0!</v>
      </c>
      <c r="Q15" t="e">
        <f t="shared" si="6"/>
        <v>#DIV/0!</v>
      </c>
      <c r="R15" t="e">
        <f t="shared" si="6"/>
        <v>#DIV/0!</v>
      </c>
      <c r="S15" t="e">
        <f t="shared" si="6"/>
        <v>#DIV/0!</v>
      </c>
      <c r="T15" t="e">
        <f t="shared" si="6"/>
        <v>#DIV/0!</v>
      </c>
      <c r="U15" t="e">
        <f t="shared" si="6"/>
        <v>#DIV/0!</v>
      </c>
      <c r="V15" t="e">
        <f t="shared" si="6"/>
        <v>#DIV/0!</v>
      </c>
      <c r="W15" t="e">
        <f t="shared" si="6"/>
        <v>#DIV/0!</v>
      </c>
      <c r="X15" t="e">
        <f t="shared" si="6"/>
        <v>#DIV/0!</v>
      </c>
    </row>
    <row r="16" spans="1:24">
      <c r="A16" s="6"/>
      <c r="N16">
        <v>8</v>
      </c>
      <c r="O16" t="e">
        <f>AVERAGE(C81:C90)</f>
        <v>#DIV/0!</v>
      </c>
      <c r="P16" t="e">
        <f t="shared" ref="P16:X16" si="7">AVERAGE(D81:D90)</f>
        <v>#DIV/0!</v>
      </c>
      <c r="Q16" t="e">
        <f t="shared" si="7"/>
        <v>#DIV/0!</v>
      </c>
      <c r="R16" t="e">
        <f t="shared" si="7"/>
        <v>#DIV/0!</v>
      </c>
      <c r="S16" t="e">
        <f t="shared" si="7"/>
        <v>#DIV/0!</v>
      </c>
      <c r="T16" t="e">
        <f t="shared" si="7"/>
        <v>#DIV/0!</v>
      </c>
      <c r="U16" t="e">
        <f t="shared" si="7"/>
        <v>#DIV/0!</v>
      </c>
      <c r="V16" t="e">
        <f t="shared" si="7"/>
        <v>#DIV/0!</v>
      </c>
      <c r="W16" t="e">
        <f t="shared" si="7"/>
        <v>#DIV/0!</v>
      </c>
      <c r="X16" t="e">
        <f t="shared" si="7"/>
        <v>#DIV/0!</v>
      </c>
    </row>
    <row r="17" spans="1:24">
      <c r="A17" s="6"/>
      <c r="N17">
        <v>9</v>
      </c>
      <c r="O17" t="e">
        <f>AVERAGE(C92:C101)</f>
        <v>#DIV/0!</v>
      </c>
      <c r="P17" t="e">
        <f t="shared" ref="P17:X17" si="8">AVERAGE(D92:D101)</f>
        <v>#DIV/0!</v>
      </c>
      <c r="Q17" t="e">
        <f t="shared" si="8"/>
        <v>#DIV/0!</v>
      </c>
      <c r="R17" t="e">
        <f t="shared" si="8"/>
        <v>#DIV/0!</v>
      </c>
      <c r="S17" t="e">
        <f t="shared" si="8"/>
        <v>#DIV/0!</v>
      </c>
      <c r="T17" t="e">
        <f t="shared" si="8"/>
        <v>#DIV/0!</v>
      </c>
      <c r="U17" t="e">
        <f t="shared" si="8"/>
        <v>#DIV/0!</v>
      </c>
      <c r="V17" t="e">
        <f t="shared" si="8"/>
        <v>#DIV/0!</v>
      </c>
      <c r="W17" t="e">
        <f t="shared" si="8"/>
        <v>#DIV/0!</v>
      </c>
      <c r="X17" t="e">
        <f t="shared" si="8"/>
        <v>#DIV/0!</v>
      </c>
    </row>
    <row r="18" spans="1:24">
      <c r="A18" s="6"/>
      <c r="N18">
        <v>10</v>
      </c>
      <c r="O18" t="e">
        <f>AVERAGE(C103:C112)</f>
        <v>#DIV/0!</v>
      </c>
      <c r="P18" t="e">
        <f t="shared" ref="P18:X18" si="9">AVERAGE(D103:D112)</f>
        <v>#DIV/0!</v>
      </c>
      <c r="Q18" t="e">
        <f t="shared" si="9"/>
        <v>#DIV/0!</v>
      </c>
      <c r="R18" t="e">
        <f t="shared" si="9"/>
        <v>#DIV/0!</v>
      </c>
      <c r="S18" t="e">
        <f t="shared" si="9"/>
        <v>#DIV/0!</v>
      </c>
      <c r="T18" t="e">
        <f t="shared" si="9"/>
        <v>#DIV/0!</v>
      </c>
      <c r="U18" t="e">
        <f t="shared" si="9"/>
        <v>#DIV/0!</v>
      </c>
      <c r="V18" t="e">
        <f t="shared" si="9"/>
        <v>#DIV/0!</v>
      </c>
      <c r="W18" t="e">
        <f t="shared" si="9"/>
        <v>#DIV/0!</v>
      </c>
      <c r="X18" t="e">
        <f t="shared" si="9"/>
        <v>#DIV/0!</v>
      </c>
    </row>
    <row r="19" spans="1:24">
      <c r="A19" s="6"/>
      <c r="N19">
        <v>11</v>
      </c>
      <c r="O19" t="e">
        <f>AVERAGE(C114:C123)</f>
        <v>#DIV/0!</v>
      </c>
      <c r="P19" t="e">
        <f t="shared" ref="P19:X19" si="10">AVERAGE(D114:D123)</f>
        <v>#DIV/0!</v>
      </c>
      <c r="Q19" t="e">
        <f t="shared" si="10"/>
        <v>#DIV/0!</v>
      </c>
      <c r="R19" t="e">
        <f t="shared" si="10"/>
        <v>#DIV/0!</v>
      </c>
      <c r="S19" t="e">
        <f t="shared" si="10"/>
        <v>#DIV/0!</v>
      </c>
      <c r="T19" t="e">
        <f t="shared" si="10"/>
        <v>#DIV/0!</v>
      </c>
      <c r="U19" t="e">
        <f t="shared" si="10"/>
        <v>#DIV/0!</v>
      </c>
      <c r="V19" t="e">
        <f t="shared" si="10"/>
        <v>#DIV/0!</v>
      </c>
      <c r="W19" t="e">
        <f t="shared" si="10"/>
        <v>#DIV/0!</v>
      </c>
      <c r="X19" t="e">
        <f t="shared" si="10"/>
        <v>#DIV/0!</v>
      </c>
    </row>
    <row r="20" spans="1:24">
      <c r="A20" s="6"/>
      <c r="N20">
        <v>12</v>
      </c>
      <c r="O20" t="e">
        <f>AVERAGE(C125:C134)</f>
        <v>#DIV/0!</v>
      </c>
      <c r="P20" t="e">
        <f t="shared" ref="P20:X20" si="11">AVERAGE(D125:D134)</f>
        <v>#DIV/0!</v>
      </c>
      <c r="Q20" t="e">
        <f t="shared" si="11"/>
        <v>#DIV/0!</v>
      </c>
      <c r="R20" t="e">
        <f t="shared" si="11"/>
        <v>#DIV/0!</v>
      </c>
      <c r="S20" t="e">
        <f t="shared" si="11"/>
        <v>#DIV/0!</v>
      </c>
      <c r="T20" t="e">
        <f t="shared" si="11"/>
        <v>#DIV/0!</v>
      </c>
      <c r="U20" t="e">
        <f t="shared" si="11"/>
        <v>#DIV/0!</v>
      </c>
      <c r="V20" t="e">
        <f t="shared" si="11"/>
        <v>#DIV/0!</v>
      </c>
      <c r="W20" t="e">
        <f t="shared" si="11"/>
        <v>#DIV/0!</v>
      </c>
      <c r="X20" t="e">
        <f t="shared" si="11"/>
        <v>#DIV/0!</v>
      </c>
    </row>
    <row r="21" spans="1:24">
      <c r="A21" s="6"/>
      <c r="N21">
        <v>13</v>
      </c>
      <c r="O21" t="e">
        <f>AVERAGE(C136:C145)</f>
        <v>#DIV/0!</v>
      </c>
      <c r="P21" t="e">
        <f t="shared" ref="P21:X21" si="12">AVERAGE(D136:D145)</f>
        <v>#DIV/0!</v>
      </c>
      <c r="Q21" t="e">
        <f t="shared" si="12"/>
        <v>#DIV/0!</v>
      </c>
      <c r="R21" t="e">
        <f t="shared" si="12"/>
        <v>#DIV/0!</v>
      </c>
      <c r="S21" t="e">
        <f t="shared" si="12"/>
        <v>#DIV/0!</v>
      </c>
      <c r="T21" t="e">
        <f t="shared" si="12"/>
        <v>#DIV/0!</v>
      </c>
      <c r="U21" t="e">
        <f t="shared" si="12"/>
        <v>#DIV/0!</v>
      </c>
      <c r="V21" t="e">
        <f t="shared" si="12"/>
        <v>#DIV/0!</v>
      </c>
      <c r="W21" t="e">
        <f t="shared" si="12"/>
        <v>#DIV/0!</v>
      </c>
      <c r="X21" t="e">
        <f t="shared" si="12"/>
        <v>#DIV/0!</v>
      </c>
    </row>
    <row r="22" spans="1:24">
      <c r="A22" s="6"/>
      <c r="N22">
        <v>14</v>
      </c>
      <c r="O22" s="5">
        <f>AVERAGE(C147:C156)</f>
        <v>529393</v>
      </c>
      <c r="P22" s="5" t="e">
        <f t="shared" ref="P22:X22" si="13">AVERAGE(D147:D156)</f>
        <v>#DIV/0!</v>
      </c>
      <c r="Q22" s="5" t="e">
        <f>AVERAGE(E147:E156)</f>
        <v>#DIV/0!</v>
      </c>
      <c r="R22" s="5" t="e">
        <f t="shared" si="13"/>
        <v>#DIV/0!</v>
      </c>
      <c r="S22" s="5" t="e">
        <f t="shared" si="13"/>
        <v>#DIV/0!</v>
      </c>
      <c r="T22" s="5" t="e">
        <f t="shared" si="13"/>
        <v>#DIV/0!</v>
      </c>
      <c r="U22" s="5" t="e">
        <f t="shared" si="13"/>
        <v>#DIV/0!</v>
      </c>
      <c r="V22" s="5" t="e">
        <f t="shared" si="13"/>
        <v>#DIV/0!</v>
      </c>
      <c r="W22" s="5" t="e">
        <f t="shared" si="13"/>
        <v>#DIV/0!</v>
      </c>
      <c r="X22" s="5">
        <f t="shared" si="13"/>
        <v>541660</v>
      </c>
    </row>
    <row r="23" spans="1:24">
      <c r="A23" s="6"/>
      <c r="N23">
        <v>15</v>
      </c>
    </row>
    <row r="24" spans="1:24">
      <c r="A24" s="6"/>
    </row>
    <row r="26" spans="1:24">
      <c r="A26" s="10">
        <v>3</v>
      </c>
    </row>
    <row r="27" spans="1:24">
      <c r="A27" s="10"/>
    </row>
    <row r="28" spans="1:24">
      <c r="A28" s="10"/>
    </row>
    <row r="29" spans="1:24">
      <c r="A29" s="10"/>
    </row>
    <row r="30" spans="1:24">
      <c r="A30" s="10"/>
    </row>
    <row r="31" spans="1:24">
      <c r="A31" s="10"/>
    </row>
    <row r="32" spans="1:24">
      <c r="A32" s="10"/>
    </row>
    <row r="33" spans="1:1">
      <c r="A33" s="10"/>
    </row>
    <row r="34" spans="1:1">
      <c r="A34" s="10"/>
    </row>
    <row r="35" spans="1:1">
      <c r="A35" s="10"/>
    </row>
    <row r="37" spans="1:1">
      <c r="A37" s="10">
        <v>4</v>
      </c>
    </row>
    <row r="38" spans="1:1">
      <c r="A38" s="10"/>
    </row>
    <row r="39" spans="1:1">
      <c r="A39" s="10"/>
    </row>
    <row r="40" spans="1:1">
      <c r="A40" s="10"/>
    </row>
    <row r="41" spans="1:1">
      <c r="A41" s="10"/>
    </row>
    <row r="42" spans="1:1">
      <c r="A42" s="10"/>
    </row>
    <row r="43" spans="1:1">
      <c r="A43" s="10"/>
    </row>
    <row r="44" spans="1:1">
      <c r="A44" s="10"/>
    </row>
    <row r="45" spans="1:1">
      <c r="A45" s="10"/>
    </row>
    <row r="46" spans="1:1">
      <c r="A46" s="10"/>
    </row>
    <row r="48" spans="1:1">
      <c r="A48" s="10">
        <v>5</v>
      </c>
    </row>
    <row r="49" spans="1:1">
      <c r="A49" s="10"/>
    </row>
    <row r="50" spans="1:1">
      <c r="A50" s="10"/>
    </row>
    <row r="51" spans="1:1">
      <c r="A51" s="10"/>
    </row>
    <row r="52" spans="1:1">
      <c r="A52" s="10"/>
    </row>
    <row r="53" spans="1:1">
      <c r="A53" s="10"/>
    </row>
    <row r="54" spans="1:1">
      <c r="A54" s="10"/>
    </row>
    <row r="55" spans="1:1">
      <c r="A55" s="10"/>
    </row>
    <row r="56" spans="1:1">
      <c r="A56" s="10"/>
    </row>
    <row r="57" spans="1:1">
      <c r="A57" s="10"/>
    </row>
    <row r="59" spans="1:1">
      <c r="A59" s="10">
        <v>6</v>
      </c>
    </row>
    <row r="60" spans="1:1">
      <c r="A60" s="10"/>
    </row>
    <row r="61" spans="1:1">
      <c r="A61" s="10"/>
    </row>
    <row r="62" spans="1:1">
      <c r="A62" s="10"/>
    </row>
    <row r="63" spans="1:1">
      <c r="A63" s="10"/>
    </row>
    <row r="64" spans="1:1">
      <c r="A64" s="10"/>
    </row>
    <row r="65" spans="1:1">
      <c r="A65" s="10"/>
    </row>
    <row r="66" spans="1:1">
      <c r="A66" s="10"/>
    </row>
    <row r="67" spans="1:1">
      <c r="A67" s="10"/>
    </row>
    <row r="68" spans="1:1">
      <c r="A68" s="10"/>
    </row>
    <row r="70" spans="1:1">
      <c r="A70" s="10">
        <v>7</v>
      </c>
    </row>
    <row r="71" spans="1:1">
      <c r="A71" s="10"/>
    </row>
    <row r="72" spans="1:1">
      <c r="A72" s="10"/>
    </row>
    <row r="73" spans="1:1">
      <c r="A73" s="10"/>
    </row>
    <row r="74" spans="1:1">
      <c r="A74" s="10"/>
    </row>
    <row r="75" spans="1:1">
      <c r="A75" s="10"/>
    </row>
    <row r="76" spans="1:1">
      <c r="A76" s="10"/>
    </row>
    <row r="77" spans="1:1">
      <c r="A77" s="10"/>
    </row>
    <row r="78" spans="1:1">
      <c r="A78" s="10"/>
    </row>
    <row r="79" spans="1:1">
      <c r="A79" s="10"/>
    </row>
    <row r="81" spans="1:1">
      <c r="A81" s="10">
        <v>8</v>
      </c>
    </row>
    <row r="82" spans="1:1">
      <c r="A82" s="10"/>
    </row>
    <row r="83" spans="1:1">
      <c r="A83" s="10"/>
    </row>
    <row r="84" spans="1:1">
      <c r="A84" s="10"/>
    </row>
    <row r="85" spans="1:1">
      <c r="A85" s="10"/>
    </row>
    <row r="86" spans="1:1">
      <c r="A86" s="10"/>
    </row>
    <row r="87" spans="1:1">
      <c r="A87" s="10"/>
    </row>
    <row r="88" spans="1:1">
      <c r="A88" s="10"/>
    </row>
    <row r="89" spans="1:1">
      <c r="A89" s="10"/>
    </row>
    <row r="90" spans="1:1">
      <c r="A90" s="10"/>
    </row>
    <row r="92" spans="1:1">
      <c r="A92" s="10">
        <v>9</v>
      </c>
    </row>
    <row r="93" spans="1:1">
      <c r="A93" s="10"/>
    </row>
    <row r="94" spans="1:1">
      <c r="A94" s="10"/>
    </row>
    <row r="95" spans="1:1">
      <c r="A95" s="10"/>
    </row>
    <row r="96" spans="1:1">
      <c r="A96" s="10"/>
    </row>
    <row r="97" spans="1:1">
      <c r="A97" s="10"/>
    </row>
    <row r="98" spans="1:1">
      <c r="A98" s="10"/>
    </row>
    <row r="99" spans="1:1">
      <c r="A99" s="10"/>
    </row>
    <row r="100" spans="1:1">
      <c r="A100" s="10"/>
    </row>
    <row r="101" spans="1:1">
      <c r="A101" s="10"/>
    </row>
    <row r="103" spans="1:1">
      <c r="A103" s="10">
        <v>10</v>
      </c>
    </row>
    <row r="104" spans="1:1">
      <c r="A104" s="10"/>
    </row>
    <row r="105" spans="1:1">
      <c r="A105" s="10"/>
    </row>
    <row r="106" spans="1:1">
      <c r="A106" s="10"/>
    </row>
    <row r="107" spans="1:1">
      <c r="A107" s="10"/>
    </row>
    <row r="108" spans="1:1">
      <c r="A108" s="10"/>
    </row>
    <row r="109" spans="1:1">
      <c r="A109" s="10"/>
    </row>
    <row r="110" spans="1:1">
      <c r="A110" s="10"/>
    </row>
    <row r="111" spans="1:1">
      <c r="A111" s="10"/>
    </row>
    <row r="112" spans="1:1">
      <c r="A112" s="10"/>
    </row>
    <row r="114" spans="1:1">
      <c r="A114" s="10">
        <v>11</v>
      </c>
    </row>
    <row r="115" spans="1:1">
      <c r="A115" s="10"/>
    </row>
    <row r="116" spans="1:1">
      <c r="A116" s="10"/>
    </row>
    <row r="117" spans="1:1">
      <c r="A117" s="10"/>
    </row>
    <row r="118" spans="1:1">
      <c r="A118" s="10"/>
    </row>
    <row r="119" spans="1:1">
      <c r="A119" s="10"/>
    </row>
    <row r="120" spans="1:1">
      <c r="A120" s="10"/>
    </row>
    <row r="121" spans="1:1">
      <c r="A121" s="10"/>
    </row>
    <row r="122" spans="1:1">
      <c r="A122" s="10"/>
    </row>
    <row r="123" spans="1:1">
      <c r="A123" s="10"/>
    </row>
    <row r="125" spans="1:1">
      <c r="A125" s="10">
        <v>12</v>
      </c>
    </row>
    <row r="126" spans="1:1">
      <c r="A126" s="10"/>
    </row>
    <row r="127" spans="1:1">
      <c r="A127" s="10"/>
    </row>
    <row r="128" spans="1:1">
      <c r="A128" s="10"/>
    </row>
    <row r="129" spans="1:1">
      <c r="A129" s="10"/>
    </row>
    <row r="130" spans="1:1">
      <c r="A130" s="10"/>
    </row>
    <row r="131" spans="1:1">
      <c r="A131" s="10"/>
    </row>
    <row r="132" spans="1:1">
      <c r="A132" s="10"/>
    </row>
    <row r="133" spans="1:1">
      <c r="A133" s="10"/>
    </row>
    <row r="134" spans="1:1">
      <c r="A134" s="10"/>
    </row>
    <row r="136" spans="1:1">
      <c r="A136" s="10">
        <v>13</v>
      </c>
    </row>
    <row r="137" spans="1:1">
      <c r="A137" s="10"/>
    </row>
    <row r="138" spans="1:1">
      <c r="A138" s="10"/>
    </row>
    <row r="139" spans="1:1">
      <c r="A139" s="10"/>
    </row>
    <row r="140" spans="1:1">
      <c r="A140" s="10"/>
    </row>
    <row r="141" spans="1:1">
      <c r="A141" s="10"/>
    </row>
    <row r="142" spans="1:1">
      <c r="A142" s="10"/>
    </row>
    <row r="143" spans="1:1">
      <c r="A143" s="10"/>
    </row>
    <row r="144" spans="1:1">
      <c r="A144" s="10"/>
    </row>
    <row r="145" spans="1:12">
      <c r="A145" s="10"/>
    </row>
    <row r="147" spans="1:12">
      <c r="A147" s="10">
        <v>14</v>
      </c>
      <c r="C147">
        <v>529393</v>
      </c>
      <c r="L147">
        <v>541660</v>
      </c>
    </row>
    <row r="148" spans="1:12">
      <c r="A148" s="10"/>
    </row>
    <row r="149" spans="1:12">
      <c r="A149" s="10"/>
    </row>
    <row r="150" spans="1:12">
      <c r="A150" s="10"/>
    </row>
    <row r="151" spans="1:12">
      <c r="A151" s="10"/>
    </row>
    <row r="152" spans="1:12">
      <c r="A152" s="10"/>
    </row>
    <row r="153" spans="1:12">
      <c r="A153" s="10"/>
    </row>
    <row r="154" spans="1:12">
      <c r="A154" s="10"/>
    </row>
    <row r="155" spans="1:12">
      <c r="A155" s="10"/>
    </row>
    <row r="156" spans="1:12">
      <c r="A156" s="10"/>
    </row>
    <row r="158" spans="1:12">
      <c r="A158" s="10">
        <v>15</v>
      </c>
      <c r="C158" s="5">
        <v>1861390</v>
      </c>
      <c r="L158">
        <v>2018650</v>
      </c>
    </row>
    <row r="159" spans="1:12">
      <c r="A159" s="10"/>
      <c r="C159" s="5">
        <v>2038970</v>
      </c>
      <c r="L159" s="5">
        <v>1993070</v>
      </c>
    </row>
    <row r="160" spans="1:12">
      <c r="A160" s="10"/>
      <c r="C160" s="5">
        <v>1940930</v>
      </c>
      <c r="L160" s="5">
        <v>1885450</v>
      </c>
    </row>
    <row r="161" spans="1:12">
      <c r="A161" s="10"/>
      <c r="C161" s="5">
        <v>2030720</v>
      </c>
    </row>
    <row r="162" spans="1:12">
      <c r="A162" s="10"/>
      <c r="C162" s="5">
        <v>2031380</v>
      </c>
    </row>
    <row r="163" spans="1:12">
      <c r="A163" s="10"/>
      <c r="C163" s="5">
        <v>1993750</v>
      </c>
    </row>
    <row r="164" spans="1:12">
      <c r="A164" s="10"/>
    </row>
    <row r="165" spans="1:12">
      <c r="A165" s="10"/>
    </row>
    <row r="166" spans="1:12">
      <c r="A166" s="10"/>
    </row>
    <row r="167" spans="1:12">
      <c r="A167" s="10"/>
    </row>
    <row r="169" spans="1:12">
      <c r="A169" s="6">
        <v>16</v>
      </c>
      <c r="C169" t="s">
        <v>30</v>
      </c>
      <c r="L169" s="5">
        <v>7334850</v>
      </c>
    </row>
    <row r="170" spans="1:12">
      <c r="A170" s="6"/>
    </row>
    <row r="171" spans="1:12">
      <c r="A171" s="6"/>
    </row>
    <row r="172" spans="1:12">
      <c r="A172" s="6"/>
    </row>
    <row r="173" spans="1:12">
      <c r="A173" s="6"/>
    </row>
    <row r="174" spans="1:12">
      <c r="A174" s="6"/>
    </row>
    <row r="175" spans="1:12">
      <c r="A175" s="6"/>
    </row>
    <row r="176" spans="1:12">
      <c r="A176" s="6"/>
    </row>
    <row r="177" spans="1:1">
      <c r="A177" s="6"/>
    </row>
    <row r="178" spans="1:1">
      <c r="A178" s="6"/>
    </row>
  </sheetData>
  <mergeCells count="20">
    <mergeCell ref="T7:W7"/>
    <mergeCell ref="A15:A24"/>
    <mergeCell ref="A169:A178"/>
    <mergeCell ref="A81:A90"/>
    <mergeCell ref="D2:G2"/>
    <mergeCell ref="H2:K2"/>
    <mergeCell ref="A4:A13"/>
    <mergeCell ref="P7:S7"/>
    <mergeCell ref="A26:A35"/>
    <mergeCell ref="A37:A46"/>
    <mergeCell ref="A48:A57"/>
    <mergeCell ref="A59:A68"/>
    <mergeCell ref="A70:A79"/>
    <mergeCell ref="A158:A167"/>
    <mergeCell ref="A92:A101"/>
    <mergeCell ref="A103:A112"/>
    <mergeCell ref="A114:A123"/>
    <mergeCell ref="A125:A134"/>
    <mergeCell ref="A136:A145"/>
    <mergeCell ref="A147:A156"/>
  </mergeCells>
  <phoneticPr fontId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1ECCE-BEFA-C041-88F6-CEC2929D9457}">
  <dimension ref="B2:N34"/>
  <sheetViews>
    <sheetView topLeftCell="A2" zoomScale="75" workbookViewId="0">
      <selection activeCell="E17" sqref="E17"/>
    </sheetView>
  </sheetViews>
  <sheetFormatPr baseColWidth="10" defaultRowHeight="20"/>
  <cols>
    <col min="2" max="2" width="12.42578125" bestFit="1" customWidth="1"/>
    <col min="3" max="4" width="1.42578125" customWidth="1"/>
    <col min="6" max="6" width="15.28515625" bestFit="1" customWidth="1"/>
    <col min="7" max="7" width="15.42578125" bestFit="1" customWidth="1"/>
    <col min="8" max="8" width="15.85546875" bestFit="1" customWidth="1"/>
    <col min="9" max="9" width="15.140625" bestFit="1" customWidth="1"/>
    <col min="10" max="10" width="15.7109375" bestFit="1" customWidth="1"/>
    <col min="11" max="11" width="14" bestFit="1" customWidth="1"/>
    <col min="12" max="12" width="14.5703125" bestFit="1" customWidth="1"/>
    <col min="13" max="13" width="13.42578125" bestFit="1" customWidth="1"/>
  </cols>
  <sheetData>
    <row r="2" spans="2:14">
      <c r="F2" s="6" t="s">
        <v>28</v>
      </c>
      <c r="G2" s="6"/>
      <c r="H2" s="6"/>
      <c r="I2" s="6"/>
      <c r="J2" s="6" t="s">
        <v>29</v>
      </c>
      <c r="K2" s="6"/>
      <c r="L2" s="6"/>
      <c r="M2" s="6"/>
    </row>
    <row r="3" spans="2:14">
      <c r="E3" t="s">
        <v>3</v>
      </c>
      <c r="F3" t="s">
        <v>19</v>
      </c>
      <c r="G3" t="s">
        <v>20</v>
      </c>
      <c r="H3" t="s">
        <v>21</v>
      </c>
      <c r="I3" t="s">
        <v>25</v>
      </c>
      <c r="J3" t="s">
        <v>22</v>
      </c>
      <c r="K3" t="s">
        <v>23</v>
      </c>
      <c r="L3" t="s">
        <v>24</v>
      </c>
      <c r="M3" t="s">
        <v>26</v>
      </c>
      <c r="N3" t="s">
        <v>6</v>
      </c>
    </row>
    <row r="4" spans="2:14">
      <c r="B4">
        <v>1</v>
      </c>
    </row>
    <row r="5" spans="2:14">
      <c r="B5">
        <v>2</v>
      </c>
    </row>
    <row r="6" spans="2:14">
      <c r="B6">
        <v>3</v>
      </c>
    </row>
    <row r="7" spans="2:14">
      <c r="B7">
        <v>4</v>
      </c>
    </row>
    <row r="8" spans="2:14">
      <c r="B8">
        <v>5</v>
      </c>
    </row>
    <row r="9" spans="2:14">
      <c r="B9">
        <v>6</v>
      </c>
    </row>
    <row r="10" spans="2:14">
      <c r="B10">
        <v>7</v>
      </c>
    </row>
    <row r="11" spans="2:14">
      <c r="B11">
        <v>8</v>
      </c>
    </row>
    <row r="12" spans="2:14">
      <c r="B12">
        <v>9</v>
      </c>
    </row>
    <row r="13" spans="2:14">
      <c r="B13">
        <v>10</v>
      </c>
    </row>
    <row r="14" spans="2:14">
      <c r="B14">
        <v>11</v>
      </c>
    </row>
    <row r="15" spans="2:14">
      <c r="B15">
        <v>12</v>
      </c>
      <c r="I15">
        <v>46555.8</v>
      </c>
    </row>
    <row r="16" spans="2:14">
      <c r="B16">
        <v>13</v>
      </c>
      <c r="E16">
        <v>160043</v>
      </c>
      <c r="I16">
        <v>176819</v>
      </c>
    </row>
    <row r="17" spans="2:9">
      <c r="B17">
        <v>14</v>
      </c>
      <c r="E17">
        <v>540674</v>
      </c>
      <c r="I17">
        <v>625313</v>
      </c>
    </row>
    <row r="18" spans="2:9">
      <c r="B18">
        <v>15</v>
      </c>
    </row>
    <row r="19" spans="2:9">
      <c r="B19">
        <v>16</v>
      </c>
    </row>
    <row r="20" spans="2:9">
      <c r="B20">
        <v>17</v>
      </c>
    </row>
    <row r="21" spans="2:9">
      <c r="B21">
        <v>18</v>
      </c>
    </row>
    <row r="22" spans="2:9">
      <c r="B22">
        <v>19</v>
      </c>
    </row>
    <row r="23" spans="2:9">
      <c r="B23">
        <v>20</v>
      </c>
    </row>
    <row r="24" spans="2:9">
      <c r="B24">
        <v>21</v>
      </c>
    </row>
    <row r="25" spans="2:9">
      <c r="B25">
        <v>22</v>
      </c>
    </row>
    <row r="26" spans="2:9">
      <c r="B26">
        <v>23</v>
      </c>
    </row>
    <row r="27" spans="2:9">
      <c r="B27">
        <v>24</v>
      </c>
    </row>
    <row r="28" spans="2:9">
      <c r="B28">
        <v>25</v>
      </c>
    </row>
    <row r="29" spans="2:9">
      <c r="B29">
        <v>26</v>
      </c>
    </row>
    <row r="30" spans="2:9">
      <c r="B30">
        <v>27</v>
      </c>
    </row>
    <row r="31" spans="2:9">
      <c r="B31">
        <v>28</v>
      </c>
    </row>
    <row r="32" spans="2:9">
      <c r="B32">
        <v>29</v>
      </c>
    </row>
    <row r="33" spans="2:2">
      <c r="B33">
        <v>30</v>
      </c>
    </row>
    <row r="34" spans="2:2">
      <c r="B34">
        <v>31</v>
      </c>
    </row>
  </sheetData>
  <mergeCells count="2">
    <mergeCell ref="F2:I2"/>
    <mergeCell ref="J2:M2"/>
  </mergeCells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683DF-DD1F-914F-B880-0E0A08994056}">
  <dimension ref="A1:L102"/>
  <sheetViews>
    <sheetView topLeftCell="B1" workbookViewId="0">
      <selection activeCell="D102" sqref="D102"/>
    </sheetView>
  </sheetViews>
  <sheetFormatPr baseColWidth="10" defaultColWidth="10.85546875" defaultRowHeight="15"/>
  <cols>
    <col min="1" max="1" width="4.7109375" style="1" customWidth="1"/>
    <col min="2" max="3" width="10.85546875" style="1"/>
    <col min="4" max="4" width="11.5703125" style="1" customWidth="1"/>
    <col min="5" max="16384" width="10.85546875" style="1"/>
  </cols>
  <sheetData>
    <row r="1" spans="1:12" s="3" customFormat="1" ht="28" customHeight="1">
      <c r="A1" s="2"/>
      <c r="B1" s="8" t="s">
        <v>10</v>
      </c>
      <c r="C1" s="9"/>
      <c r="D1" s="9"/>
      <c r="E1" s="9"/>
    </row>
    <row r="2" spans="1:12" s="3" customFormat="1" ht="28" customHeight="1">
      <c r="A2" s="4" t="s">
        <v>8</v>
      </c>
      <c r="B2" s="4" t="s">
        <v>11</v>
      </c>
      <c r="C2" s="4" t="s">
        <v>4</v>
      </c>
      <c r="D2" s="2" t="s">
        <v>5</v>
      </c>
      <c r="E2" s="4" t="s">
        <v>6</v>
      </c>
    </row>
    <row r="3" spans="1:12">
      <c r="A3" s="1">
        <v>1</v>
      </c>
      <c r="B3" s="1">
        <v>0.222167</v>
      </c>
      <c r="C3" s="1">
        <v>0.49099999999999999</v>
      </c>
      <c r="D3" s="1">
        <v>0.40445799999999998</v>
      </c>
    </row>
    <row r="4" spans="1:12">
      <c r="A4" s="1">
        <v>2</v>
      </c>
      <c r="B4" s="1">
        <v>0.22783400000000001</v>
      </c>
      <c r="C4" s="1">
        <v>0.51487499999999997</v>
      </c>
      <c r="D4" s="1">
        <v>0.40579100000000001</v>
      </c>
    </row>
    <row r="5" spans="1:12">
      <c r="A5" s="1">
        <v>3</v>
      </c>
      <c r="B5" s="1">
        <v>0.22304199999999999</v>
      </c>
      <c r="C5" s="1">
        <v>0.51837500000000003</v>
      </c>
      <c r="D5" s="1">
        <v>0.39958300000000002</v>
      </c>
    </row>
    <row r="6" spans="1:12">
      <c r="A6" s="1">
        <v>4</v>
      </c>
      <c r="B6" s="1">
        <v>0.224333</v>
      </c>
      <c r="C6" s="1">
        <v>0.50604099999999996</v>
      </c>
      <c r="D6" s="1">
        <v>0.40808299999999997</v>
      </c>
    </row>
    <row r="7" spans="1:12">
      <c r="A7" s="1">
        <v>5</v>
      </c>
      <c r="B7" s="1">
        <v>0.22179099999999999</v>
      </c>
      <c r="C7" s="1">
        <v>0.48016599999999998</v>
      </c>
      <c r="D7" s="1">
        <v>0.40504200000000001</v>
      </c>
    </row>
    <row r="8" spans="1:12">
      <c r="A8" s="1">
        <v>6</v>
      </c>
      <c r="B8" s="1">
        <v>0.22212499999999999</v>
      </c>
      <c r="C8" s="1">
        <v>0.49316700000000002</v>
      </c>
      <c r="D8" s="1">
        <v>0.40329199999999998</v>
      </c>
      <c r="I8" s="7" t="s">
        <v>9</v>
      </c>
      <c r="J8" s="7"/>
      <c r="K8" s="7"/>
      <c r="L8" s="7"/>
    </row>
    <row r="9" spans="1:12">
      <c r="A9" s="1">
        <v>7</v>
      </c>
      <c r="B9" s="1">
        <v>0.22583300000000001</v>
      </c>
      <c r="C9" s="1">
        <v>0.50508399999999998</v>
      </c>
      <c r="D9" s="1">
        <v>0.40737499999999999</v>
      </c>
      <c r="I9" s="1" t="s">
        <v>11</v>
      </c>
      <c r="J9" s="1" t="s">
        <v>4</v>
      </c>
      <c r="K9" s="1" t="s">
        <v>5</v>
      </c>
      <c r="L9" s="1" t="s">
        <v>6</v>
      </c>
    </row>
    <row r="10" spans="1:12">
      <c r="A10" s="1">
        <v>8</v>
      </c>
      <c r="B10" s="1">
        <v>0.228459</v>
      </c>
      <c r="C10" s="1">
        <v>0.52166599999999996</v>
      </c>
      <c r="D10" s="1">
        <v>0.40279199999999998</v>
      </c>
      <c r="I10" s="1">
        <f>AVERAGE(テーブル245656567891011[sequential])</f>
        <v>0.22538257000000009</v>
      </c>
      <c r="J10" s="1">
        <f>AVERAGE(テーブル245656567891011[multi-thread])</f>
        <v>0.50185417999999971</v>
      </c>
      <c r="K10" s="1">
        <f>AVERAGE(テーブル245656567891011[multi-fiber])</f>
        <v>0.40875494999999984</v>
      </c>
      <c r="L10" s="1" t="e">
        <f>AVERAGE(テーブル245656567891011[simd])</f>
        <v>#DIV/0!</v>
      </c>
    </row>
    <row r="11" spans="1:12">
      <c r="A11" s="1">
        <v>9</v>
      </c>
      <c r="B11" s="1">
        <v>0.22254199999999999</v>
      </c>
      <c r="C11" s="1">
        <v>0.48</v>
      </c>
      <c r="D11" s="1">
        <v>0.40600000000000003</v>
      </c>
    </row>
    <row r="12" spans="1:12">
      <c r="A12" s="1">
        <v>10</v>
      </c>
      <c r="B12" s="1">
        <v>0.21995799999999999</v>
      </c>
      <c r="C12" s="1">
        <v>0.48462499999999997</v>
      </c>
      <c r="D12" s="1">
        <v>0.40375</v>
      </c>
    </row>
    <row r="13" spans="1:12">
      <c r="A13" s="1">
        <v>11</v>
      </c>
      <c r="B13" s="1">
        <v>0.22554199999999999</v>
      </c>
      <c r="C13" s="1">
        <v>0.503166</v>
      </c>
      <c r="D13" s="1">
        <v>0.40350000000000003</v>
      </c>
    </row>
    <row r="14" spans="1:12">
      <c r="A14" s="1">
        <v>12</v>
      </c>
      <c r="B14" s="1">
        <v>0.22525000000000001</v>
      </c>
      <c r="C14" s="1">
        <v>0.47670800000000002</v>
      </c>
      <c r="D14" s="1">
        <v>0.401167</v>
      </c>
    </row>
    <row r="15" spans="1:12">
      <c r="A15" s="1">
        <v>13</v>
      </c>
      <c r="B15" s="1">
        <v>0.23008400000000001</v>
      </c>
      <c r="C15" s="1">
        <v>0.50404199999999999</v>
      </c>
      <c r="D15" s="1">
        <v>0.40162500000000001</v>
      </c>
    </row>
    <row r="16" spans="1:12">
      <c r="A16" s="1">
        <v>14</v>
      </c>
      <c r="B16" s="1">
        <v>0.222666</v>
      </c>
      <c r="C16" s="1">
        <v>0.51195900000000005</v>
      </c>
      <c r="D16" s="1">
        <v>0.40641699999999997</v>
      </c>
    </row>
    <row r="17" spans="1:4">
      <c r="A17" s="1">
        <v>15</v>
      </c>
      <c r="B17" s="1">
        <v>0.22566700000000001</v>
      </c>
      <c r="C17" s="1">
        <v>0.51166599999999995</v>
      </c>
      <c r="D17" s="1">
        <v>0.40741699999999997</v>
      </c>
    </row>
    <row r="18" spans="1:4">
      <c r="A18" s="1">
        <v>16</v>
      </c>
      <c r="B18" s="1">
        <v>0.22679199999999999</v>
      </c>
      <c r="C18" s="1">
        <v>0.50554200000000005</v>
      </c>
      <c r="D18" s="1">
        <v>0.41291699999999998</v>
      </c>
    </row>
    <row r="19" spans="1:4">
      <c r="A19" s="1">
        <v>17</v>
      </c>
      <c r="B19" s="1">
        <v>0.222334</v>
      </c>
      <c r="C19" s="1">
        <v>0.52633399999999997</v>
      </c>
      <c r="D19" s="1">
        <v>0.41204200000000002</v>
      </c>
    </row>
    <row r="20" spans="1:4">
      <c r="A20" s="1">
        <v>18</v>
      </c>
      <c r="B20" s="1">
        <v>0.223166</v>
      </c>
      <c r="C20" s="1">
        <v>0.49016700000000002</v>
      </c>
      <c r="D20" s="1">
        <v>0.40929100000000002</v>
      </c>
    </row>
    <row r="21" spans="1:4">
      <c r="A21" s="1">
        <v>19</v>
      </c>
      <c r="B21" s="1">
        <v>0.22758400000000001</v>
      </c>
      <c r="C21" s="1">
        <v>0.51295800000000003</v>
      </c>
      <c r="D21" s="1">
        <v>0.40275</v>
      </c>
    </row>
    <row r="22" spans="1:4">
      <c r="A22" s="1">
        <v>20</v>
      </c>
      <c r="B22" s="1">
        <v>0.22737499999999999</v>
      </c>
      <c r="C22" s="1">
        <v>0.49675000000000002</v>
      </c>
      <c r="D22" s="1">
        <v>0.41083399999999998</v>
      </c>
    </row>
    <row r="23" spans="1:4">
      <c r="A23" s="1">
        <v>21</v>
      </c>
      <c r="B23" s="1">
        <v>0.22541700000000001</v>
      </c>
      <c r="C23" s="1">
        <v>0.46825</v>
      </c>
      <c r="D23" s="1">
        <v>0.40275</v>
      </c>
    </row>
    <row r="24" spans="1:4">
      <c r="A24" s="1">
        <v>22</v>
      </c>
      <c r="B24" s="1">
        <v>0.22429099999999999</v>
      </c>
      <c r="C24" s="1">
        <v>0.50629199999999996</v>
      </c>
      <c r="D24" s="1">
        <v>0.41495799999999999</v>
      </c>
    </row>
    <row r="25" spans="1:4">
      <c r="A25" s="1">
        <v>23</v>
      </c>
      <c r="B25" s="1">
        <v>0.22758300000000001</v>
      </c>
      <c r="C25" s="1">
        <v>0.50820799999999999</v>
      </c>
      <c r="D25" s="1">
        <v>0.40283400000000003</v>
      </c>
    </row>
    <row r="26" spans="1:4">
      <c r="A26" s="1">
        <v>24</v>
      </c>
      <c r="B26" s="1">
        <v>0.221584</v>
      </c>
      <c r="C26" s="1">
        <v>0.43362499999999998</v>
      </c>
      <c r="D26" s="1">
        <v>0.40200000000000002</v>
      </c>
    </row>
    <row r="27" spans="1:4">
      <c r="A27" s="1">
        <v>25</v>
      </c>
      <c r="B27" s="1">
        <v>0.22137499999999999</v>
      </c>
      <c r="C27" s="1">
        <v>0.50937500000000002</v>
      </c>
      <c r="D27" s="1">
        <v>0.404333</v>
      </c>
    </row>
    <row r="28" spans="1:4">
      <c r="A28" s="1">
        <v>26</v>
      </c>
      <c r="B28" s="1">
        <v>0.23175000000000001</v>
      </c>
      <c r="C28" s="1">
        <v>0.480292</v>
      </c>
      <c r="D28" s="1">
        <v>0.40354200000000001</v>
      </c>
    </row>
    <row r="29" spans="1:4">
      <c r="A29" s="1">
        <v>27</v>
      </c>
      <c r="B29" s="1">
        <v>0.22079199999999999</v>
      </c>
      <c r="C29" s="1">
        <v>0.48479100000000003</v>
      </c>
      <c r="D29" s="1">
        <v>0.40404099999999998</v>
      </c>
    </row>
    <row r="30" spans="1:4">
      <c r="A30" s="1">
        <v>28</v>
      </c>
      <c r="B30" s="1">
        <v>0.22679199999999999</v>
      </c>
      <c r="C30" s="1">
        <v>0.51495800000000003</v>
      </c>
      <c r="D30" s="1">
        <v>0.402584</v>
      </c>
    </row>
    <row r="31" spans="1:4">
      <c r="A31" s="1">
        <v>29</v>
      </c>
      <c r="B31" s="1">
        <v>0.22654199999999999</v>
      </c>
      <c r="C31" s="1">
        <v>0.47679199999999999</v>
      </c>
      <c r="D31" s="1">
        <v>0.40391700000000003</v>
      </c>
    </row>
    <row r="32" spans="1:4">
      <c r="A32" s="1">
        <v>30</v>
      </c>
      <c r="B32" s="1">
        <v>0.224333</v>
      </c>
      <c r="C32" s="1">
        <v>0.547458</v>
      </c>
      <c r="D32" s="1">
        <v>0.410333</v>
      </c>
    </row>
    <row r="33" spans="1:4">
      <c r="A33" s="1">
        <v>31</v>
      </c>
      <c r="B33" s="1">
        <v>0.22766700000000001</v>
      </c>
      <c r="C33" s="1">
        <v>0.50324999999999998</v>
      </c>
      <c r="D33" s="1">
        <v>0.40920800000000002</v>
      </c>
    </row>
    <row r="34" spans="1:4">
      <c r="A34" s="1">
        <v>32</v>
      </c>
      <c r="B34" s="1">
        <v>0.22175</v>
      </c>
      <c r="C34" s="1">
        <v>0.50549999999999995</v>
      </c>
      <c r="D34" s="1">
        <v>0.40391700000000003</v>
      </c>
    </row>
    <row r="35" spans="1:4">
      <c r="A35" s="1">
        <v>33</v>
      </c>
      <c r="B35" s="1">
        <v>0.22441700000000001</v>
      </c>
      <c r="C35" s="1">
        <v>0.54962500000000003</v>
      </c>
      <c r="D35" s="1">
        <v>0.40483400000000003</v>
      </c>
    </row>
    <row r="36" spans="1:4">
      <c r="A36" s="1">
        <v>34</v>
      </c>
      <c r="B36" s="1">
        <v>0.22766700000000001</v>
      </c>
      <c r="C36" s="1">
        <v>0.49179200000000001</v>
      </c>
      <c r="D36" s="1">
        <v>0.40500000000000003</v>
      </c>
    </row>
    <row r="37" spans="1:4">
      <c r="A37" s="1">
        <v>35</v>
      </c>
      <c r="B37" s="1">
        <v>0.22483300000000001</v>
      </c>
      <c r="C37" s="1">
        <v>0.48358299999999999</v>
      </c>
      <c r="D37" s="1">
        <v>0.40708299999999997</v>
      </c>
    </row>
    <row r="38" spans="1:4">
      <c r="A38" s="1">
        <v>36</v>
      </c>
      <c r="B38" s="1">
        <v>0.22454199999999999</v>
      </c>
      <c r="C38" s="1">
        <v>0.50512500000000005</v>
      </c>
      <c r="D38" s="1">
        <v>0.41158299999999998</v>
      </c>
    </row>
    <row r="39" spans="1:4">
      <c r="A39" s="1">
        <v>37</v>
      </c>
      <c r="B39" s="1">
        <v>0.222583</v>
      </c>
      <c r="C39" s="1">
        <v>0.52095800000000003</v>
      </c>
      <c r="D39" s="1">
        <v>0.40179100000000001</v>
      </c>
    </row>
    <row r="40" spans="1:4">
      <c r="A40" s="1">
        <v>38</v>
      </c>
      <c r="B40" s="1">
        <v>0.22495799999999999</v>
      </c>
      <c r="C40" s="1">
        <v>0.486875</v>
      </c>
      <c r="D40" s="1">
        <v>0.406416</v>
      </c>
    </row>
    <row r="41" spans="1:4">
      <c r="A41" s="1">
        <v>39</v>
      </c>
      <c r="B41" s="1">
        <v>0.22583300000000001</v>
      </c>
      <c r="C41" s="1">
        <v>0.50987499999999997</v>
      </c>
      <c r="D41" s="1">
        <v>0.417292</v>
      </c>
    </row>
    <row r="42" spans="1:4">
      <c r="A42" s="1">
        <v>40</v>
      </c>
      <c r="B42" s="1">
        <v>0.22345899999999999</v>
      </c>
      <c r="C42" s="1">
        <v>0.50916600000000001</v>
      </c>
      <c r="D42" s="1">
        <v>0.40216600000000002</v>
      </c>
    </row>
    <row r="43" spans="1:4">
      <c r="A43" s="1">
        <v>41</v>
      </c>
      <c r="B43" s="1">
        <v>0.220834</v>
      </c>
      <c r="C43" s="1">
        <v>0.49175000000000002</v>
      </c>
      <c r="D43" s="1">
        <v>0.40562500000000001</v>
      </c>
    </row>
    <row r="44" spans="1:4">
      <c r="A44" s="1">
        <v>42</v>
      </c>
      <c r="B44" s="1">
        <v>0.22075</v>
      </c>
      <c r="C44" s="1">
        <v>0.51958400000000005</v>
      </c>
      <c r="D44" s="1">
        <v>0.404667</v>
      </c>
    </row>
    <row r="45" spans="1:4">
      <c r="A45" s="1">
        <v>43</v>
      </c>
      <c r="B45" s="1">
        <v>0.23633299999999999</v>
      </c>
      <c r="C45" s="1">
        <v>0.53670799999999996</v>
      </c>
      <c r="D45" s="1">
        <v>0.59624999999999995</v>
      </c>
    </row>
    <row r="46" spans="1:4">
      <c r="A46" s="1">
        <v>44</v>
      </c>
      <c r="B46" s="1">
        <v>0.22304199999999999</v>
      </c>
      <c r="C46" s="1">
        <v>0.51795800000000003</v>
      </c>
      <c r="D46" s="1">
        <v>0.40220800000000001</v>
      </c>
    </row>
    <row r="47" spans="1:4">
      <c r="A47" s="1">
        <v>45</v>
      </c>
      <c r="B47" s="1">
        <v>0.22895799999999999</v>
      </c>
      <c r="C47" s="1">
        <v>0.51195900000000005</v>
      </c>
      <c r="D47" s="1">
        <v>0.41337499999999999</v>
      </c>
    </row>
    <row r="48" spans="1:4">
      <c r="A48" s="1">
        <v>46</v>
      </c>
      <c r="B48" s="1">
        <v>0.221916</v>
      </c>
      <c r="C48" s="1">
        <v>0.49008299999999999</v>
      </c>
      <c r="D48" s="1">
        <v>0.40570800000000001</v>
      </c>
    </row>
    <row r="49" spans="1:4">
      <c r="A49" s="1">
        <v>47</v>
      </c>
      <c r="B49" s="1">
        <v>0.22608400000000001</v>
      </c>
      <c r="C49" s="1">
        <v>0.497</v>
      </c>
      <c r="D49" s="1">
        <v>0.41016599999999998</v>
      </c>
    </row>
    <row r="50" spans="1:4">
      <c r="A50" s="1">
        <v>48</v>
      </c>
      <c r="B50" s="1">
        <v>0.22329199999999999</v>
      </c>
      <c r="C50" s="1">
        <v>0.50049999999999994</v>
      </c>
      <c r="D50" s="1">
        <v>0.40362500000000001</v>
      </c>
    </row>
    <row r="51" spans="1:4">
      <c r="A51" s="1">
        <v>49</v>
      </c>
      <c r="B51" s="1">
        <v>0.22470799999999999</v>
      </c>
      <c r="C51" s="1">
        <v>0.49804199999999998</v>
      </c>
      <c r="D51" s="1">
        <v>0.40975</v>
      </c>
    </row>
    <row r="52" spans="1:4">
      <c r="A52" s="1">
        <v>50</v>
      </c>
      <c r="B52" s="1">
        <v>0.22312499999999999</v>
      </c>
      <c r="C52" s="1">
        <v>0.49820799999999998</v>
      </c>
      <c r="D52" s="1">
        <v>0.40487499999999998</v>
      </c>
    </row>
    <row r="53" spans="1:4">
      <c r="A53" s="1">
        <v>51</v>
      </c>
      <c r="B53" s="1">
        <v>0.22708400000000001</v>
      </c>
      <c r="C53" s="1">
        <v>0.51649999999999996</v>
      </c>
      <c r="D53" s="1">
        <v>0.42391699999999999</v>
      </c>
    </row>
    <row r="54" spans="1:4">
      <c r="A54" s="1">
        <v>52</v>
      </c>
      <c r="B54" s="1">
        <v>0.22787499999999999</v>
      </c>
      <c r="C54" s="1">
        <v>0.52300000000000002</v>
      </c>
      <c r="D54" s="1">
        <v>0.40087499999999998</v>
      </c>
    </row>
    <row r="55" spans="1:4">
      <c r="A55" s="1">
        <v>53</v>
      </c>
      <c r="B55" s="1">
        <v>0.228959</v>
      </c>
      <c r="C55" s="1">
        <v>0.48304200000000003</v>
      </c>
      <c r="D55" s="1">
        <v>0.40925</v>
      </c>
    </row>
    <row r="56" spans="1:4">
      <c r="A56" s="1">
        <v>54</v>
      </c>
      <c r="B56" s="1">
        <v>0.22270799999999999</v>
      </c>
      <c r="C56" s="1">
        <v>0.50841700000000001</v>
      </c>
      <c r="D56" s="1">
        <v>0.40279199999999998</v>
      </c>
    </row>
    <row r="57" spans="1:4">
      <c r="A57" s="1">
        <v>55</v>
      </c>
      <c r="B57" s="1">
        <v>0.22275</v>
      </c>
      <c r="C57" s="1">
        <v>0.51379200000000003</v>
      </c>
      <c r="D57" s="1">
        <v>0.40799999999999997</v>
      </c>
    </row>
    <row r="58" spans="1:4">
      <c r="A58" s="1">
        <v>56</v>
      </c>
      <c r="B58" s="1">
        <v>0.22966700000000001</v>
      </c>
      <c r="C58" s="1">
        <v>0.51195900000000005</v>
      </c>
      <c r="D58" s="1">
        <v>0.40212500000000001</v>
      </c>
    </row>
    <row r="59" spans="1:4">
      <c r="A59" s="1">
        <v>57</v>
      </c>
      <c r="B59" s="1">
        <v>0.222</v>
      </c>
      <c r="C59" s="1">
        <v>0.48666599999999999</v>
      </c>
      <c r="D59" s="1">
        <v>0.41054099999999999</v>
      </c>
    </row>
    <row r="60" spans="1:4">
      <c r="A60" s="1">
        <v>58</v>
      </c>
      <c r="B60" s="1">
        <v>0.22816600000000001</v>
      </c>
      <c r="C60" s="1">
        <v>0.51024999999999998</v>
      </c>
      <c r="D60" s="1">
        <v>0.40516600000000003</v>
      </c>
    </row>
    <row r="61" spans="1:4">
      <c r="A61" s="1">
        <v>59</v>
      </c>
      <c r="B61" s="1">
        <v>0.22245799999999999</v>
      </c>
      <c r="C61" s="1">
        <v>0.48454199999999997</v>
      </c>
      <c r="D61" s="1">
        <v>0.40695900000000002</v>
      </c>
    </row>
    <row r="62" spans="1:4">
      <c r="A62" s="1">
        <v>60</v>
      </c>
      <c r="B62" s="1">
        <v>0.22587499999999999</v>
      </c>
      <c r="C62" s="1">
        <v>0.50791699999999995</v>
      </c>
      <c r="D62" s="1">
        <v>0.41099999999999998</v>
      </c>
    </row>
    <row r="63" spans="1:4">
      <c r="A63" s="1">
        <v>61</v>
      </c>
      <c r="B63" s="1">
        <v>0.222667</v>
      </c>
      <c r="C63" s="1">
        <v>0.53004099999999998</v>
      </c>
      <c r="D63" s="1">
        <v>0.40420800000000001</v>
      </c>
    </row>
    <row r="64" spans="1:4">
      <c r="A64" s="1">
        <v>62</v>
      </c>
      <c r="B64" s="1">
        <v>0.22800000000000001</v>
      </c>
      <c r="C64" s="1">
        <v>0.48562499999999997</v>
      </c>
      <c r="D64" s="1">
        <v>0.41799999999999998</v>
      </c>
    </row>
    <row r="65" spans="1:4">
      <c r="A65" s="1">
        <v>63</v>
      </c>
      <c r="B65" s="1">
        <v>0.22608300000000001</v>
      </c>
      <c r="C65" s="1">
        <v>0.49</v>
      </c>
      <c r="D65" s="1">
        <v>0.404916</v>
      </c>
    </row>
    <row r="66" spans="1:4">
      <c r="A66" s="1">
        <v>64</v>
      </c>
      <c r="B66" s="1">
        <v>0.223833</v>
      </c>
      <c r="C66" s="1">
        <v>0.49770900000000001</v>
      </c>
      <c r="D66" s="1">
        <v>0.40520800000000001</v>
      </c>
    </row>
    <row r="67" spans="1:4">
      <c r="A67" s="1">
        <v>65</v>
      </c>
      <c r="B67" s="1">
        <v>0.222667</v>
      </c>
      <c r="C67" s="1">
        <v>0.49358400000000002</v>
      </c>
      <c r="D67" s="1">
        <v>0.402833</v>
      </c>
    </row>
    <row r="68" spans="1:4">
      <c r="A68" s="1">
        <v>66</v>
      </c>
      <c r="B68" s="1">
        <v>0.22075</v>
      </c>
      <c r="C68" s="1">
        <v>0.52462500000000001</v>
      </c>
      <c r="D68" s="1">
        <v>0.40195799999999998</v>
      </c>
    </row>
    <row r="69" spans="1:4">
      <c r="A69" s="1">
        <v>67</v>
      </c>
      <c r="B69" s="1">
        <v>0.22541700000000001</v>
      </c>
      <c r="C69" s="1">
        <v>0.50208299999999995</v>
      </c>
      <c r="D69" s="1">
        <v>0.40687499999999999</v>
      </c>
    </row>
    <row r="70" spans="1:4">
      <c r="A70" s="1">
        <v>68</v>
      </c>
      <c r="B70" s="1">
        <v>0.22575000000000001</v>
      </c>
      <c r="C70" s="1">
        <v>0.49254199999999998</v>
      </c>
      <c r="D70" s="1">
        <v>0.402416</v>
      </c>
    </row>
    <row r="71" spans="1:4">
      <c r="A71" s="1">
        <v>69</v>
      </c>
      <c r="B71" s="1">
        <v>0.223584</v>
      </c>
      <c r="C71" s="1">
        <v>0.50824999999999998</v>
      </c>
      <c r="D71" s="1">
        <v>0.40233400000000002</v>
      </c>
    </row>
    <row r="72" spans="1:4">
      <c r="A72" s="1">
        <v>70</v>
      </c>
      <c r="B72" s="1">
        <v>0.22245799999999999</v>
      </c>
      <c r="C72" s="1">
        <v>0.51129199999999997</v>
      </c>
      <c r="D72" s="1">
        <v>0.40150000000000002</v>
      </c>
    </row>
    <row r="73" spans="1:4">
      <c r="A73" s="1">
        <v>71</v>
      </c>
      <c r="B73" s="1">
        <v>0.22891600000000001</v>
      </c>
      <c r="C73" s="1">
        <v>0.50095800000000001</v>
      </c>
      <c r="D73" s="1">
        <v>0.40400000000000003</v>
      </c>
    </row>
    <row r="74" spans="1:4">
      <c r="A74" s="1">
        <v>72</v>
      </c>
      <c r="B74" s="1">
        <v>0.223583</v>
      </c>
      <c r="C74" s="1">
        <v>0.49362499999999998</v>
      </c>
      <c r="D74" s="1">
        <v>0.40799999999999997</v>
      </c>
    </row>
    <row r="75" spans="1:4">
      <c r="A75" s="1">
        <v>73</v>
      </c>
      <c r="B75" s="1">
        <v>0.22404199999999999</v>
      </c>
      <c r="C75" s="1">
        <v>0.50524999999999998</v>
      </c>
      <c r="D75" s="1">
        <v>0.41275000000000001</v>
      </c>
    </row>
    <row r="76" spans="1:4">
      <c r="A76" s="1">
        <v>74</v>
      </c>
      <c r="B76" s="1">
        <v>0.22512499999999999</v>
      </c>
      <c r="C76" s="1">
        <v>0.48549999999999999</v>
      </c>
      <c r="D76" s="1">
        <v>0.404167</v>
      </c>
    </row>
    <row r="77" spans="1:4">
      <c r="A77" s="1">
        <v>75</v>
      </c>
      <c r="B77" s="1">
        <v>0.22895799999999999</v>
      </c>
      <c r="C77" s="1">
        <v>0.50279200000000002</v>
      </c>
      <c r="D77" s="1">
        <v>0.40812500000000002</v>
      </c>
    </row>
    <row r="78" spans="1:4">
      <c r="A78" s="1">
        <v>76</v>
      </c>
      <c r="B78" s="1">
        <v>0.22554199999999999</v>
      </c>
      <c r="C78" s="1">
        <v>0.46316600000000002</v>
      </c>
      <c r="D78" s="1">
        <v>0.41104099999999999</v>
      </c>
    </row>
    <row r="79" spans="1:4">
      <c r="A79" s="1">
        <v>77</v>
      </c>
      <c r="B79" s="1">
        <v>0.22875000000000001</v>
      </c>
      <c r="C79" s="1">
        <v>0.49620799999999998</v>
      </c>
      <c r="D79" s="1">
        <v>0.43254199999999998</v>
      </c>
    </row>
    <row r="80" spans="1:4">
      <c r="A80" s="1">
        <v>78</v>
      </c>
      <c r="B80" s="1">
        <v>0.22275</v>
      </c>
      <c r="C80" s="1">
        <v>0.49775000000000003</v>
      </c>
      <c r="D80" s="1">
        <v>0.40795799999999999</v>
      </c>
    </row>
    <row r="81" spans="1:4">
      <c r="A81" s="1">
        <v>79</v>
      </c>
      <c r="B81" s="1">
        <v>0.22537499999999999</v>
      </c>
      <c r="C81" s="1">
        <v>0.52391699999999997</v>
      </c>
      <c r="D81" s="1">
        <v>0.40154099999999998</v>
      </c>
    </row>
    <row r="82" spans="1:4">
      <c r="A82" s="1">
        <v>80</v>
      </c>
      <c r="B82" s="1">
        <v>0.22891600000000001</v>
      </c>
      <c r="C82" s="1">
        <v>0.46820800000000001</v>
      </c>
      <c r="D82" s="1">
        <v>0.41975000000000001</v>
      </c>
    </row>
    <row r="83" spans="1:4">
      <c r="A83" s="1">
        <v>81</v>
      </c>
      <c r="B83" s="1">
        <v>0.23083400000000001</v>
      </c>
      <c r="C83" s="1">
        <v>0.49420900000000001</v>
      </c>
      <c r="D83" s="1">
        <v>0.40787499999999999</v>
      </c>
    </row>
    <row r="84" spans="1:4">
      <c r="A84" s="1">
        <v>82</v>
      </c>
      <c r="B84" s="1">
        <v>0.22320899999999999</v>
      </c>
      <c r="C84" s="1">
        <v>0.50695800000000002</v>
      </c>
      <c r="D84" s="1">
        <v>0.40975</v>
      </c>
    </row>
    <row r="85" spans="1:4">
      <c r="A85" s="1">
        <v>83</v>
      </c>
      <c r="B85" s="1">
        <v>0.22620799999999999</v>
      </c>
      <c r="C85" s="1">
        <v>0.50395800000000002</v>
      </c>
      <c r="D85" s="1">
        <v>0.40575</v>
      </c>
    </row>
    <row r="86" spans="1:4">
      <c r="A86" s="1">
        <v>84</v>
      </c>
      <c r="B86" s="1">
        <v>0.22629199999999999</v>
      </c>
      <c r="C86" s="1">
        <v>0.49704199999999998</v>
      </c>
      <c r="D86" s="1">
        <v>0.40470899999999999</v>
      </c>
    </row>
    <row r="87" spans="1:4">
      <c r="A87" s="1">
        <v>85</v>
      </c>
      <c r="B87" s="1">
        <v>0.22537499999999999</v>
      </c>
      <c r="C87" s="1">
        <v>0.544875</v>
      </c>
      <c r="D87" s="1">
        <v>0.40725</v>
      </c>
    </row>
    <row r="88" spans="1:4">
      <c r="A88" s="1">
        <v>86</v>
      </c>
      <c r="B88" s="1">
        <v>0.23566699999999999</v>
      </c>
      <c r="C88" s="1">
        <v>0.520208</v>
      </c>
      <c r="D88" s="1">
        <v>0.41245799999999999</v>
      </c>
    </row>
    <row r="89" spans="1:4">
      <c r="A89" s="1">
        <v>87</v>
      </c>
      <c r="B89" s="1">
        <v>0.22225</v>
      </c>
      <c r="C89" s="1">
        <v>0.51649999999999996</v>
      </c>
      <c r="D89" s="1">
        <v>0.40804099999999999</v>
      </c>
    </row>
    <row r="90" spans="1:4">
      <c r="A90" s="1">
        <v>88</v>
      </c>
      <c r="B90" s="1">
        <v>0.22883300000000001</v>
      </c>
      <c r="C90" s="1">
        <v>0.52416700000000005</v>
      </c>
      <c r="D90" s="1">
        <v>0.40720800000000001</v>
      </c>
    </row>
    <row r="91" spans="1:4">
      <c r="A91" s="1">
        <v>89</v>
      </c>
      <c r="B91" s="1">
        <v>0.22691700000000001</v>
      </c>
      <c r="C91" s="1">
        <v>0.49625000000000002</v>
      </c>
      <c r="D91" s="1">
        <v>0.40712500000000001</v>
      </c>
    </row>
    <row r="92" spans="1:4">
      <c r="A92" s="1">
        <v>90</v>
      </c>
      <c r="B92" s="1">
        <v>0.22583300000000001</v>
      </c>
      <c r="C92" s="1">
        <v>0.495083</v>
      </c>
      <c r="D92" s="1">
        <v>0.41049999999999998</v>
      </c>
    </row>
    <row r="93" spans="1:4">
      <c r="A93" s="1">
        <v>91</v>
      </c>
      <c r="B93" s="1">
        <v>0.22320899999999999</v>
      </c>
      <c r="C93" s="1">
        <v>0.47662500000000002</v>
      </c>
      <c r="D93" s="1">
        <v>0.40237499999999998</v>
      </c>
    </row>
    <row r="94" spans="1:4">
      <c r="A94" s="1">
        <v>92</v>
      </c>
      <c r="B94" s="1">
        <v>0.22445899999999999</v>
      </c>
      <c r="C94" s="1">
        <v>0.52200000000000002</v>
      </c>
      <c r="D94" s="1">
        <v>0.40254099999999998</v>
      </c>
    </row>
    <row r="95" spans="1:4">
      <c r="A95" s="1">
        <v>93</v>
      </c>
      <c r="B95" s="1">
        <v>0.234875</v>
      </c>
      <c r="C95" s="1">
        <v>0.49354199999999998</v>
      </c>
      <c r="D95" s="1">
        <v>0.40662500000000001</v>
      </c>
    </row>
    <row r="96" spans="1:4">
      <c r="A96" s="1">
        <v>94</v>
      </c>
      <c r="B96" s="1">
        <v>0.22800000000000001</v>
      </c>
      <c r="C96" s="1">
        <v>0.50504199999999999</v>
      </c>
      <c r="D96" s="1">
        <v>0.41633399999999998</v>
      </c>
    </row>
    <row r="97" spans="1:4">
      <c r="A97" s="1">
        <v>95</v>
      </c>
      <c r="B97" s="1">
        <v>0.22237499999999999</v>
      </c>
      <c r="C97" s="1">
        <v>0.50470899999999996</v>
      </c>
      <c r="D97" s="1">
        <v>0.40720800000000001</v>
      </c>
    </row>
    <row r="98" spans="1:4">
      <c r="A98" s="1">
        <v>96</v>
      </c>
      <c r="B98" s="1">
        <v>0.22179199999999999</v>
      </c>
      <c r="C98" s="1">
        <v>0.51916700000000005</v>
      </c>
      <c r="D98" s="1">
        <v>0.40200000000000002</v>
      </c>
    </row>
    <row r="99" spans="1:4">
      <c r="A99" s="1">
        <v>97</v>
      </c>
      <c r="B99" s="1">
        <v>0.22354199999999999</v>
      </c>
      <c r="C99" s="1">
        <v>0.48279100000000003</v>
      </c>
      <c r="D99" s="1">
        <v>0.41049999999999998</v>
      </c>
    </row>
    <row r="100" spans="1:4">
      <c r="A100" s="1">
        <v>98</v>
      </c>
      <c r="B100" s="1">
        <v>0.22416700000000001</v>
      </c>
      <c r="C100" s="1">
        <v>0.47749999999999998</v>
      </c>
      <c r="D100" s="1">
        <v>0.409084</v>
      </c>
    </row>
    <row r="101" spans="1:4">
      <c r="A101" s="1">
        <v>99</v>
      </c>
      <c r="B101" s="1">
        <v>0.22416700000000001</v>
      </c>
      <c r="C101" s="1">
        <v>0.51041700000000001</v>
      </c>
      <c r="D101" s="1">
        <v>0.40195799999999998</v>
      </c>
    </row>
    <row r="102" spans="1:4">
      <c r="A102" s="1">
        <v>100</v>
      </c>
      <c r="B102" s="1">
        <v>0.237791</v>
      </c>
      <c r="C102" s="1">
        <v>0.483292</v>
      </c>
      <c r="D102" s="1">
        <v>0.40450000000000003</v>
      </c>
    </row>
  </sheetData>
  <mergeCells count="2">
    <mergeCell ref="I8:L8"/>
    <mergeCell ref="B1:E1"/>
  </mergeCells>
  <phoneticPr fontId="1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F5CEE-B597-0941-966B-E319678C9A58}">
  <dimension ref="A1:L102"/>
  <sheetViews>
    <sheetView topLeftCell="A72" workbookViewId="0">
      <selection activeCell="D102" sqref="D102"/>
    </sheetView>
  </sheetViews>
  <sheetFormatPr baseColWidth="10" defaultColWidth="10.85546875" defaultRowHeight="15"/>
  <cols>
    <col min="1" max="1" width="4.7109375" style="1" customWidth="1"/>
    <col min="2" max="3" width="10.85546875" style="1"/>
    <col min="4" max="4" width="11.5703125" style="1" customWidth="1"/>
    <col min="5" max="16384" width="10.85546875" style="1"/>
  </cols>
  <sheetData>
    <row r="1" spans="1:12" s="3" customFormat="1" ht="28" customHeight="1">
      <c r="A1" s="2"/>
      <c r="B1" s="8" t="s">
        <v>10</v>
      </c>
      <c r="C1" s="9"/>
      <c r="D1" s="9"/>
      <c r="E1" s="9"/>
    </row>
    <row r="2" spans="1:12" s="3" customFormat="1" ht="28" customHeight="1">
      <c r="A2" s="4" t="s">
        <v>8</v>
      </c>
      <c r="B2" s="4" t="s">
        <v>11</v>
      </c>
      <c r="C2" s="4" t="s">
        <v>4</v>
      </c>
      <c r="D2" s="2" t="s">
        <v>5</v>
      </c>
      <c r="E2" s="4" t="s">
        <v>6</v>
      </c>
    </row>
    <row r="3" spans="1:12">
      <c r="A3" s="1">
        <v>1</v>
      </c>
      <c r="B3" s="1">
        <v>0.28245799999999999</v>
      </c>
      <c r="C3" s="1">
        <v>0.68604100000000001</v>
      </c>
      <c r="D3" s="1">
        <v>0.51545799999999997</v>
      </c>
    </row>
    <row r="4" spans="1:12">
      <c r="A4" s="1">
        <v>2</v>
      </c>
      <c r="B4" s="1">
        <v>0.30091699999999999</v>
      </c>
      <c r="C4" s="1">
        <v>0.63108299999999995</v>
      </c>
      <c r="D4" s="1">
        <v>0.52366599999999996</v>
      </c>
    </row>
    <row r="5" spans="1:12">
      <c r="A5" s="1">
        <v>3</v>
      </c>
      <c r="B5" s="1">
        <v>0.28479199999999999</v>
      </c>
      <c r="C5" s="1">
        <v>0.609375</v>
      </c>
      <c r="D5" s="1">
        <v>0.517042</v>
      </c>
    </row>
    <row r="6" spans="1:12">
      <c r="A6" s="1">
        <v>4</v>
      </c>
      <c r="B6" s="1">
        <v>0.28879199999999999</v>
      </c>
      <c r="C6" s="1">
        <v>0.62429199999999996</v>
      </c>
      <c r="D6" s="1">
        <v>0.52012499999999995</v>
      </c>
    </row>
    <row r="7" spans="1:12">
      <c r="A7" s="1">
        <v>5</v>
      </c>
      <c r="B7" s="1">
        <v>0.29508400000000001</v>
      </c>
      <c r="C7" s="1">
        <v>0.66416600000000003</v>
      </c>
      <c r="D7" s="1">
        <v>0.52137500000000003</v>
      </c>
    </row>
    <row r="8" spans="1:12">
      <c r="A8" s="1">
        <v>6</v>
      </c>
      <c r="B8" s="1">
        <v>0.29049999999999998</v>
      </c>
      <c r="C8" s="1">
        <v>0.67620800000000003</v>
      </c>
      <c r="D8" s="1">
        <v>0.52091699999999996</v>
      </c>
      <c r="I8" s="7" t="s">
        <v>9</v>
      </c>
      <c r="J8" s="7"/>
      <c r="K8" s="7"/>
      <c r="L8" s="7"/>
    </row>
    <row r="9" spans="1:12">
      <c r="A9" s="1">
        <v>7</v>
      </c>
      <c r="B9" s="1">
        <v>0.28945900000000002</v>
      </c>
      <c r="C9" s="1">
        <v>0.66545799999999999</v>
      </c>
      <c r="D9" s="1">
        <v>0.51749999999999996</v>
      </c>
      <c r="I9" s="1" t="s">
        <v>11</v>
      </c>
      <c r="J9" s="1" t="s">
        <v>4</v>
      </c>
      <c r="K9" s="1" t="s">
        <v>5</v>
      </c>
      <c r="L9" s="1" t="s">
        <v>6</v>
      </c>
    </row>
    <row r="10" spans="1:12">
      <c r="A10" s="1">
        <v>8</v>
      </c>
      <c r="B10" s="1">
        <v>0.29029199999999999</v>
      </c>
      <c r="C10" s="1">
        <v>0.65845900000000002</v>
      </c>
      <c r="D10" s="1">
        <v>0.51737500000000003</v>
      </c>
      <c r="I10" s="1">
        <f>AVERAGE(テーブル2456565678910119[sequential])</f>
        <v>0.28870964999999998</v>
      </c>
      <c r="J10" s="1">
        <f>AVERAGE(テーブル2456565678910119[multi-thread])</f>
        <v>0.65457544000000012</v>
      </c>
      <c r="K10" s="1">
        <f>AVERAGE(テーブル2456565678910119[multi-fiber])</f>
        <v>0.51913709000000008</v>
      </c>
      <c r="L10" s="1" t="e">
        <f>AVERAGE(テーブル2456565678910119[simd])</f>
        <v>#DIV/0!</v>
      </c>
    </row>
    <row r="11" spans="1:12">
      <c r="A11" s="1">
        <v>9</v>
      </c>
      <c r="B11" s="1">
        <v>0.28858299999999998</v>
      </c>
      <c r="C11" s="1">
        <v>0.68712499999999999</v>
      </c>
      <c r="D11" s="1">
        <v>0.57266600000000001</v>
      </c>
    </row>
    <row r="12" spans="1:12">
      <c r="A12" s="1">
        <v>10</v>
      </c>
      <c r="B12" s="1">
        <v>0.28475</v>
      </c>
      <c r="C12" s="1">
        <v>0.68795799999999996</v>
      </c>
      <c r="D12" s="1">
        <v>0.51554100000000003</v>
      </c>
    </row>
    <row r="13" spans="1:12">
      <c r="A13" s="1">
        <v>11</v>
      </c>
      <c r="B13" s="1">
        <v>0.283833</v>
      </c>
      <c r="C13" s="1">
        <v>0.706125</v>
      </c>
      <c r="D13" s="1">
        <v>0.51808399999999999</v>
      </c>
    </row>
    <row r="14" spans="1:12">
      <c r="A14" s="1">
        <v>12</v>
      </c>
      <c r="B14" s="1">
        <v>0.28883300000000001</v>
      </c>
      <c r="C14" s="1">
        <v>0.66008299999999998</v>
      </c>
      <c r="D14" s="1">
        <v>0.51424999999999998</v>
      </c>
    </row>
    <row r="15" spans="1:12">
      <c r="A15" s="1">
        <v>13</v>
      </c>
      <c r="B15" s="1">
        <v>0.28937499999999999</v>
      </c>
      <c r="C15" s="1">
        <v>0.61245799999999995</v>
      </c>
      <c r="D15" s="1">
        <v>0.51470800000000005</v>
      </c>
    </row>
    <row r="16" spans="1:12">
      <c r="A16" s="1">
        <v>14</v>
      </c>
      <c r="B16" s="1">
        <v>0.29208400000000001</v>
      </c>
      <c r="C16" s="1">
        <v>0.64470899999999998</v>
      </c>
      <c r="D16" s="1">
        <v>0.51437500000000003</v>
      </c>
    </row>
    <row r="17" spans="1:4">
      <c r="A17" s="1">
        <v>15</v>
      </c>
      <c r="B17" s="1">
        <v>0.28762500000000002</v>
      </c>
      <c r="C17" s="1">
        <v>0.64233399999999996</v>
      </c>
      <c r="D17" s="1">
        <v>0.52175000000000005</v>
      </c>
    </row>
    <row r="18" spans="1:4">
      <c r="A18" s="1">
        <v>16</v>
      </c>
      <c r="B18" s="1">
        <v>0.28504099999999999</v>
      </c>
      <c r="C18" s="1">
        <v>0.61787499999999995</v>
      </c>
      <c r="D18" s="1">
        <v>0.51741700000000002</v>
      </c>
    </row>
    <row r="19" spans="1:4">
      <c r="A19" s="1">
        <v>17</v>
      </c>
      <c r="B19" s="1">
        <v>0.29087499999999999</v>
      </c>
      <c r="C19" s="1">
        <v>0.62516700000000003</v>
      </c>
      <c r="D19" s="1">
        <v>0.51587499999999997</v>
      </c>
    </row>
    <row r="20" spans="1:4">
      <c r="A20" s="1">
        <v>18</v>
      </c>
      <c r="B20" s="1">
        <v>0.29458299999999998</v>
      </c>
      <c r="C20" s="1">
        <v>0.65958399999999995</v>
      </c>
      <c r="D20" s="1">
        <v>0.514791</v>
      </c>
    </row>
    <row r="21" spans="1:4">
      <c r="A21" s="1">
        <v>19</v>
      </c>
      <c r="B21" s="1">
        <v>0.29275000000000001</v>
      </c>
      <c r="C21" s="1">
        <v>0.65849999999999997</v>
      </c>
      <c r="D21" s="1">
        <v>0.52275000000000005</v>
      </c>
    </row>
    <row r="22" spans="1:4">
      <c r="A22" s="1">
        <v>20</v>
      </c>
      <c r="B22" s="1">
        <v>0.28558299999999998</v>
      </c>
      <c r="C22" s="1">
        <v>0.65400000000000003</v>
      </c>
      <c r="D22" s="1">
        <v>0.51570899999999997</v>
      </c>
    </row>
    <row r="23" spans="1:4">
      <c r="A23" s="1">
        <v>21</v>
      </c>
      <c r="B23" s="1">
        <v>0.28787499999999999</v>
      </c>
      <c r="C23" s="1">
        <v>0.66054199999999996</v>
      </c>
      <c r="D23" s="1">
        <v>0.51570800000000006</v>
      </c>
    </row>
    <row r="24" spans="1:4">
      <c r="A24" s="1">
        <v>22</v>
      </c>
      <c r="B24" s="1">
        <v>0.29045900000000002</v>
      </c>
      <c r="C24" s="1">
        <v>0.64737500000000003</v>
      </c>
      <c r="D24" s="1">
        <v>0.51691699999999996</v>
      </c>
    </row>
    <row r="25" spans="1:4">
      <c r="A25" s="1">
        <v>23</v>
      </c>
      <c r="B25" s="1">
        <v>0.28949999999999998</v>
      </c>
      <c r="C25" s="1">
        <v>0.66141700000000003</v>
      </c>
      <c r="D25" s="1">
        <v>0.52212499999999995</v>
      </c>
    </row>
    <row r="26" spans="1:4">
      <c r="A26" s="1">
        <v>24</v>
      </c>
      <c r="B26" s="1">
        <v>0.28487499999999999</v>
      </c>
      <c r="C26" s="1">
        <v>0.67529099999999997</v>
      </c>
      <c r="D26" s="1">
        <v>0.51912499999999995</v>
      </c>
    </row>
    <row r="27" spans="1:4">
      <c r="A27" s="1">
        <v>25</v>
      </c>
      <c r="B27" s="1">
        <v>0.296375</v>
      </c>
      <c r="C27" s="1">
        <v>0.65729199999999999</v>
      </c>
      <c r="D27" s="1">
        <v>0.51791699999999996</v>
      </c>
    </row>
    <row r="28" spans="1:4">
      <c r="A28" s="1">
        <v>26</v>
      </c>
      <c r="B28" s="1">
        <v>0.28720899999999999</v>
      </c>
      <c r="C28" s="1">
        <v>0.62749999999999995</v>
      </c>
      <c r="D28" s="1">
        <v>0.521791</v>
      </c>
    </row>
    <row r="29" spans="1:4">
      <c r="A29" s="1">
        <v>27</v>
      </c>
      <c r="B29" s="1">
        <v>0.28841699999999998</v>
      </c>
      <c r="C29" s="1">
        <v>0.64762500000000001</v>
      </c>
      <c r="D29" s="1">
        <v>0.51695800000000003</v>
      </c>
    </row>
    <row r="30" spans="1:4">
      <c r="A30" s="1">
        <v>28</v>
      </c>
      <c r="B30" s="1">
        <v>0.28991699999999998</v>
      </c>
      <c r="C30" s="1">
        <v>0.63891699999999996</v>
      </c>
      <c r="D30" s="1">
        <v>0.51783299999999999</v>
      </c>
    </row>
    <row r="31" spans="1:4">
      <c r="A31" s="1">
        <v>29</v>
      </c>
      <c r="B31" s="1">
        <v>0.28695900000000002</v>
      </c>
      <c r="C31" s="1">
        <v>0.668458</v>
      </c>
      <c r="D31" s="1">
        <v>0.513625</v>
      </c>
    </row>
    <row r="32" spans="1:4">
      <c r="A32" s="1">
        <v>30</v>
      </c>
      <c r="B32" s="1">
        <v>0.28899999999999998</v>
      </c>
      <c r="C32" s="1">
        <v>0.65737500000000004</v>
      </c>
      <c r="D32" s="1">
        <v>0.51470899999999997</v>
      </c>
    </row>
    <row r="33" spans="1:4">
      <c r="A33" s="1">
        <v>31</v>
      </c>
      <c r="B33" s="1">
        <v>0.28729199999999999</v>
      </c>
      <c r="C33" s="1">
        <v>0.62649999999999995</v>
      </c>
      <c r="D33" s="1">
        <v>0.52591699999999997</v>
      </c>
    </row>
    <row r="34" spans="1:4">
      <c r="A34" s="1">
        <v>32</v>
      </c>
      <c r="B34" s="1">
        <v>0.28845799999999999</v>
      </c>
      <c r="C34" s="1">
        <v>0.67383400000000004</v>
      </c>
      <c r="D34" s="1">
        <v>0.52258300000000002</v>
      </c>
    </row>
    <row r="35" spans="1:4">
      <c r="A35" s="1">
        <v>33</v>
      </c>
      <c r="B35" s="1">
        <v>0.29462500000000003</v>
      </c>
      <c r="C35" s="1">
        <v>0.66895800000000005</v>
      </c>
      <c r="D35" s="1">
        <v>0.51700000000000002</v>
      </c>
    </row>
    <row r="36" spans="1:4">
      <c r="A36" s="1">
        <v>34</v>
      </c>
      <c r="B36" s="1">
        <v>0.28887499999999999</v>
      </c>
      <c r="C36" s="1">
        <v>0.67325000000000002</v>
      </c>
      <c r="D36" s="1">
        <v>0.51775000000000004</v>
      </c>
    </row>
    <row r="37" spans="1:4">
      <c r="A37" s="1">
        <v>35</v>
      </c>
      <c r="B37" s="1">
        <v>0.28999999999999998</v>
      </c>
      <c r="C37" s="1">
        <v>0.66795800000000005</v>
      </c>
      <c r="D37" s="1">
        <v>0.52358300000000002</v>
      </c>
    </row>
    <row r="38" spans="1:4">
      <c r="A38" s="1">
        <v>36</v>
      </c>
      <c r="B38" s="1">
        <v>0.284833</v>
      </c>
      <c r="C38" s="1">
        <v>0.66941700000000004</v>
      </c>
      <c r="D38" s="1">
        <v>0.518625</v>
      </c>
    </row>
    <row r="39" spans="1:4">
      <c r="A39" s="1">
        <v>37</v>
      </c>
      <c r="B39" s="1">
        <v>0.29349999999999998</v>
      </c>
      <c r="C39" s="1">
        <v>0.65837500000000004</v>
      </c>
      <c r="D39" s="1">
        <v>0.52075000000000005</v>
      </c>
    </row>
    <row r="40" spans="1:4">
      <c r="A40" s="1">
        <v>38</v>
      </c>
      <c r="B40" s="1">
        <v>0.29558299999999998</v>
      </c>
      <c r="C40" s="1">
        <v>0.66512499999999997</v>
      </c>
      <c r="D40" s="1">
        <v>0.53237500000000004</v>
      </c>
    </row>
    <row r="41" spans="1:4">
      <c r="A41" s="1">
        <v>39</v>
      </c>
      <c r="B41" s="1">
        <v>0.28804200000000002</v>
      </c>
      <c r="C41" s="1">
        <v>0.64737500000000003</v>
      </c>
      <c r="D41" s="1">
        <v>0.515042</v>
      </c>
    </row>
    <row r="42" spans="1:4">
      <c r="A42" s="1">
        <v>40</v>
      </c>
      <c r="B42" s="1">
        <v>0.28445900000000002</v>
      </c>
      <c r="C42" s="1">
        <v>0.62754200000000004</v>
      </c>
      <c r="D42" s="1">
        <v>0.51783400000000002</v>
      </c>
    </row>
    <row r="43" spans="1:4">
      <c r="A43" s="1">
        <v>41</v>
      </c>
      <c r="B43" s="1">
        <v>0.28925000000000001</v>
      </c>
      <c r="C43" s="1">
        <v>0.64749999999999996</v>
      </c>
      <c r="D43" s="1">
        <v>0.51708299999999996</v>
      </c>
    </row>
    <row r="44" spans="1:4">
      <c r="A44" s="1">
        <v>42</v>
      </c>
      <c r="B44" s="1">
        <v>0.28575</v>
      </c>
      <c r="C44" s="1">
        <v>0.64687499999999998</v>
      </c>
      <c r="D44" s="1">
        <v>0.516042</v>
      </c>
    </row>
    <row r="45" spans="1:4">
      <c r="A45" s="1">
        <v>43</v>
      </c>
      <c r="B45" s="1">
        <v>0.29066599999999998</v>
      </c>
      <c r="C45" s="1">
        <v>0.63716700000000004</v>
      </c>
      <c r="D45" s="1">
        <v>0.52024999999999999</v>
      </c>
    </row>
    <row r="46" spans="1:4">
      <c r="A46" s="1">
        <v>44</v>
      </c>
      <c r="B46" s="1">
        <v>0.29020800000000002</v>
      </c>
      <c r="C46" s="1">
        <v>0.66558300000000004</v>
      </c>
      <c r="D46" s="1">
        <v>0.51545799999999997</v>
      </c>
    </row>
    <row r="47" spans="1:4">
      <c r="A47" s="1">
        <v>45</v>
      </c>
      <c r="B47" s="1">
        <v>0.28979199999999999</v>
      </c>
      <c r="C47" s="1">
        <v>0.64545799999999998</v>
      </c>
      <c r="D47" s="1">
        <v>0.51812499999999995</v>
      </c>
    </row>
    <row r="48" spans="1:4">
      <c r="A48" s="1">
        <v>46</v>
      </c>
      <c r="B48" s="1">
        <v>0.28449999999999998</v>
      </c>
      <c r="C48" s="1">
        <v>0.65012499999999995</v>
      </c>
      <c r="D48" s="1">
        <v>0.51549999999999996</v>
      </c>
    </row>
    <row r="49" spans="1:4">
      <c r="A49" s="1">
        <v>47</v>
      </c>
      <c r="B49" s="1">
        <v>0.28575</v>
      </c>
      <c r="C49" s="1">
        <v>0.62270800000000004</v>
      </c>
      <c r="D49" s="1">
        <v>0.518791</v>
      </c>
    </row>
    <row r="50" spans="1:4">
      <c r="A50" s="1">
        <v>48</v>
      </c>
      <c r="B50" s="1">
        <v>0.29866700000000002</v>
      </c>
      <c r="C50" s="1">
        <v>0.66200000000000003</v>
      </c>
      <c r="D50" s="1">
        <v>0.517208</v>
      </c>
    </row>
    <row r="51" spans="1:4">
      <c r="A51" s="1">
        <v>49</v>
      </c>
      <c r="B51" s="1">
        <v>0.28766599999999998</v>
      </c>
      <c r="C51" s="1">
        <v>0.62941599999999998</v>
      </c>
      <c r="D51" s="1">
        <v>0.52429099999999995</v>
      </c>
    </row>
    <row r="52" spans="1:4">
      <c r="A52" s="1">
        <v>50</v>
      </c>
      <c r="B52" s="1">
        <v>0.29791600000000001</v>
      </c>
      <c r="C52" s="1">
        <v>0.53741700000000003</v>
      </c>
      <c r="D52" s="1">
        <v>0.513459</v>
      </c>
    </row>
    <row r="53" spans="1:4">
      <c r="A53" s="1">
        <v>51</v>
      </c>
      <c r="B53" s="1">
        <v>0.285084</v>
      </c>
      <c r="C53" s="1">
        <v>0.73145899999999997</v>
      </c>
      <c r="D53" s="1">
        <v>0.51670799999999995</v>
      </c>
    </row>
    <row r="54" spans="1:4">
      <c r="A54" s="1">
        <v>52</v>
      </c>
      <c r="B54" s="1">
        <v>0.28829199999999999</v>
      </c>
      <c r="C54" s="1">
        <v>0.64675000000000005</v>
      </c>
      <c r="D54" s="1">
        <v>0.52441700000000002</v>
      </c>
    </row>
    <row r="55" spans="1:4">
      <c r="A55" s="1">
        <v>53</v>
      </c>
      <c r="B55" s="1">
        <v>0.28504200000000002</v>
      </c>
      <c r="C55" s="1">
        <v>0.63916700000000004</v>
      </c>
      <c r="D55" s="1">
        <v>0.51566699999999999</v>
      </c>
    </row>
    <row r="56" spans="1:4">
      <c r="A56" s="1">
        <v>54</v>
      </c>
      <c r="B56" s="1">
        <v>0.28779199999999999</v>
      </c>
      <c r="C56" s="1">
        <v>0.676875</v>
      </c>
      <c r="D56" s="1">
        <v>0.52633399999999997</v>
      </c>
    </row>
    <row r="57" spans="1:4">
      <c r="A57" s="1">
        <v>55</v>
      </c>
      <c r="B57" s="1">
        <v>0.28933300000000001</v>
      </c>
      <c r="C57" s="1">
        <v>0.64416700000000005</v>
      </c>
      <c r="D57" s="1">
        <v>0.515208</v>
      </c>
    </row>
    <row r="58" spans="1:4">
      <c r="A58" s="1">
        <v>56</v>
      </c>
      <c r="B58" s="1">
        <v>0.28999999999999998</v>
      </c>
      <c r="C58" s="1">
        <v>0.64912499999999995</v>
      </c>
      <c r="D58" s="1">
        <v>0.52029199999999998</v>
      </c>
    </row>
    <row r="59" spans="1:4">
      <c r="A59" s="1">
        <v>57</v>
      </c>
      <c r="B59" s="1">
        <v>0.28908400000000001</v>
      </c>
      <c r="C59" s="1">
        <v>0.65995800000000004</v>
      </c>
      <c r="D59" s="1">
        <v>0.51395900000000005</v>
      </c>
    </row>
    <row r="60" spans="1:4">
      <c r="A60" s="1">
        <v>58</v>
      </c>
      <c r="B60" s="1">
        <v>0.28954200000000002</v>
      </c>
      <c r="C60" s="1">
        <v>0.66116699999999995</v>
      </c>
      <c r="D60" s="1">
        <v>0.51891699999999996</v>
      </c>
    </row>
    <row r="61" spans="1:4">
      <c r="A61" s="1">
        <v>59</v>
      </c>
      <c r="B61" s="1">
        <v>0.28812500000000002</v>
      </c>
      <c r="C61" s="1">
        <v>0.66425000000000001</v>
      </c>
      <c r="D61" s="1">
        <v>0.51554199999999994</v>
      </c>
    </row>
    <row r="62" spans="1:4">
      <c r="A62" s="1">
        <v>60</v>
      </c>
      <c r="B62" s="1">
        <v>0.28658299999999998</v>
      </c>
      <c r="C62" s="1">
        <v>0.64075000000000004</v>
      </c>
      <c r="D62" s="1">
        <v>0.52625</v>
      </c>
    </row>
    <row r="63" spans="1:4">
      <c r="A63" s="1">
        <v>61</v>
      </c>
      <c r="B63" s="1">
        <v>0.29025000000000001</v>
      </c>
      <c r="C63" s="1">
        <v>0.65929199999999999</v>
      </c>
      <c r="D63" s="1">
        <v>0.51633300000000004</v>
      </c>
    </row>
    <row r="64" spans="1:4">
      <c r="A64" s="1">
        <v>62</v>
      </c>
      <c r="B64" s="1">
        <v>0.28545900000000002</v>
      </c>
      <c r="C64" s="1">
        <v>0.64745799999999998</v>
      </c>
      <c r="D64" s="1">
        <v>0.517042</v>
      </c>
    </row>
    <row r="65" spans="1:4">
      <c r="A65" s="1">
        <v>63</v>
      </c>
      <c r="B65" s="1">
        <v>0.28562500000000002</v>
      </c>
      <c r="C65" s="1">
        <v>0.68258300000000005</v>
      </c>
      <c r="D65" s="1">
        <v>0.51587499999999997</v>
      </c>
    </row>
    <row r="66" spans="1:4">
      <c r="A66" s="1">
        <v>64</v>
      </c>
      <c r="B66" s="1">
        <v>0.28312500000000002</v>
      </c>
      <c r="C66" s="1">
        <v>0.65458300000000003</v>
      </c>
      <c r="D66" s="1">
        <v>0.52</v>
      </c>
    </row>
    <row r="67" spans="1:4">
      <c r="A67" s="1">
        <v>65</v>
      </c>
      <c r="B67" s="1">
        <v>0.28475</v>
      </c>
      <c r="C67" s="1">
        <v>0.65729199999999999</v>
      </c>
      <c r="D67" s="1">
        <v>0.51600000000000001</v>
      </c>
    </row>
    <row r="68" spans="1:4">
      <c r="A68" s="1">
        <v>66</v>
      </c>
      <c r="B68" s="1">
        <v>0.28908299999999998</v>
      </c>
      <c r="C68" s="1">
        <v>0.62945799999999996</v>
      </c>
      <c r="D68" s="1">
        <v>0.52266699999999999</v>
      </c>
    </row>
    <row r="69" spans="1:4">
      <c r="A69" s="1">
        <v>67</v>
      </c>
      <c r="B69" s="1">
        <v>0.29104200000000002</v>
      </c>
      <c r="C69" s="1">
        <v>0.69012499999999999</v>
      </c>
      <c r="D69" s="1">
        <v>0.52070799999999995</v>
      </c>
    </row>
    <row r="70" spans="1:4">
      <c r="A70" s="1">
        <v>68</v>
      </c>
      <c r="B70" s="1">
        <v>0.28516599999999998</v>
      </c>
      <c r="C70" s="1">
        <v>0.65962500000000002</v>
      </c>
      <c r="D70" s="1">
        <v>0.52191699999999996</v>
      </c>
    </row>
    <row r="71" spans="1:4">
      <c r="A71" s="1">
        <v>69</v>
      </c>
      <c r="B71" s="1">
        <v>0.28625</v>
      </c>
      <c r="C71" s="1">
        <v>0.67137500000000006</v>
      </c>
      <c r="D71" s="1">
        <v>0.52</v>
      </c>
    </row>
    <row r="72" spans="1:4">
      <c r="A72" s="1">
        <v>70</v>
      </c>
      <c r="B72" s="1">
        <v>0.30104199999999998</v>
      </c>
      <c r="C72" s="1">
        <v>0.65483400000000003</v>
      </c>
      <c r="D72" s="1">
        <v>0.51783299999999999</v>
      </c>
    </row>
    <row r="73" spans="1:4">
      <c r="A73" s="1">
        <v>71</v>
      </c>
      <c r="B73" s="1">
        <v>0.284667</v>
      </c>
      <c r="C73" s="1">
        <v>0.67095899999999997</v>
      </c>
      <c r="D73" s="1">
        <v>0.515625</v>
      </c>
    </row>
    <row r="74" spans="1:4">
      <c r="A74" s="1">
        <v>72</v>
      </c>
      <c r="B74" s="1">
        <v>0.28675</v>
      </c>
      <c r="C74" s="1">
        <v>0.66749999999999998</v>
      </c>
      <c r="D74" s="1">
        <v>0.51529199999999997</v>
      </c>
    </row>
    <row r="75" spans="1:4">
      <c r="A75" s="1">
        <v>73</v>
      </c>
      <c r="B75" s="1">
        <v>0.28370800000000002</v>
      </c>
      <c r="C75" s="1">
        <v>0.66249999999999998</v>
      </c>
      <c r="D75" s="1">
        <v>0.51683299999999999</v>
      </c>
    </row>
    <row r="76" spans="1:4">
      <c r="A76" s="1">
        <v>74</v>
      </c>
      <c r="B76" s="1">
        <v>0.28599999999999998</v>
      </c>
      <c r="C76" s="1">
        <v>0.64387499999999998</v>
      </c>
      <c r="D76" s="1">
        <v>0.51854100000000003</v>
      </c>
    </row>
    <row r="77" spans="1:4">
      <c r="A77" s="1">
        <v>75</v>
      </c>
      <c r="B77" s="1">
        <v>0.28662500000000002</v>
      </c>
      <c r="C77" s="1">
        <v>0.69170900000000002</v>
      </c>
      <c r="D77" s="1">
        <v>0.52016700000000005</v>
      </c>
    </row>
    <row r="78" spans="1:4">
      <c r="A78" s="1">
        <v>76</v>
      </c>
      <c r="B78" s="1">
        <v>0.28749999999999998</v>
      </c>
      <c r="C78" s="1">
        <v>0.65275000000000005</v>
      </c>
      <c r="D78" s="1">
        <v>0.51324999999999998</v>
      </c>
    </row>
    <row r="79" spans="1:4">
      <c r="A79" s="1">
        <v>77</v>
      </c>
      <c r="B79" s="1">
        <v>0.28933300000000001</v>
      </c>
      <c r="C79" s="1">
        <v>0.66720800000000002</v>
      </c>
      <c r="D79" s="1">
        <v>0.51512500000000006</v>
      </c>
    </row>
    <row r="80" spans="1:4">
      <c r="A80" s="1">
        <v>78</v>
      </c>
      <c r="B80" s="1">
        <v>0.29083300000000001</v>
      </c>
      <c r="C80" s="1">
        <v>0.63912500000000005</v>
      </c>
      <c r="D80" s="1">
        <v>0.51637500000000003</v>
      </c>
    </row>
    <row r="81" spans="1:4">
      <c r="A81" s="1">
        <v>79</v>
      </c>
      <c r="B81" s="1">
        <v>0.286833</v>
      </c>
      <c r="C81" s="1">
        <v>0.63295800000000002</v>
      </c>
      <c r="D81" s="1">
        <v>0.51749999999999996</v>
      </c>
    </row>
    <row r="82" spans="1:4">
      <c r="A82" s="1">
        <v>80</v>
      </c>
      <c r="B82" s="1">
        <v>0.28966700000000001</v>
      </c>
      <c r="C82" s="1">
        <v>0.65712499999999996</v>
      </c>
      <c r="D82" s="1">
        <v>0.51554199999999994</v>
      </c>
    </row>
    <row r="83" spans="1:4">
      <c r="A83" s="1">
        <v>81</v>
      </c>
      <c r="B83" s="1">
        <v>0.29583399999999999</v>
      </c>
      <c r="C83" s="1">
        <v>0.64975000000000005</v>
      </c>
      <c r="D83" s="1">
        <v>0.53633399999999998</v>
      </c>
    </row>
    <row r="84" spans="1:4">
      <c r="A84" s="1">
        <v>82</v>
      </c>
      <c r="B84" s="1">
        <v>0.28620800000000002</v>
      </c>
      <c r="C84" s="1">
        <v>0.68266700000000002</v>
      </c>
      <c r="D84" s="1">
        <v>0.51549999999999996</v>
      </c>
    </row>
    <row r="85" spans="1:4">
      <c r="A85" s="1">
        <v>83</v>
      </c>
      <c r="B85" s="1">
        <v>0.28666700000000001</v>
      </c>
      <c r="C85" s="1">
        <v>0.66462500000000002</v>
      </c>
      <c r="D85" s="1">
        <v>0.51970799999999995</v>
      </c>
    </row>
    <row r="86" spans="1:4">
      <c r="A86" s="1">
        <v>84</v>
      </c>
      <c r="B86" s="1">
        <v>0.28420800000000002</v>
      </c>
      <c r="C86" s="1">
        <v>0.62779200000000002</v>
      </c>
      <c r="D86" s="1">
        <v>0.51833300000000004</v>
      </c>
    </row>
    <row r="87" spans="1:4">
      <c r="A87" s="1">
        <v>85</v>
      </c>
      <c r="B87" s="1">
        <v>0.28904099999999999</v>
      </c>
      <c r="C87" s="1">
        <v>0.66579100000000002</v>
      </c>
      <c r="D87" s="1">
        <v>0.52204200000000001</v>
      </c>
    </row>
    <row r="88" spans="1:4">
      <c r="A88" s="1">
        <v>86</v>
      </c>
      <c r="B88" s="1">
        <v>0.29062500000000002</v>
      </c>
      <c r="C88" s="1">
        <v>0.66066599999999998</v>
      </c>
      <c r="D88" s="1">
        <v>0.51354200000000005</v>
      </c>
    </row>
    <row r="89" spans="1:4">
      <c r="A89" s="1">
        <v>87</v>
      </c>
      <c r="B89" s="1">
        <v>0.28687499999999999</v>
      </c>
      <c r="C89" s="1">
        <v>0.65170899999999998</v>
      </c>
      <c r="D89" s="1">
        <v>0.51587499999999997</v>
      </c>
    </row>
    <row r="90" spans="1:4">
      <c r="A90" s="1">
        <v>88</v>
      </c>
      <c r="B90" s="1">
        <v>0.28637499999999999</v>
      </c>
      <c r="C90" s="1">
        <v>0.64320900000000003</v>
      </c>
      <c r="D90" s="1">
        <v>0.514625</v>
      </c>
    </row>
    <row r="91" spans="1:4">
      <c r="A91" s="1">
        <v>89</v>
      </c>
      <c r="B91" s="1">
        <v>0.28920899999999999</v>
      </c>
      <c r="C91" s="1">
        <v>0.64729099999999995</v>
      </c>
      <c r="D91" s="1">
        <v>0.52449999999999997</v>
      </c>
    </row>
    <row r="92" spans="1:4">
      <c r="A92" s="1">
        <v>90</v>
      </c>
      <c r="B92" s="1">
        <v>0.285333</v>
      </c>
      <c r="C92" s="1">
        <v>0.64070800000000006</v>
      </c>
      <c r="D92" s="1">
        <v>0.51575000000000004</v>
      </c>
    </row>
    <row r="93" spans="1:4">
      <c r="A93" s="1">
        <v>91</v>
      </c>
      <c r="B93" s="1">
        <v>0.28554200000000002</v>
      </c>
      <c r="C93" s="1">
        <v>0.62316700000000003</v>
      </c>
      <c r="D93" s="1">
        <v>0.51733300000000004</v>
      </c>
    </row>
    <row r="94" spans="1:4">
      <c r="A94" s="1">
        <v>92</v>
      </c>
      <c r="B94" s="1">
        <v>0.29020899999999999</v>
      </c>
      <c r="C94" s="1">
        <v>0.66808299999999998</v>
      </c>
      <c r="D94" s="1">
        <v>0.52058300000000002</v>
      </c>
    </row>
    <row r="95" spans="1:4">
      <c r="A95" s="1">
        <v>93</v>
      </c>
      <c r="B95" s="1">
        <v>0.28758400000000001</v>
      </c>
      <c r="C95" s="1">
        <v>0.69941699999999996</v>
      </c>
      <c r="D95" s="1">
        <v>0.51766699999999999</v>
      </c>
    </row>
    <row r="96" spans="1:4">
      <c r="A96" s="1">
        <v>94</v>
      </c>
      <c r="B96" s="1">
        <v>0.291292</v>
      </c>
      <c r="C96" s="1">
        <v>0.65608299999999997</v>
      </c>
      <c r="D96" s="1">
        <v>0.51500000000000001</v>
      </c>
    </row>
    <row r="97" spans="1:4">
      <c r="A97" s="1">
        <v>95</v>
      </c>
      <c r="B97" s="1">
        <v>0.28666700000000001</v>
      </c>
      <c r="C97" s="1">
        <v>0.67525000000000002</v>
      </c>
      <c r="D97" s="1">
        <v>0.52187499999999998</v>
      </c>
    </row>
    <row r="98" spans="1:4">
      <c r="A98" s="1">
        <v>96</v>
      </c>
      <c r="B98" s="1">
        <v>0.29041699999999998</v>
      </c>
      <c r="C98" s="1">
        <v>0.64400000000000002</v>
      </c>
      <c r="D98" s="1">
        <v>0.51549999999999996</v>
      </c>
    </row>
    <row r="99" spans="1:4">
      <c r="A99" s="1">
        <v>97</v>
      </c>
      <c r="B99" s="1">
        <v>0.28754200000000002</v>
      </c>
      <c r="C99" s="1">
        <v>0.67845800000000001</v>
      </c>
      <c r="D99" s="1">
        <v>0.52745799999999998</v>
      </c>
    </row>
    <row r="100" spans="1:4">
      <c r="A100" s="1">
        <v>98</v>
      </c>
      <c r="B100" s="1">
        <v>0.28854200000000002</v>
      </c>
      <c r="C100" s="1">
        <v>0.64879200000000004</v>
      </c>
      <c r="D100" s="1">
        <v>0.51716700000000004</v>
      </c>
    </row>
    <row r="101" spans="1:4">
      <c r="A101" s="1">
        <v>99</v>
      </c>
      <c r="B101" s="1">
        <v>0.28687499999999999</v>
      </c>
      <c r="C101" s="1">
        <v>0.65912499999999996</v>
      </c>
      <c r="D101" s="1">
        <v>0.52704200000000001</v>
      </c>
    </row>
    <row r="102" spans="1:4">
      <c r="A102" s="1">
        <v>100</v>
      </c>
      <c r="B102" s="1">
        <v>0.29070800000000002</v>
      </c>
      <c r="C102" s="1">
        <v>0.62958400000000003</v>
      </c>
      <c r="D102" s="1">
        <v>0.516208</v>
      </c>
    </row>
  </sheetData>
  <mergeCells count="2">
    <mergeCell ref="B1:E1"/>
    <mergeCell ref="I8:L8"/>
  </mergeCells>
  <phoneticPr fontId="1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5A410-8138-534C-A775-8CEAA3E70A72}">
  <dimension ref="A1:L102"/>
  <sheetViews>
    <sheetView topLeftCell="A2" workbookViewId="0">
      <selection activeCell="D102" sqref="D102"/>
    </sheetView>
  </sheetViews>
  <sheetFormatPr baseColWidth="10" defaultColWidth="10.85546875" defaultRowHeight="15"/>
  <cols>
    <col min="1" max="1" width="4.7109375" style="1" customWidth="1"/>
    <col min="2" max="3" width="10.85546875" style="1"/>
    <col min="4" max="4" width="11.5703125" style="1" customWidth="1"/>
    <col min="5" max="16384" width="10.85546875" style="1"/>
  </cols>
  <sheetData>
    <row r="1" spans="1:12" s="3" customFormat="1" ht="28" customHeight="1">
      <c r="A1" s="2"/>
      <c r="B1" s="8" t="s">
        <v>10</v>
      </c>
      <c r="C1" s="9"/>
      <c r="D1" s="9"/>
      <c r="E1" s="9"/>
    </row>
    <row r="2" spans="1:12" s="3" customFormat="1" ht="28" customHeight="1">
      <c r="A2" s="4" t="s">
        <v>8</v>
      </c>
      <c r="B2" s="4" t="s">
        <v>11</v>
      </c>
      <c r="C2" s="4" t="s">
        <v>4</v>
      </c>
      <c r="D2" s="2" t="s">
        <v>5</v>
      </c>
      <c r="E2" s="4" t="s">
        <v>6</v>
      </c>
    </row>
    <row r="3" spans="1:12">
      <c r="A3" s="1">
        <v>1</v>
      </c>
      <c r="B3" s="1">
        <v>0.70204200000000005</v>
      </c>
      <c r="C3" s="1">
        <v>1.4813799999999999</v>
      </c>
      <c r="D3" s="1">
        <v>1.27742</v>
      </c>
    </row>
    <row r="4" spans="1:12">
      <c r="A4" s="1">
        <v>2</v>
      </c>
      <c r="B4" s="1">
        <v>0.72062499999999996</v>
      </c>
      <c r="C4" s="1">
        <v>1.4835</v>
      </c>
      <c r="D4" s="1">
        <v>1.31596</v>
      </c>
    </row>
    <row r="5" spans="1:12">
      <c r="A5" s="1">
        <v>3</v>
      </c>
      <c r="B5" s="1">
        <v>0.70637499999999998</v>
      </c>
      <c r="C5" s="1">
        <v>1.48146</v>
      </c>
      <c r="D5" s="1">
        <v>1.2842100000000001</v>
      </c>
    </row>
    <row r="6" spans="1:12">
      <c r="A6" s="1">
        <v>4</v>
      </c>
      <c r="B6" s="1">
        <v>0.70874999999999999</v>
      </c>
      <c r="C6" s="1">
        <v>1.4544999999999999</v>
      </c>
      <c r="D6" s="1">
        <v>1.29942</v>
      </c>
    </row>
    <row r="7" spans="1:12">
      <c r="A7" s="1">
        <v>5</v>
      </c>
      <c r="B7" s="1">
        <v>0.70833299999999999</v>
      </c>
      <c r="C7" s="1">
        <v>1.48783</v>
      </c>
      <c r="D7" s="1">
        <v>1.27925</v>
      </c>
    </row>
    <row r="8" spans="1:12">
      <c r="A8" s="1">
        <v>6</v>
      </c>
      <c r="B8" s="1">
        <v>0.70633299999999999</v>
      </c>
      <c r="C8" s="1">
        <v>1.4804999999999999</v>
      </c>
      <c r="D8" s="1">
        <v>1.30983</v>
      </c>
      <c r="I8" s="7" t="s">
        <v>9</v>
      </c>
      <c r="J8" s="7"/>
      <c r="K8" s="7"/>
      <c r="L8" s="7"/>
    </row>
    <row r="9" spans="1:12">
      <c r="A9" s="1">
        <v>7</v>
      </c>
      <c r="B9" s="1">
        <v>0.706291</v>
      </c>
      <c r="C9" s="1">
        <v>1.4279200000000001</v>
      </c>
      <c r="D9" s="1">
        <v>1.2778799999999999</v>
      </c>
      <c r="I9" s="1" t="s">
        <v>11</v>
      </c>
      <c r="J9" s="1" t="s">
        <v>4</v>
      </c>
      <c r="K9" s="1" t="s">
        <v>5</v>
      </c>
      <c r="L9" s="1" t="s">
        <v>6</v>
      </c>
    </row>
    <row r="10" spans="1:12">
      <c r="A10" s="1">
        <v>8</v>
      </c>
      <c r="B10" s="1">
        <v>0.70737499999999998</v>
      </c>
      <c r="C10" s="1">
        <v>1.4595400000000001</v>
      </c>
      <c r="D10" s="1">
        <v>1.28617</v>
      </c>
      <c r="I10" s="1">
        <f>AVERAGE(テーブル245656567891011910[sequential])</f>
        <v>0.70795834000000024</v>
      </c>
      <c r="J10" s="1">
        <f>AVERAGE(テーブル245656567891011910[multi-thread])</f>
        <v>1.4842221000000007</v>
      </c>
      <c r="K10" s="1">
        <f>AVERAGE(テーブル245656567891011910[multi-fiber])</f>
        <v>1.2845061999999998</v>
      </c>
      <c r="L10" s="1" t="e">
        <f>AVERAGE(テーブル245656567891011910[simd])</f>
        <v>#DIV/0!</v>
      </c>
    </row>
    <row r="11" spans="1:12">
      <c r="A11" s="1">
        <v>9</v>
      </c>
      <c r="B11" s="1">
        <v>0.699125</v>
      </c>
      <c r="C11" s="1">
        <v>1.49404</v>
      </c>
      <c r="D11" s="1">
        <v>1.2799199999999999</v>
      </c>
    </row>
    <row r="12" spans="1:12">
      <c r="A12" s="1">
        <v>10</v>
      </c>
      <c r="B12" s="1">
        <v>0.71125000000000005</v>
      </c>
      <c r="C12" s="1">
        <v>1.48875</v>
      </c>
      <c r="D12" s="1">
        <v>1.27904</v>
      </c>
    </row>
    <row r="13" spans="1:12">
      <c r="A13" s="1">
        <v>11</v>
      </c>
      <c r="B13" s="1">
        <v>0.70041600000000004</v>
      </c>
      <c r="C13" s="1">
        <v>1.46679</v>
      </c>
      <c r="D13" s="1">
        <v>1.3018700000000001</v>
      </c>
    </row>
    <row r="14" spans="1:12">
      <c r="A14" s="1">
        <v>12</v>
      </c>
      <c r="B14" s="1">
        <v>0.72899999999999998</v>
      </c>
      <c r="C14" s="1">
        <v>1.4510400000000001</v>
      </c>
      <c r="D14" s="1">
        <v>1.3080400000000001</v>
      </c>
    </row>
    <row r="15" spans="1:12">
      <c r="A15" s="1">
        <v>13</v>
      </c>
      <c r="B15" s="1">
        <v>0.70345800000000003</v>
      </c>
      <c r="C15" s="1">
        <v>1.4451700000000001</v>
      </c>
      <c r="D15" s="1">
        <v>1.3041700000000001</v>
      </c>
    </row>
    <row r="16" spans="1:12">
      <c r="A16" s="1">
        <v>14</v>
      </c>
      <c r="B16" s="1">
        <v>0.72375</v>
      </c>
      <c r="C16" s="1">
        <v>1.5404599999999999</v>
      </c>
      <c r="D16" s="1">
        <v>1.28217</v>
      </c>
    </row>
    <row r="17" spans="1:4">
      <c r="A17" s="1">
        <v>15</v>
      </c>
      <c r="B17" s="1">
        <v>0.70633299999999999</v>
      </c>
      <c r="C17" s="1">
        <v>1.44933</v>
      </c>
      <c r="D17" s="1">
        <v>1.2817099999999999</v>
      </c>
    </row>
    <row r="18" spans="1:4">
      <c r="A18" s="1">
        <v>16</v>
      </c>
      <c r="B18" s="1">
        <v>0.71612500000000001</v>
      </c>
      <c r="C18" s="1">
        <v>1.4646699999999999</v>
      </c>
      <c r="D18" s="1">
        <v>1.2886200000000001</v>
      </c>
    </row>
    <row r="19" spans="1:4">
      <c r="A19" s="1">
        <v>17</v>
      </c>
      <c r="B19" s="1">
        <v>0.70291700000000001</v>
      </c>
      <c r="C19" s="1">
        <v>1.45367</v>
      </c>
      <c r="D19" s="1">
        <v>1.2871300000000001</v>
      </c>
    </row>
    <row r="20" spans="1:4">
      <c r="A20" s="1">
        <v>18</v>
      </c>
      <c r="B20" s="1">
        <v>0.70320800000000006</v>
      </c>
      <c r="C20" s="1">
        <v>1.45408</v>
      </c>
      <c r="D20" s="1">
        <v>1.28271</v>
      </c>
    </row>
    <row r="21" spans="1:4">
      <c r="A21" s="1">
        <v>19</v>
      </c>
      <c r="B21" s="1">
        <v>0.69879100000000005</v>
      </c>
      <c r="C21" s="1">
        <v>1.48092</v>
      </c>
      <c r="D21" s="1">
        <v>1.2799199999999999</v>
      </c>
    </row>
    <row r="22" spans="1:4">
      <c r="A22" s="1">
        <v>20</v>
      </c>
      <c r="B22" s="1">
        <v>0.71345899999999995</v>
      </c>
      <c r="C22" s="1">
        <v>1.4970000000000001</v>
      </c>
      <c r="D22" s="1">
        <v>1.28108</v>
      </c>
    </row>
    <row r="23" spans="1:4">
      <c r="A23" s="1">
        <v>21</v>
      </c>
      <c r="B23" s="1">
        <v>0.701125</v>
      </c>
      <c r="C23" s="1">
        <v>1.4908300000000001</v>
      </c>
      <c r="D23" s="1">
        <v>1.28254</v>
      </c>
    </row>
    <row r="24" spans="1:4">
      <c r="A24" s="1">
        <v>22</v>
      </c>
      <c r="B24" s="1">
        <v>0.714167</v>
      </c>
      <c r="C24" s="1">
        <v>1.4882899999999999</v>
      </c>
      <c r="D24" s="1">
        <v>1.2842899999999999</v>
      </c>
    </row>
    <row r="25" spans="1:4">
      <c r="A25" s="1">
        <v>23</v>
      </c>
      <c r="B25" s="1">
        <v>0.70358299999999996</v>
      </c>
      <c r="C25" s="1">
        <v>1.4851700000000001</v>
      </c>
      <c r="D25" s="1">
        <v>1.2866200000000001</v>
      </c>
    </row>
    <row r="26" spans="1:4">
      <c r="A26" s="1">
        <v>24</v>
      </c>
      <c r="B26" s="1">
        <v>0.70233299999999999</v>
      </c>
      <c r="C26" s="1">
        <v>1.4617500000000001</v>
      </c>
      <c r="D26" s="1">
        <v>1.2793300000000001</v>
      </c>
    </row>
    <row r="27" spans="1:4">
      <c r="A27" s="1">
        <v>25</v>
      </c>
      <c r="B27" s="1">
        <v>0.70083300000000004</v>
      </c>
      <c r="C27" s="1">
        <v>1.5185</v>
      </c>
      <c r="D27" s="1">
        <v>1.2775000000000001</v>
      </c>
    </row>
    <row r="28" spans="1:4">
      <c r="A28" s="1">
        <v>26</v>
      </c>
      <c r="B28" s="1">
        <v>0.70250000000000001</v>
      </c>
      <c r="C28" s="1">
        <v>1.5553300000000001</v>
      </c>
      <c r="D28" s="1">
        <v>1.28308</v>
      </c>
    </row>
    <row r="29" spans="1:4">
      <c r="A29" s="1">
        <v>27</v>
      </c>
      <c r="B29" s="1">
        <v>0.70287500000000003</v>
      </c>
      <c r="C29" s="1">
        <v>1.4775799999999999</v>
      </c>
      <c r="D29" s="1">
        <v>1.2902100000000001</v>
      </c>
    </row>
    <row r="30" spans="1:4">
      <c r="A30" s="1">
        <v>28</v>
      </c>
      <c r="B30" s="1">
        <v>0.70333299999999999</v>
      </c>
      <c r="C30" s="1">
        <v>1.4762900000000001</v>
      </c>
      <c r="D30" s="1">
        <v>1.2882100000000001</v>
      </c>
    </row>
    <row r="31" spans="1:4">
      <c r="A31" s="1">
        <v>29</v>
      </c>
      <c r="B31" s="1">
        <v>0.70525000000000004</v>
      </c>
      <c r="C31" s="1">
        <v>1.5053700000000001</v>
      </c>
      <c r="D31" s="1">
        <v>1.2762100000000001</v>
      </c>
    </row>
    <row r="32" spans="1:4">
      <c r="A32" s="1">
        <v>30</v>
      </c>
      <c r="B32" s="1">
        <v>0.79216699999999995</v>
      </c>
      <c r="C32" s="1">
        <v>1.5580000000000001</v>
      </c>
      <c r="D32" s="1">
        <v>1.27763</v>
      </c>
    </row>
    <row r="33" spans="1:4">
      <c r="A33" s="1">
        <v>31</v>
      </c>
      <c r="B33" s="1">
        <v>0.71325000000000005</v>
      </c>
      <c r="C33" s="1">
        <v>1.51396</v>
      </c>
      <c r="D33" s="1">
        <v>1.2823800000000001</v>
      </c>
    </row>
    <row r="34" spans="1:4">
      <c r="A34" s="1">
        <v>32</v>
      </c>
      <c r="B34" s="1">
        <v>0.70541699999999996</v>
      </c>
      <c r="C34" s="1">
        <v>1.48604</v>
      </c>
      <c r="D34" s="1">
        <v>1.2861199999999999</v>
      </c>
    </row>
    <row r="35" spans="1:4">
      <c r="A35" s="1">
        <v>33</v>
      </c>
      <c r="B35" s="1">
        <v>0.70774999999999999</v>
      </c>
      <c r="C35" s="1">
        <v>1.5037100000000001</v>
      </c>
      <c r="D35" s="1">
        <v>1.2925800000000001</v>
      </c>
    </row>
    <row r="36" spans="1:4">
      <c r="A36" s="1">
        <v>34</v>
      </c>
      <c r="B36" s="1">
        <v>0.70529200000000003</v>
      </c>
      <c r="C36" s="1">
        <v>1.5443800000000001</v>
      </c>
      <c r="D36" s="1">
        <v>1.2877099999999999</v>
      </c>
    </row>
    <row r="37" spans="1:4">
      <c r="A37" s="1">
        <v>35</v>
      </c>
      <c r="B37" s="1">
        <v>0.707708</v>
      </c>
      <c r="C37" s="1">
        <v>1.4791300000000001</v>
      </c>
      <c r="D37" s="1">
        <v>1.2840400000000001</v>
      </c>
    </row>
    <row r="38" spans="1:4">
      <c r="A38" s="1">
        <v>36</v>
      </c>
      <c r="B38" s="1">
        <v>0.70008300000000001</v>
      </c>
      <c r="C38" s="1">
        <v>1.5175399999999999</v>
      </c>
      <c r="D38" s="1">
        <v>1.2809600000000001</v>
      </c>
    </row>
    <row r="39" spans="1:4">
      <c r="A39" s="1">
        <v>37</v>
      </c>
      <c r="B39" s="1">
        <v>0.703125</v>
      </c>
      <c r="C39" s="1">
        <v>1.49542</v>
      </c>
      <c r="D39" s="1">
        <v>1.28125</v>
      </c>
    </row>
    <row r="40" spans="1:4">
      <c r="A40" s="1">
        <v>38</v>
      </c>
      <c r="B40" s="1">
        <v>0.73324999999999996</v>
      </c>
      <c r="C40" s="1">
        <v>1.4559599999999999</v>
      </c>
      <c r="D40" s="1">
        <v>1.2795399999999999</v>
      </c>
    </row>
    <row r="41" spans="1:4">
      <c r="A41" s="1">
        <v>39</v>
      </c>
      <c r="B41" s="1">
        <v>0.70783300000000005</v>
      </c>
      <c r="C41" s="1">
        <v>1.5357499999999999</v>
      </c>
      <c r="D41" s="1">
        <v>1.30342</v>
      </c>
    </row>
    <row r="42" spans="1:4">
      <c r="A42" s="1">
        <v>40</v>
      </c>
      <c r="B42" s="1">
        <v>0.70099999999999996</v>
      </c>
      <c r="C42" s="1">
        <v>1.4766300000000001</v>
      </c>
      <c r="D42" s="1">
        <v>1.2729999999999999</v>
      </c>
    </row>
    <row r="43" spans="1:4">
      <c r="A43" s="1">
        <v>41</v>
      </c>
      <c r="B43" s="1">
        <v>0.706959</v>
      </c>
      <c r="C43" s="1">
        <v>1.4750000000000001</v>
      </c>
      <c r="D43" s="1">
        <v>1.28654</v>
      </c>
    </row>
    <row r="44" spans="1:4">
      <c r="A44" s="1">
        <v>42</v>
      </c>
      <c r="B44" s="1">
        <v>0.70787500000000003</v>
      </c>
      <c r="C44" s="1">
        <v>1.49621</v>
      </c>
      <c r="D44" s="1">
        <v>1.2809600000000001</v>
      </c>
    </row>
    <row r="45" spans="1:4">
      <c r="A45" s="1">
        <v>43</v>
      </c>
      <c r="B45" s="1">
        <v>0.70783300000000005</v>
      </c>
      <c r="C45" s="1">
        <v>1.46408</v>
      </c>
      <c r="D45" s="1">
        <v>1.27729</v>
      </c>
    </row>
    <row r="46" spans="1:4">
      <c r="A46" s="1">
        <v>44</v>
      </c>
      <c r="B46" s="1">
        <v>0.69983399999999996</v>
      </c>
      <c r="C46" s="1">
        <v>1.4626300000000001</v>
      </c>
      <c r="D46" s="1">
        <v>1.28287</v>
      </c>
    </row>
    <row r="47" spans="1:4">
      <c r="A47" s="1">
        <v>45</v>
      </c>
      <c r="B47" s="1">
        <v>0.73075000000000001</v>
      </c>
      <c r="C47" s="1">
        <v>1.4617899999999999</v>
      </c>
      <c r="D47" s="1">
        <v>1.2835000000000001</v>
      </c>
    </row>
    <row r="48" spans="1:4">
      <c r="A48" s="1">
        <v>46</v>
      </c>
      <c r="B48" s="1">
        <v>0.703708</v>
      </c>
      <c r="C48" s="1">
        <v>1.47142</v>
      </c>
      <c r="D48" s="1">
        <v>1.2802100000000001</v>
      </c>
    </row>
    <row r="49" spans="1:4">
      <c r="A49" s="1">
        <v>47</v>
      </c>
      <c r="B49" s="1">
        <v>0.70550000000000002</v>
      </c>
      <c r="C49" s="1">
        <v>1.5636300000000001</v>
      </c>
      <c r="D49" s="1">
        <v>1.2860400000000001</v>
      </c>
    </row>
    <row r="50" spans="1:4">
      <c r="A50" s="1">
        <v>48</v>
      </c>
      <c r="B50" s="1">
        <v>0.71858299999999997</v>
      </c>
      <c r="C50" s="1">
        <v>1.44679</v>
      </c>
      <c r="D50" s="1">
        <v>1.2835000000000001</v>
      </c>
    </row>
    <row r="51" spans="1:4">
      <c r="A51" s="1">
        <v>49</v>
      </c>
      <c r="B51" s="1">
        <v>0.70825000000000005</v>
      </c>
      <c r="C51" s="1">
        <v>1.46258</v>
      </c>
      <c r="D51" s="1">
        <v>1.27867</v>
      </c>
    </row>
    <row r="52" spans="1:4">
      <c r="A52" s="1">
        <v>50</v>
      </c>
      <c r="B52" s="1">
        <v>0.70145800000000003</v>
      </c>
      <c r="C52" s="1">
        <v>1.50658</v>
      </c>
      <c r="D52" s="1">
        <v>1.2822100000000001</v>
      </c>
    </row>
    <row r="53" spans="1:4">
      <c r="A53" s="1">
        <v>51</v>
      </c>
      <c r="B53" s="1">
        <v>0.71058299999999996</v>
      </c>
      <c r="C53" s="1">
        <v>1.5108299999999999</v>
      </c>
      <c r="D53" s="1">
        <v>1.28746</v>
      </c>
    </row>
    <row r="54" spans="1:4">
      <c r="A54" s="1">
        <v>52</v>
      </c>
      <c r="B54" s="1">
        <v>0.70008400000000004</v>
      </c>
      <c r="C54" s="1">
        <v>1.4916700000000001</v>
      </c>
      <c r="D54" s="1">
        <v>1.29508</v>
      </c>
    </row>
    <row r="55" spans="1:4">
      <c r="A55" s="1">
        <v>53</v>
      </c>
      <c r="B55" s="1">
        <v>0.70020800000000005</v>
      </c>
      <c r="C55" s="1">
        <v>1.5208699999999999</v>
      </c>
      <c r="D55" s="1">
        <v>1.2811699999999999</v>
      </c>
    </row>
    <row r="56" spans="1:4">
      <c r="A56" s="1">
        <v>54</v>
      </c>
      <c r="B56" s="1">
        <v>0.71345899999999995</v>
      </c>
      <c r="C56" s="1">
        <v>1.4739599999999999</v>
      </c>
      <c r="D56" s="1">
        <v>1.2869200000000001</v>
      </c>
    </row>
    <row r="57" spans="1:4">
      <c r="A57" s="1">
        <v>55</v>
      </c>
      <c r="B57" s="1">
        <v>0.69733299999999998</v>
      </c>
      <c r="C57" s="1">
        <v>1.4623699999999999</v>
      </c>
      <c r="D57" s="1">
        <v>1.2829600000000001</v>
      </c>
    </row>
    <row r="58" spans="1:4">
      <c r="A58" s="1">
        <v>56</v>
      </c>
      <c r="B58" s="1">
        <v>0.70887500000000003</v>
      </c>
      <c r="C58" s="1">
        <v>1.425</v>
      </c>
      <c r="D58" s="1">
        <v>1.2802899999999999</v>
      </c>
    </row>
    <row r="59" spans="1:4">
      <c r="A59" s="1">
        <v>57</v>
      </c>
      <c r="B59" s="1">
        <v>0.708291</v>
      </c>
      <c r="C59" s="1">
        <v>1.58629</v>
      </c>
      <c r="D59" s="1">
        <v>1.2860799999999999</v>
      </c>
    </row>
    <row r="60" spans="1:4">
      <c r="A60" s="1">
        <v>58</v>
      </c>
      <c r="B60" s="1">
        <v>0.71037499999999998</v>
      </c>
      <c r="C60" s="1">
        <v>1.4802500000000001</v>
      </c>
      <c r="D60" s="1">
        <v>1.2831300000000001</v>
      </c>
    </row>
    <row r="61" spans="1:4">
      <c r="A61" s="1">
        <v>59</v>
      </c>
      <c r="B61" s="1">
        <v>0.69929200000000002</v>
      </c>
      <c r="C61" s="1">
        <v>1.40917</v>
      </c>
      <c r="D61" s="1">
        <v>1.28792</v>
      </c>
    </row>
    <row r="62" spans="1:4">
      <c r="A62" s="1">
        <v>60</v>
      </c>
      <c r="B62" s="1">
        <v>0.70233400000000001</v>
      </c>
      <c r="C62" s="1">
        <v>1.46313</v>
      </c>
      <c r="D62" s="1">
        <v>1.2924199999999999</v>
      </c>
    </row>
    <row r="63" spans="1:4">
      <c r="A63" s="1">
        <v>61</v>
      </c>
      <c r="B63" s="1">
        <v>0.70358399999999999</v>
      </c>
      <c r="C63" s="1">
        <v>1.5265</v>
      </c>
      <c r="D63" s="1">
        <v>1.2836700000000001</v>
      </c>
    </row>
    <row r="64" spans="1:4">
      <c r="A64" s="1">
        <v>62</v>
      </c>
      <c r="B64" s="1">
        <v>0.70225000000000004</v>
      </c>
      <c r="C64" s="1">
        <v>1.4838800000000001</v>
      </c>
      <c r="D64" s="1">
        <v>1.27963</v>
      </c>
    </row>
    <row r="65" spans="1:4">
      <c r="A65" s="1">
        <v>63</v>
      </c>
      <c r="B65" s="1">
        <v>0.70954099999999998</v>
      </c>
      <c r="C65" s="1">
        <v>1.4837899999999999</v>
      </c>
      <c r="D65" s="1">
        <v>1.2815799999999999</v>
      </c>
    </row>
    <row r="66" spans="1:4">
      <c r="A66" s="1">
        <v>64</v>
      </c>
      <c r="B66" s="1">
        <v>0.70379199999999997</v>
      </c>
      <c r="C66" s="1">
        <v>1.4253800000000001</v>
      </c>
      <c r="D66" s="1">
        <v>1.2802899999999999</v>
      </c>
    </row>
    <row r="67" spans="1:4">
      <c r="A67" s="1">
        <v>65</v>
      </c>
      <c r="B67" s="1">
        <v>0.72312500000000002</v>
      </c>
      <c r="C67" s="1">
        <v>1.5043299999999999</v>
      </c>
      <c r="D67" s="1">
        <v>1.28467</v>
      </c>
    </row>
    <row r="68" spans="1:4">
      <c r="A68" s="1">
        <v>66</v>
      </c>
      <c r="B68" s="1">
        <v>0.703959</v>
      </c>
      <c r="C68" s="1">
        <v>1.47383</v>
      </c>
      <c r="D68" s="1">
        <v>1.27579</v>
      </c>
    </row>
    <row r="69" spans="1:4">
      <c r="A69" s="1">
        <v>67</v>
      </c>
      <c r="B69" s="1">
        <v>0.70033299999999998</v>
      </c>
      <c r="C69" s="1">
        <v>1.47417</v>
      </c>
      <c r="D69" s="1">
        <v>1.2806200000000001</v>
      </c>
    </row>
    <row r="70" spans="1:4">
      <c r="A70" s="1">
        <v>68</v>
      </c>
      <c r="B70" s="1">
        <v>0.70708400000000005</v>
      </c>
      <c r="C70" s="1">
        <v>1.5173300000000001</v>
      </c>
      <c r="D70" s="1">
        <v>1.28908</v>
      </c>
    </row>
    <row r="71" spans="1:4">
      <c r="A71" s="1">
        <v>69</v>
      </c>
      <c r="B71" s="1">
        <v>0.70262500000000006</v>
      </c>
      <c r="C71" s="1">
        <v>1.49125</v>
      </c>
      <c r="D71" s="1">
        <v>1.2791699999999999</v>
      </c>
    </row>
    <row r="72" spans="1:4">
      <c r="A72" s="1">
        <v>70</v>
      </c>
      <c r="B72" s="1">
        <v>0.70320899999999997</v>
      </c>
      <c r="C72" s="1">
        <v>1.4696199999999999</v>
      </c>
      <c r="D72" s="1">
        <v>1.27704</v>
      </c>
    </row>
    <row r="73" spans="1:4">
      <c r="A73" s="1">
        <v>71</v>
      </c>
      <c r="B73" s="1">
        <v>0.70262500000000006</v>
      </c>
      <c r="C73" s="1">
        <v>1.5342100000000001</v>
      </c>
      <c r="D73" s="1">
        <v>1.28942</v>
      </c>
    </row>
    <row r="74" spans="1:4">
      <c r="A74" s="1">
        <v>72</v>
      </c>
      <c r="B74" s="1">
        <v>0.70966700000000005</v>
      </c>
      <c r="C74" s="1">
        <v>1.4735</v>
      </c>
      <c r="D74" s="1">
        <v>1.2828299999999999</v>
      </c>
    </row>
    <row r="75" spans="1:4">
      <c r="A75" s="1">
        <v>73</v>
      </c>
      <c r="B75" s="1">
        <v>0.70004100000000002</v>
      </c>
      <c r="C75" s="1">
        <v>1.49858</v>
      </c>
      <c r="D75" s="1">
        <v>1.27763</v>
      </c>
    </row>
    <row r="76" spans="1:4">
      <c r="A76" s="1">
        <v>74</v>
      </c>
      <c r="B76" s="1">
        <v>0.72399999999999998</v>
      </c>
      <c r="C76" s="1">
        <v>1.47258</v>
      </c>
      <c r="D76" s="1">
        <v>1.2788299999999999</v>
      </c>
    </row>
    <row r="77" spans="1:4">
      <c r="A77" s="1">
        <v>75</v>
      </c>
      <c r="B77" s="1">
        <v>0.70316699999999999</v>
      </c>
      <c r="C77" s="1">
        <v>1.4226700000000001</v>
      </c>
      <c r="D77" s="1">
        <v>1.28087</v>
      </c>
    </row>
    <row r="78" spans="1:4">
      <c r="A78" s="1">
        <v>76</v>
      </c>
      <c r="B78" s="1">
        <v>0.705542</v>
      </c>
      <c r="C78" s="1">
        <v>1.4879199999999999</v>
      </c>
      <c r="D78" s="1">
        <v>1.2862100000000001</v>
      </c>
    </row>
    <row r="79" spans="1:4">
      <c r="A79" s="1">
        <v>77</v>
      </c>
      <c r="B79" s="1">
        <v>0.71883399999999997</v>
      </c>
      <c r="C79" s="1">
        <v>1.494</v>
      </c>
      <c r="D79" s="1">
        <v>1.27796</v>
      </c>
    </row>
    <row r="80" spans="1:4">
      <c r="A80" s="1">
        <v>78</v>
      </c>
      <c r="B80" s="1">
        <v>0.70150000000000001</v>
      </c>
      <c r="C80" s="1">
        <v>1.4666300000000001</v>
      </c>
      <c r="D80" s="1">
        <v>1.28596</v>
      </c>
    </row>
    <row r="81" spans="1:4">
      <c r="A81" s="1">
        <v>79</v>
      </c>
      <c r="B81" s="1">
        <v>0.721167</v>
      </c>
      <c r="C81" s="1">
        <v>1.4936199999999999</v>
      </c>
      <c r="D81" s="1">
        <v>1.27671</v>
      </c>
    </row>
    <row r="82" spans="1:4">
      <c r="A82" s="1">
        <v>80</v>
      </c>
      <c r="B82" s="1">
        <v>0.69950000000000001</v>
      </c>
      <c r="C82" s="1">
        <v>1.45825</v>
      </c>
      <c r="D82" s="1">
        <v>1.28487</v>
      </c>
    </row>
    <row r="83" spans="1:4">
      <c r="A83" s="1">
        <v>81</v>
      </c>
      <c r="B83" s="1">
        <v>0.70745899999999995</v>
      </c>
      <c r="C83" s="1">
        <v>1.47183</v>
      </c>
      <c r="D83" s="1">
        <v>1.27563</v>
      </c>
    </row>
    <row r="84" spans="1:4">
      <c r="A84" s="1">
        <v>82</v>
      </c>
      <c r="B84" s="1">
        <v>0.70833299999999999</v>
      </c>
      <c r="C84" s="1">
        <v>1.37375</v>
      </c>
      <c r="D84" s="1">
        <v>1.2869200000000001</v>
      </c>
    </row>
    <row r="85" spans="1:4">
      <c r="A85" s="1">
        <v>83</v>
      </c>
      <c r="B85" s="1">
        <v>0.70283399999999996</v>
      </c>
      <c r="C85" s="1">
        <v>1.48438</v>
      </c>
      <c r="D85" s="1">
        <v>1.2818799999999999</v>
      </c>
    </row>
    <row r="86" spans="1:4">
      <c r="A86" s="1">
        <v>84</v>
      </c>
      <c r="B86" s="1">
        <v>0.70708300000000002</v>
      </c>
      <c r="C86" s="1">
        <v>1.4295</v>
      </c>
      <c r="D86" s="1">
        <v>1.28546</v>
      </c>
    </row>
    <row r="87" spans="1:4">
      <c r="A87" s="1">
        <v>85</v>
      </c>
      <c r="B87" s="1">
        <v>0.70416699999999999</v>
      </c>
      <c r="C87" s="1">
        <v>1.4873700000000001</v>
      </c>
      <c r="D87" s="1">
        <v>1.2938799999999999</v>
      </c>
    </row>
    <row r="88" spans="1:4">
      <c r="A88" s="1">
        <v>86</v>
      </c>
      <c r="B88" s="1">
        <v>0.70787500000000003</v>
      </c>
      <c r="C88" s="1">
        <v>1.50867</v>
      </c>
      <c r="D88" s="1">
        <v>1.2857099999999999</v>
      </c>
    </row>
    <row r="89" spans="1:4">
      <c r="A89" s="1">
        <v>87</v>
      </c>
      <c r="B89" s="1">
        <v>0.70266700000000004</v>
      </c>
      <c r="C89" s="1">
        <v>1.5075000000000001</v>
      </c>
      <c r="D89" s="1">
        <v>1.2785</v>
      </c>
    </row>
    <row r="90" spans="1:4">
      <c r="A90" s="1">
        <v>88</v>
      </c>
      <c r="B90" s="1">
        <v>0.70687500000000003</v>
      </c>
      <c r="C90" s="1">
        <v>1.5002899999999999</v>
      </c>
      <c r="D90" s="1">
        <v>1.27996</v>
      </c>
    </row>
    <row r="91" spans="1:4">
      <c r="A91" s="1">
        <v>89</v>
      </c>
      <c r="B91" s="1">
        <v>0.70625000000000004</v>
      </c>
      <c r="C91" s="1">
        <v>1.5052099999999999</v>
      </c>
      <c r="D91" s="1">
        <v>1.28108</v>
      </c>
    </row>
    <row r="92" spans="1:4">
      <c r="A92" s="1">
        <v>90</v>
      </c>
      <c r="B92" s="1">
        <v>0.70241600000000004</v>
      </c>
      <c r="C92" s="1">
        <v>1.49929</v>
      </c>
      <c r="D92" s="1">
        <v>1.2798799999999999</v>
      </c>
    </row>
    <row r="93" spans="1:4">
      <c r="A93" s="1">
        <v>91</v>
      </c>
      <c r="B93" s="1">
        <v>0.70095799999999997</v>
      </c>
      <c r="C93" s="1">
        <v>1.43204</v>
      </c>
      <c r="D93" s="1">
        <v>1.28267</v>
      </c>
    </row>
    <row r="94" spans="1:4">
      <c r="A94" s="1">
        <v>92</v>
      </c>
      <c r="B94" s="1">
        <v>0.70516699999999999</v>
      </c>
      <c r="C94" s="1">
        <v>1.4617899999999999</v>
      </c>
      <c r="D94" s="1">
        <v>1.2833699999999999</v>
      </c>
    </row>
    <row r="95" spans="1:4">
      <c r="A95" s="1">
        <v>93</v>
      </c>
      <c r="B95" s="1">
        <v>0.70420899999999997</v>
      </c>
      <c r="C95" s="1">
        <v>1.4857899999999999</v>
      </c>
      <c r="D95" s="1">
        <v>1.2809600000000001</v>
      </c>
    </row>
    <row r="96" spans="1:4">
      <c r="A96" s="1">
        <v>94</v>
      </c>
      <c r="B96" s="1">
        <v>0.70479099999999995</v>
      </c>
      <c r="C96" s="1">
        <v>1.6799200000000001</v>
      </c>
      <c r="D96" s="1">
        <v>1.28833</v>
      </c>
    </row>
    <row r="97" spans="1:4">
      <c r="A97" s="1">
        <v>95</v>
      </c>
      <c r="B97" s="1">
        <v>0.70395799999999997</v>
      </c>
      <c r="C97" s="1">
        <v>1.4444600000000001</v>
      </c>
      <c r="D97" s="1">
        <v>1.2885800000000001</v>
      </c>
    </row>
    <row r="98" spans="1:4">
      <c r="A98" s="1">
        <v>96</v>
      </c>
      <c r="B98" s="1">
        <v>0.72670900000000005</v>
      </c>
      <c r="C98" s="1">
        <v>1.4842900000000001</v>
      </c>
      <c r="D98" s="1">
        <v>1.28033</v>
      </c>
    </row>
    <row r="99" spans="1:4">
      <c r="A99" s="1">
        <v>97</v>
      </c>
      <c r="B99" s="1">
        <v>0.70133299999999998</v>
      </c>
      <c r="C99" s="1">
        <v>1.45933</v>
      </c>
      <c r="D99" s="1">
        <v>1.2762100000000001</v>
      </c>
    </row>
    <row r="100" spans="1:4">
      <c r="A100" s="1">
        <v>98</v>
      </c>
      <c r="B100" s="1">
        <v>0.70562499999999995</v>
      </c>
      <c r="C100" s="1">
        <v>1.4990399999999999</v>
      </c>
      <c r="D100" s="1">
        <v>1.2842899999999999</v>
      </c>
    </row>
    <row r="101" spans="1:4">
      <c r="A101" s="1">
        <v>99</v>
      </c>
      <c r="B101" s="1">
        <v>0.71708300000000003</v>
      </c>
      <c r="C101" s="1">
        <v>1.5047900000000001</v>
      </c>
      <c r="D101" s="1">
        <v>1.28783</v>
      </c>
    </row>
    <row r="102" spans="1:4">
      <c r="A102" s="1">
        <v>100</v>
      </c>
      <c r="B102" s="1">
        <v>0.69608300000000001</v>
      </c>
      <c r="C102" s="1">
        <v>1.4484999999999999</v>
      </c>
      <c r="D102" s="1">
        <v>1.28796</v>
      </c>
    </row>
  </sheetData>
  <mergeCells count="2">
    <mergeCell ref="B1:E1"/>
    <mergeCell ref="I8:L8"/>
  </mergeCells>
  <phoneticPr fontId="1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2288A-335C-B948-9A20-BF93C5E5B1C2}">
  <dimension ref="A1:L102"/>
  <sheetViews>
    <sheetView zoomScale="68" workbookViewId="0">
      <selection activeCell="D102" sqref="D102"/>
    </sheetView>
  </sheetViews>
  <sheetFormatPr baseColWidth="10" defaultColWidth="10.85546875" defaultRowHeight="15"/>
  <cols>
    <col min="1" max="1" width="4.7109375" style="1" customWidth="1"/>
    <col min="2" max="3" width="10.85546875" style="1"/>
    <col min="4" max="4" width="11.5703125" style="1" customWidth="1"/>
    <col min="5" max="16384" width="10.85546875" style="1"/>
  </cols>
  <sheetData>
    <row r="1" spans="1:12" s="3" customFormat="1" ht="28" customHeight="1">
      <c r="A1" s="2"/>
      <c r="B1" s="8" t="s">
        <v>10</v>
      </c>
      <c r="C1" s="9"/>
      <c r="D1" s="9"/>
      <c r="E1" s="9"/>
    </row>
    <row r="2" spans="1:12" s="3" customFormat="1" ht="28" customHeight="1">
      <c r="A2" s="4" t="s">
        <v>8</v>
      </c>
      <c r="B2" s="4" t="s">
        <v>11</v>
      </c>
      <c r="C2" s="4" t="s">
        <v>4</v>
      </c>
      <c r="D2" s="2" t="s">
        <v>5</v>
      </c>
      <c r="E2" s="4" t="s">
        <v>6</v>
      </c>
    </row>
    <row r="3" spans="1:12">
      <c r="A3" s="1">
        <v>1</v>
      </c>
      <c r="B3" s="1">
        <v>0.25708300000000001</v>
      </c>
      <c r="C3" s="1">
        <v>0.45587499999999997</v>
      </c>
      <c r="D3" s="1">
        <v>0.38470799999999999</v>
      </c>
    </row>
    <row r="4" spans="1:12">
      <c r="A4" s="1">
        <v>2</v>
      </c>
      <c r="B4" s="1">
        <v>0.253666</v>
      </c>
      <c r="C4" s="1">
        <v>0.47183399999999998</v>
      </c>
      <c r="D4" s="1">
        <v>0.38450000000000001</v>
      </c>
    </row>
    <row r="5" spans="1:12">
      <c r="A5" s="1">
        <v>3</v>
      </c>
      <c r="B5" s="1">
        <v>0.24945899999999999</v>
      </c>
      <c r="C5" s="1">
        <v>0.46654200000000001</v>
      </c>
      <c r="D5" s="1">
        <v>0.387042</v>
      </c>
    </row>
    <row r="6" spans="1:12">
      <c r="A6" s="1">
        <v>4</v>
      </c>
      <c r="B6" s="1">
        <v>0.25612499999999999</v>
      </c>
      <c r="C6" s="1">
        <v>0.457208</v>
      </c>
      <c r="D6" s="1">
        <v>0.393042</v>
      </c>
    </row>
    <row r="7" spans="1:12">
      <c r="A7" s="1">
        <v>5</v>
      </c>
      <c r="B7" s="1">
        <v>0.24995800000000001</v>
      </c>
      <c r="C7" s="1">
        <v>0.47433399999999998</v>
      </c>
      <c r="D7" s="1">
        <v>0.40387499999999998</v>
      </c>
    </row>
    <row r="8" spans="1:12">
      <c r="A8" s="1">
        <v>6</v>
      </c>
      <c r="B8" s="1">
        <v>0.25012499999999999</v>
      </c>
      <c r="C8" s="1">
        <v>0.42516700000000002</v>
      </c>
      <c r="D8" s="1">
        <v>0.38174999999999998</v>
      </c>
      <c r="I8" s="7" t="s">
        <v>9</v>
      </c>
      <c r="J8" s="7"/>
      <c r="K8" s="7"/>
      <c r="L8" s="7"/>
    </row>
    <row r="9" spans="1:12">
      <c r="A9" s="1">
        <v>7</v>
      </c>
      <c r="B9" s="1">
        <v>0.25570799999999999</v>
      </c>
      <c r="C9" s="1">
        <v>0.47195900000000002</v>
      </c>
      <c r="D9" s="1">
        <v>0.38500000000000001</v>
      </c>
      <c r="I9" s="1" t="s">
        <v>11</v>
      </c>
      <c r="J9" s="1" t="s">
        <v>4</v>
      </c>
      <c r="K9" s="1" t="s">
        <v>5</v>
      </c>
      <c r="L9" s="1" t="s">
        <v>6</v>
      </c>
    </row>
    <row r="10" spans="1:12">
      <c r="A10" s="1">
        <v>8</v>
      </c>
      <c r="B10" s="1">
        <v>0.25920799999999999</v>
      </c>
      <c r="C10" s="1">
        <v>0.43083399999999999</v>
      </c>
      <c r="D10" s="1">
        <v>0.38704100000000002</v>
      </c>
      <c r="I10" s="1">
        <f>AVERAGE(テーブル24565656789101191011[sequential])</f>
        <v>0.25224787000000004</v>
      </c>
      <c r="J10" s="1">
        <f>AVERAGE(テーブル24565656789101191011[multi-thread])</f>
        <v>0.46653796000000014</v>
      </c>
      <c r="K10" s="1">
        <f>AVERAGE(テーブル24565656789101191011[multi-fiber])</f>
        <v>0.38752078999999978</v>
      </c>
      <c r="L10" s="1" t="e">
        <f>AVERAGE(テーブル24565656789101191011[simd])</f>
        <v>#DIV/0!</v>
      </c>
    </row>
    <row r="11" spans="1:12">
      <c r="A11" s="1">
        <v>9</v>
      </c>
      <c r="B11" s="1">
        <v>0.24979199999999999</v>
      </c>
      <c r="C11" s="1">
        <v>0.46245799999999998</v>
      </c>
      <c r="D11" s="1">
        <v>0.38466600000000001</v>
      </c>
    </row>
    <row r="12" spans="1:12">
      <c r="A12" s="1">
        <v>10</v>
      </c>
      <c r="B12" s="1">
        <v>0.25454100000000002</v>
      </c>
      <c r="C12" s="1">
        <v>0.44645899999999999</v>
      </c>
      <c r="D12" s="1">
        <v>0.38312499999999999</v>
      </c>
    </row>
    <row r="13" spans="1:12">
      <c r="A13" s="1">
        <v>11</v>
      </c>
      <c r="B13" s="1">
        <v>0.25195800000000002</v>
      </c>
      <c r="C13" s="1">
        <v>0.49166700000000002</v>
      </c>
      <c r="D13" s="1">
        <v>0.38958300000000001</v>
      </c>
    </row>
    <row r="14" spans="1:12">
      <c r="A14" s="1">
        <v>12</v>
      </c>
      <c r="B14" s="1">
        <v>0.25187500000000002</v>
      </c>
      <c r="C14" s="1">
        <v>0.47204099999999999</v>
      </c>
      <c r="D14" s="1">
        <v>0.38341599999999998</v>
      </c>
    </row>
    <row r="15" spans="1:12">
      <c r="A15" s="1">
        <v>13</v>
      </c>
      <c r="B15" s="1">
        <v>0.25095899999999999</v>
      </c>
      <c r="C15" s="1">
        <v>0.45687499999999998</v>
      </c>
      <c r="D15" s="1">
        <v>0.38916699999999999</v>
      </c>
    </row>
    <row r="16" spans="1:12">
      <c r="A16" s="1">
        <v>14</v>
      </c>
      <c r="B16" s="1">
        <v>0.25741700000000001</v>
      </c>
      <c r="C16" s="1">
        <v>0.45554099999999997</v>
      </c>
      <c r="D16" s="1">
        <v>0.38316600000000001</v>
      </c>
    </row>
    <row r="17" spans="1:4">
      <c r="A17" s="1">
        <v>15</v>
      </c>
      <c r="B17" s="1">
        <v>0.25029200000000001</v>
      </c>
      <c r="C17" s="1">
        <v>0.46912500000000001</v>
      </c>
      <c r="D17" s="1">
        <v>0.38237500000000002</v>
      </c>
    </row>
    <row r="18" spans="1:4">
      <c r="A18" s="1">
        <v>16</v>
      </c>
      <c r="B18" s="1">
        <v>0.25700000000000001</v>
      </c>
      <c r="C18" s="1">
        <v>0.46470899999999998</v>
      </c>
      <c r="D18" s="1">
        <v>0.38637500000000002</v>
      </c>
    </row>
    <row r="19" spans="1:4">
      <c r="A19" s="1">
        <v>17</v>
      </c>
      <c r="B19" s="1">
        <v>0.251917</v>
      </c>
      <c r="C19" s="1">
        <v>0.46216699999999999</v>
      </c>
      <c r="D19" s="1">
        <v>0.38091599999999998</v>
      </c>
    </row>
    <row r="20" spans="1:4">
      <c r="A20" s="1">
        <v>18</v>
      </c>
      <c r="B20" s="1">
        <v>0.25224999999999997</v>
      </c>
      <c r="C20" s="1">
        <v>0.47570800000000002</v>
      </c>
      <c r="D20" s="1">
        <v>0.38729200000000003</v>
      </c>
    </row>
    <row r="21" spans="1:4">
      <c r="A21" s="1">
        <v>19</v>
      </c>
      <c r="B21" s="1">
        <v>0.25337500000000002</v>
      </c>
      <c r="C21" s="1">
        <v>0.46741700000000003</v>
      </c>
      <c r="D21" s="1">
        <v>0.38295800000000002</v>
      </c>
    </row>
    <row r="22" spans="1:4">
      <c r="A22" s="1">
        <v>20</v>
      </c>
      <c r="B22" s="1">
        <v>0.250417</v>
      </c>
      <c r="C22" s="1">
        <v>0.46208300000000002</v>
      </c>
      <c r="D22" s="1">
        <v>0.38133299999999998</v>
      </c>
    </row>
    <row r="23" spans="1:4">
      <c r="A23" s="1">
        <v>21</v>
      </c>
      <c r="B23" s="1">
        <v>0.25145800000000001</v>
      </c>
      <c r="C23" s="1">
        <v>0.46245900000000001</v>
      </c>
      <c r="D23" s="1">
        <v>0.38312499999999999</v>
      </c>
    </row>
    <row r="24" spans="1:4">
      <c r="A24" s="1">
        <v>22</v>
      </c>
      <c r="B24" s="1">
        <v>0.24920900000000001</v>
      </c>
      <c r="C24" s="1">
        <v>0.46875</v>
      </c>
      <c r="D24" s="1">
        <v>0.38808300000000001</v>
      </c>
    </row>
    <row r="25" spans="1:4">
      <c r="A25" s="1">
        <v>23</v>
      </c>
      <c r="B25" s="1">
        <v>0.24970899999999999</v>
      </c>
      <c r="C25" s="1">
        <v>0.44770799999999999</v>
      </c>
      <c r="D25" s="1">
        <v>0.388542</v>
      </c>
    </row>
    <row r="26" spans="1:4">
      <c r="A26" s="1">
        <v>24</v>
      </c>
      <c r="B26" s="1">
        <v>0.25012499999999999</v>
      </c>
      <c r="C26" s="1">
        <v>0.458625</v>
      </c>
      <c r="D26" s="1">
        <v>0.38262499999999999</v>
      </c>
    </row>
    <row r="27" spans="1:4">
      <c r="A27" s="1">
        <v>25</v>
      </c>
      <c r="B27" s="1">
        <v>0.25291599999999997</v>
      </c>
      <c r="C27" s="1">
        <v>0.49029200000000001</v>
      </c>
      <c r="D27" s="1">
        <v>0.38650000000000001</v>
      </c>
    </row>
    <row r="28" spans="1:4">
      <c r="A28" s="1">
        <v>26</v>
      </c>
      <c r="B28" s="1">
        <v>0.250334</v>
      </c>
      <c r="C28" s="1">
        <v>0.485541</v>
      </c>
      <c r="D28" s="1">
        <v>0.39850000000000002</v>
      </c>
    </row>
    <row r="29" spans="1:4">
      <c r="A29" s="1">
        <v>27</v>
      </c>
      <c r="B29" s="1">
        <v>0.25170799999999999</v>
      </c>
      <c r="C29" s="1">
        <v>0.45545799999999997</v>
      </c>
      <c r="D29" s="1">
        <v>0.39566600000000002</v>
      </c>
    </row>
    <row r="30" spans="1:4">
      <c r="A30" s="1">
        <v>28</v>
      </c>
      <c r="B30" s="1">
        <v>0.251</v>
      </c>
      <c r="C30" s="1">
        <v>0.46654200000000001</v>
      </c>
      <c r="D30" s="1">
        <v>0.38291700000000001</v>
      </c>
    </row>
    <row r="31" spans="1:4">
      <c r="A31" s="1">
        <v>29</v>
      </c>
      <c r="B31" s="1">
        <v>0.260625</v>
      </c>
      <c r="C31" s="1">
        <v>0.503417</v>
      </c>
      <c r="D31" s="1">
        <v>0.38937500000000003</v>
      </c>
    </row>
    <row r="32" spans="1:4">
      <c r="A32" s="1">
        <v>30</v>
      </c>
      <c r="B32" s="1">
        <v>0.253834</v>
      </c>
      <c r="C32" s="1">
        <v>0.42258400000000002</v>
      </c>
      <c r="D32" s="1">
        <v>0.38533400000000001</v>
      </c>
    </row>
    <row r="33" spans="1:4">
      <c r="A33" s="1">
        <v>31</v>
      </c>
      <c r="B33" s="1">
        <v>0.24887500000000001</v>
      </c>
      <c r="C33" s="1">
        <v>0.44824999999999998</v>
      </c>
      <c r="D33" s="1">
        <v>0.38524999999999998</v>
      </c>
    </row>
    <row r="34" spans="1:4">
      <c r="A34" s="1">
        <v>32</v>
      </c>
      <c r="B34" s="1">
        <v>0.254583</v>
      </c>
      <c r="C34" s="1">
        <v>0.46095900000000001</v>
      </c>
      <c r="D34" s="1">
        <v>0.390625</v>
      </c>
    </row>
    <row r="35" spans="1:4">
      <c r="A35" s="1">
        <v>33</v>
      </c>
      <c r="B35" s="1">
        <v>0.25212499999999999</v>
      </c>
      <c r="C35" s="1">
        <v>0.49837500000000001</v>
      </c>
      <c r="D35" s="1">
        <v>0.38737500000000002</v>
      </c>
    </row>
    <row r="36" spans="1:4">
      <c r="A36" s="1">
        <v>34</v>
      </c>
      <c r="B36" s="1">
        <v>0.2505</v>
      </c>
      <c r="C36" s="1">
        <v>0.47062500000000002</v>
      </c>
      <c r="D36" s="1">
        <v>0.38395800000000002</v>
      </c>
    </row>
    <row r="37" spans="1:4">
      <c r="A37" s="1">
        <v>35</v>
      </c>
      <c r="B37" s="1">
        <v>0.25062499999999999</v>
      </c>
      <c r="C37" s="1">
        <v>0.52187499999999998</v>
      </c>
      <c r="D37" s="1">
        <v>0.38708300000000001</v>
      </c>
    </row>
    <row r="38" spans="1:4">
      <c r="A38" s="1">
        <v>36</v>
      </c>
      <c r="B38" s="1">
        <v>0.25383299999999998</v>
      </c>
      <c r="C38" s="1">
        <v>0.45100000000000001</v>
      </c>
      <c r="D38" s="1">
        <v>0.38950000000000001</v>
      </c>
    </row>
    <row r="39" spans="1:4">
      <c r="A39" s="1">
        <v>37</v>
      </c>
      <c r="B39" s="1">
        <v>0.249917</v>
      </c>
      <c r="C39" s="1">
        <v>0.46525</v>
      </c>
      <c r="D39" s="1">
        <v>0.384959</v>
      </c>
    </row>
    <row r="40" spans="1:4">
      <c r="A40" s="1">
        <v>38</v>
      </c>
      <c r="B40" s="1">
        <v>0.25362499999999999</v>
      </c>
      <c r="C40" s="1">
        <v>0.46495799999999998</v>
      </c>
      <c r="D40" s="1">
        <v>0.401916</v>
      </c>
    </row>
    <row r="41" spans="1:4">
      <c r="A41" s="1">
        <v>39</v>
      </c>
      <c r="B41" s="1">
        <v>0.25229099999999999</v>
      </c>
      <c r="C41" s="1">
        <v>0.436083</v>
      </c>
      <c r="D41" s="1">
        <v>0.39774999999999999</v>
      </c>
    </row>
    <row r="42" spans="1:4">
      <c r="A42" s="1">
        <v>40</v>
      </c>
      <c r="B42" s="1">
        <v>0.25212499999999999</v>
      </c>
      <c r="C42" s="1">
        <v>0.442</v>
      </c>
      <c r="D42" s="1">
        <v>0.38412499999999999</v>
      </c>
    </row>
    <row r="43" spans="1:4">
      <c r="A43" s="1">
        <v>41</v>
      </c>
      <c r="B43" s="1">
        <v>0.25324999999999998</v>
      </c>
      <c r="C43" s="1">
        <v>0.48554199999999997</v>
      </c>
      <c r="D43" s="1">
        <v>0.38416699999999998</v>
      </c>
    </row>
    <row r="44" spans="1:4">
      <c r="A44" s="1">
        <v>42</v>
      </c>
      <c r="B44" s="1">
        <v>0.24875</v>
      </c>
      <c r="C44" s="1">
        <v>0.47837499999999999</v>
      </c>
      <c r="D44" s="1">
        <v>0.38437500000000002</v>
      </c>
    </row>
    <row r="45" spans="1:4">
      <c r="A45" s="1">
        <v>43</v>
      </c>
      <c r="B45" s="1">
        <v>0.25583400000000001</v>
      </c>
      <c r="C45" s="1">
        <v>0.47691699999999998</v>
      </c>
      <c r="D45" s="1">
        <v>0.385625</v>
      </c>
    </row>
    <row r="46" spans="1:4">
      <c r="A46" s="1">
        <v>44</v>
      </c>
      <c r="B46" s="1">
        <v>0.25016699999999997</v>
      </c>
      <c r="C46" s="1">
        <v>0.49087500000000001</v>
      </c>
      <c r="D46" s="1">
        <v>0.38224999999999998</v>
      </c>
    </row>
    <row r="47" spans="1:4">
      <c r="A47" s="1">
        <v>45</v>
      </c>
      <c r="B47" s="1">
        <v>0.25237500000000002</v>
      </c>
      <c r="C47" s="1">
        <v>0.485209</v>
      </c>
      <c r="D47" s="1">
        <v>0.385125</v>
      </c>
    </row>
    <row r="48" spans="1:4">
      <c r="A48" s="1">
        <v>46</v>
      </c>
      <c r="B48" s="1">
        <v>0.25087500000000001</v>
      </c>
      <c r="C48" s="1">
        <v>0.46154099999999998</v>
      </c>
      <c r="D48" s="1">
        <v>0.38450000000000001</v>
      </c>
    </row>
    <row r="49" spans="1:4">
      <c r="A49" s="1">
        <v>47</v>
      </c>
      <c r="B49" s="1">
        <v>0.25395899999999999</v>
      </c>
      <c r="C49" s="1">
        <v>0.51283299999999998</v>
      </c>
      <c r="D49" s="1">
        <v>0.38524999999999998</v>
      </c>
    </row>
    <row r="50" spans="1:4">
      <c r="A50" s="1">
        <v>48</v>
      </c>
      <c r="B50" s="1">
        <v>0.247916</v>
      </c>
      <c r="C50" s="1">
        <v>0.44374999999999998</v>
      </c>
      <c r="D50" s="1">
        <v>0.38416600000000001</v>
      </c>
    </row>
    <row r="51" spans="1:4">
      <c r="A51" s="1">
        <v>49</v>
      </c>
      <c r="B51" s="1">
        <v>0.25212499999999999</v>
      </c>
      <c r="C51" s="1">
        <v>0.450208</v>
      </c>
      <c r="D51" s="1">
        <v>0.38408399999999998</v>
      </c>
    </row>
    <row r="52" spans="1:4">
      <c r="A52" s="1">
        <v>50</v>
      </c>
      <c r="B52" s="1">
        <v>0.255166</v>
      </c>
      <c r="C52" s="1">
        <v>0.44858300000000001</v>
      </c>
      <c r="D52" s="1">
        <v>0.38937500000000003</v>
      </c>
    </row>
    <row r="53" spans="1:4">
      <c r="A53" s="1">
        <v>51</v>
      </c>
      <c r="B53" s="1">
        <v>0.250334</v>
      </c>
      <c r="C53" s="1">
        <v>0.45837499999999998</v>
      </c>
      <c r="D53" s="1">
        <v>0.38574999999999998</v>
      </c>
    </row>
    <row r="54" spans="1:4">
      <c r="A54" s="1">
        <v>52</v>
      </c>
      <c r="B54" s="1">
        <v>0.254583</v>
      </c>
      <c r="C54" s="1">
        <v>0.41549999999999998</v>
      </c>
      <c r="D54" s="1">
        <v>0.38295800000000002</v>
      </c>
    </row>
    <row r="55" spans="1:4">
      <c r="A55" s="1">
        <v>53</v>
      </c>
      <c r="B55" s="1">
        <v>0.249833</v>
      </c>
      <c r="C55" s="1">
        <v>0.503166</v>
      </c>
      <c r="D55" s="1">
        <v>0.393459</v>
      </c>
    </row>
    <row r="56" spans="1:4">
      <c r="A56" s="1">
        <v>54</v>
      </c>
      <c r="B56" s="1">
        <v>0.25254199999999999</v>
      </c>
      <c r="C56" s="1">
        <v>0.484958</v>
      </c>
      <c r="D56" s="1">
        <v>0.38774999999999998</v>
      </c>
    </row>
    <row r="57" spans="1:4">
      <c r="A57" s="1">
        <v>55</v>
      </c>
      <c r="B57" s="1">
        <v>0.25124999999999997</v>
      </c>
      <c r="C57" s="1">
        <v>0.46704099999999998</v>
      </c>
      <c r="D57" s="1">
        <v>0.38566600000000001</v>
      </c>
    </row>
    <row r="58" spans="1:4">
      <c r="A58" s="1">
        <v>56</v>
      </c>
      <c r="B58" s="1">
        <v>0.25354100000000002</v>
      </c>
      <c r="C58" s="1">
        <v>0.46416600000000002</v>
      </c>
      <c r="D58" s="1">
        <v>0.41645799999999999</v>
      </c>
    </row>
    <row r="59" spans="1:4">
      <c r="A59" s="1">
        <v>57</v>
      </c>
      <c r="B59" s="1">
        <v>0.25229099999999999</v>
      </c>
      <c r="C59" s="1">
        <v>0.44845800000000002</v>
      </c>
      <c r="D59" s="1">
        <v>0.39087499999999997</v>
      </c>
    </row>
    <row r="60" spans="1:4">
      <c r="A60" s="1">
        <v>58</v>
      </c>
      <c r="B60" s="1">
        <v>0.25116699999999997</v>
      </c>
      <c r="C60" s="1">
        <v>0.47287499999999999</v>
      </c>
      <c r="D60" s="1">
        <v>0.38608399999999998</v>
      </c>
    </row>
    <row r="61" spans="1:4">
      <c r="A61" s="1">
        <v>59</v>
      </c>
      <c r="B61" s="1">
        <v>0.25258399999999998</v>
      </c>
      <c r="C61" s="1">
        <v>0.465084</v>
      </c>
      <c r="D61" s="1">
        <v>0.387708</v>
      </c>
    </row>
    <row r="62" spans="1:4">
      <c r="A62" s="1">
        <v>60</v>
      </c>
      <c r="B62" s="1">
        <v>0.25637500000000002</v>
      </c>
      <c r="C62" s="1">
        <v>0.47275</v>
      </c>
      <c r="D62" s="1">
        <v>0.38520900000000002</v>
      </c>
    </row>
    <row r="63" spans="1:4">
      <c r="A63" s="1">
        <v>61</v>
      </c>
      <c r="B63" s="1">
        <v>0.250166</v>
      </c>
      <c r="C63" s="1">
        <v>0.49275000000000002</v>
      </c>
      <c r="D63" s="1">
        <v>0.39233299999999999</v>
      </c>
    </row>
    <row r="64" spans="1:4">
      <c r="A64" s="1">
        <v>62</v>
      </c>
      <c r="B64" s="1">
        <v>0.25233299999999997</v>
      </c>
      <c r="C64" s="1">
        <v>0.47558299999999998</v>
      </c>
      <c r="D64" s="1">
        <v>0.38229099999999999</v>
      </c>
    </row>
    <row r="65" spans="1:4">
      <c r="A65" s="1">
        <v>63</v>
      </c>
      <c r="B65" s="1">
        <v>0.25079200000000001</v>
      </c>
      <c r="C65" s="1">
        <v>0.45508399999999999</v>
      </c>
      <c r="D65" s="1">
        <v>0.39116699999999999</v>
      </c>
    </row>
    <row r="66" spans="1:4">
      <c r="A66" s="1">
        <v>64</v>
      </c>
      <c r="B66" s="1">
        <v>0.251</v>
      </c>
      <c r="C66" s="1">
        <v>0.46358300000000002</v>
      </c>
      <c r="D66" s="1">
        <v>0.38329200000000002</v>
      </c>
    </row>
    <row r="67" spans="1:4">
      <c r="A67" s="1">
        <v>65</v>
      </c>
      <c r="B67" s="1">
        <v>0.2525</v>
      </c>
      <c r="C67" s="1">
        <v>0.49654199999999998</v>
      </c>
      <c r="D67" s="1">
        <v>0.38904100000000003</v>
      </c>
    </row>
    <row r="68" spans="1:4">
      <c r="A68" s="1">
        <v>66</v>
      </c>
      <c r="B68" s="1">
        <v>0.25329200000000002</v>
      </c>
      <c r="C68" s="1">
        <v>0.464084</v>
      </c>
      <c r="D68" s="1">
        <v>0.38333299999999998</v>
      </c>
    </row>
    <row r="69" spans="1:4">
      <c r="A69" s="1">
        <v>67</v>
      </c>
      <c r="B69" s="1">
        <v>0.25104199999999999</v>
      </c>
      <c r="C69" s="1">
        <v>0.47037499999999999</v>
      </c>
      <c r="D69" s="1">
        <v>0.38424999999999998</v>
      </c>
    </row>
    <row r="70" spans="1:4">
      <c r="A70" s="1">
        <v>68</v>
      </c>
      <c r="B70" s="1">
        <v>0.25120799999999999</v>
      </c>
      <c r="C70" s="1">
        <v>0.466833</v>
      </c>
      <c r="D70" s="1">
        <v>0.388459</v>
      </c>
    </row>
    <row r="71" spans="1:4">
      <c r="A71" s="1">
        <v>69</v>
      </c>
      <c r="B71" s="1">
        <v>0.25091599999999997</v>
      </c>
      <c r="C71" s="1">
        <v>0.483792</v>
      </c>
      <c r="D71" s="1">
        <v>0.38287500000000002</v>
      </c>
    </row>
    <row r="72" spans="1:4">
      <c r="A72" s="1">
        <v>70</v>
      </c>
      <c r="B72" s="1">
        <v>0.25062499999999999</v>
      </c>
      <c r="C72" s="1">
        <v>0.46675</v>
      </c>
      <c r="D72" s="1">
        <v>0.39137499999999997</v>
      </c>
    </row>
    <row r="73" spans="1:4">
      <c r="A73" s="1">
        <v>71</v>
      </c>
      <c r="B73" s="1">
        <v>0.25024999999999997</v>
      </c>
      <c r="C73" s="1">
        <v>0.46404200000000001</v>
      </c>
      <c r="D73" s="1">
        <v>0.38324999999999998</v>
      </c>
    </row>
    <row r="74" spans="1:4">
      <c r="A74" s="1">
        <v>72</v>
      </c>
      <c r="B74" s="1">
        <v>0.249833</v>
      </c>
      <c r="C74" s="1">
        <v>0.451542</v>
      </c>
      <c r="D74" s="1">
        <v>0.38424999999999998</v>
      </c>
    </row>
    <row r="75" spans="1:4">
      <c r="A75" s="1">
        <v>73</v>
      </c>
      <c r="B75" s="1">
        <v>0.25170799999999999</v>
      </c>
      <c r="C75" s="1">
        <v>0.47387499999999999</v>
      </c>
      <c r="D75" s="1">
        <v>0.38500000000000001</v>
      </c>
    </row>
    <row r="76" spans="1:4">
      <c r="A76" s="1">
        <v>74</v>
      </c>
      <c r="B76" s="1">
        <v>0.25162499999999999</v>
      </c>
      <c r="C76" s="1">
        <v>0.471333</v>
      </c>
      <c r="D76" s="1">
        <v>0.38300000000000001</v>
      </c>
    </row>
    <row r="77" spans="1:4">
      <c r="A77" s="1">
        <v>75</v>
      </c>
      <c r="B77" s="1">
        <v>0.25337500000000002</v>
      </c>
      <c r="C77" s="1">
        <v>0.457959</v>
      </c>
      <c r="D77" s="1">
        <v>0.395791</v>
      </c>
    </row>
    <row r="78" spans="1:4">
      <c r="A78" s="1">
        <v>76</v>
      </c>
      <c r="B78" s="1">
        <v>0.25154199999999999</v>
      </c>
      <c r="C78" s="1">
        <v>0.48941699999999999</v>
      </c>
      <c r="D78" s="1">
        <v>0.38312499999999999</v>
      </c>
    </row>
    <row r="79" spans="1:4">
      <c r="A79" s="1">
        <v>77</v>
      </c>
      <c r="B79" s="1">
        <v>0.25545899999999999</v>
      </c>
      <c r="C79" s="1">
        <v>0.46054200000000001</v>
      </c>
      <c r="D79" s="1">
        <v>0.391291</v>
      </c>
    </row>
    <row r="80" spans="1:4">
      <c r="A80" s="1">
        <v>78</v>
      </c>
      <c r="B80" s="1">
        <v>0.25154100000000001</v>
      </c>
      <c r="C80" s="1">
        <v>0.45091700000000001</v>
      </c>
      <c r="D80" s="1">
        <v>0.39441700000000002</v>
      </c>
    </row>
    <row r="81" spans="1:4">
      <c r="A81" s="1">
        <v>79</v>
      </c>
      <c r="B81" s="1">
        <v>0.248333</v>
      </c>
      <c r="C81" s="1">
        <v>0.47387499999999999</v>
      </c>
      <c r="D81" s="1">
        <v>0.386625</v>
      </c>
    </row>
    <row r="82" spans="1:4">
      <c r="A82" s="1">
        <v>80</v>
      </c>
      <c r="B82" s="1">
        <v>0.253666</v>
      </c>
      <c r="C82" s="1">
        <v>0.46183299999999999</v>
      </c>
      <c r="D82" s="1">
        <v>0.38370900000000002</v>
      </c>
    </row>
    <row r="83" spans="1:4">
      <c r="A83" s="1">
        <v>81</v>
      </c>
      <c r="B83" s="1">
        <v>0.251417</v>
      </c>
      <c r="C83" s="1">
        <v>0.47895799999999999</v>
      </c>
      <c r="D83" s="1">
        <v>0.38300000000000001</v>
      </c>
    </row>
    <row r="84" spans="1:4">
      <c r="A84" s="1">
        <v>82</v>
      </c>
      <c r="B84" s="1">
        <v>0.25683299999999998</v>
      </c>
      <c r="C84" s="1">
        <v>0.47341699999999998</v>
      </c>
      <c r="D84" s="1">
        <v>0.39574999999999999</v>
      </c>
    </row>
    <row r="85" spans="1:4">
      <c r="A85" s="1">
        <v>83</v>
      </c>
      <c r="B85" s="1">
        <v>0.2525</v>
      </c>
      <c r="C85" s="1">
        <v>0.47279100000000002</v>
      </c>
      <c r="D85" s="1">
        <v>0.39095800000000003</v>
      </c>
    </row>
    <row r="86" spans="1:4">
      <c r="A86" s="1">
        <v>84</v>
      </c>
      <c r="B86" s="1">
        <v>0.25074999999999997</v>
      </c>
      <c r="C86" s="1">
        <v>0.46916600000000003</v>
      </c>
      <c r="D86" s="1">
        <v>0.38474999999999998</v>
      </c>
    </row>
    <row r="87" spans="1:4">
      <c r="A87" s="1">
        <v>85</v>
      </c>
      <c r="B87" s="1">
        <v>0.25012499999999999</v>
      </c>
      <c r="C87" s="1">
        <v>0.46020800000000001</v>
      </c>
      <c r="D87" s="1">
        <v>0.38808399999999998</v>
      </c>
    </row>
    <row r="88" spans="1:4">
      <c r="A88" s="1">
        <v>86</v>
      </c>
      <c r="B88" s="1">
        <v>0.25179099999999999</v>
      </c>
      <c r="C88" s="1">
        <v>0.46533400000000003</v>
      </c>
      <c r="D88" s="1">
        <v>0.38666699999999998</v>
      </c>
    </row>
    <row r="89" spans="1:4">
      <c r="A89" s="1">
        <v>87</v>
      </c>
      <c r="B89" s="1">
        <v>0.25133299999999997</v>
      </c>
      <c r="C89" s="1">
        <v>0.49833300000000003</v>
      </c>
      <c r="D89" s="1">
        <v>0.39608300000000002</v>
      </c>
    </row>
    <row r="90" spans="1:4">
      <c r="A90" s="1">
        <v>88</v>
      </c>
      <c r="B90" s="1">
        <v>0.252417</v>
      </c>
      <c r="C90" s="1">
        <v>0.46237499999999998</v>
      </c>
      <c r="D90" s="1">
        <v>0.39474999999999999</v>
      </c>
    </row>
    <row r="91" spans="1:4">
      <c r="A91" s="1">
        <v>89</v>
      </c>
      <c r="B91" s="1">
        <v>0.25245899999999999</v>
      </c>
      <c r="C91" s="1">
        <v>0.45874999999999999</v>
      </c>
      <c r="D91" s="1">
        <v>0.39024999999999999</v>
      </c>
    </row>
    <row r="92" spans="1:4">
      <c r="A92" s="1">
        <v>90</v>
      </c>
      <c r="B92" s="1">
        <v>0.25287500000000002</v>
      </c>
      <c r="C92" s="1">
        <v>0.46050000000000002</v>
      </c>
      <c r="D92" s="1">
        <v>0.38287500000000002</v>
      </c>
    </row>
    <row r="93" spans="1:4">
      <c r="A93" s="1">
        <v>91</v>
      </c>
      <c r="B93" s="1">
        <v>0.25179200000000002</v>
      </c>
      <c r="C93" s="1">
        <v>0.49270799999999998</v>
      </c>
      <c r="D93" s="1">
        <v>0.39020899999999997</v>
      </c>
    </row>
    <row r="94" spans="1:4">
      <c r="A94" s="1">
        <v>92</v>
      </c>
      <c r="B94" s="1">
        <v>0.25529099999999999</v>
      </c>
      <c r="C94" s="1">
        <v>0.46045799999999998</v>
      </c>
      <c r="D94" s="1">
        <v>0.38220799999999999</v>
      </c>
    </row>
    <row r="95" spans="1:4">
      <c r="A95" s="1">
        <v>93</v>
      </c>
      <c r="B95" s="1">
        <v>0.25083299999999997</v>
      </c>
      <c r="C95" s="1">
        <v>0.458042</v>
      </c>
      <c r="D95" s="1">
        <v>0.38937500000000003</v>
      </c>
    </row>
    <row r="96" spans="1:4">
      <c r="A96" s="1">
        <v>94</v>
      </c>
      <c r="B96" s="1">
        <v>0.25770799999999999</v>
      </c>
      <c r="C96" s="1">
        <v>0.47795799999999999</v>
      </c>
      <c r="D96" s="1">
        <v>0.39995799999999998</v>
      </c>
    </row>
    <row r="97" spans="1:4">
      <c r="A97" s="1">
        <v>95</v>
      </c>
      <c r="B97" s="1">
        <v>0.25041600000000003</v>
      </c>
      <c r="C97" s="1">
        <v>0.47275</v>
      </c>
      <c r="D97" s="1">
        <v>0.38345800000000002</v>
      </c>
    </row>
    <row r="98" spans="1:4">
      <c r="A98" s="1">
        <v>96</v>
      </c>
      <c r="B98" s="1">
        <v>0.25087500000000001</v>
      </c>
      <c r="C98" s="1">
        <v>0.45533400000000002</v>
      </c>
      <c r="D98" s="1">
        <v>0.38787500000000003</v>
      </c>
    </row>
    <row r="99" spans="1:4">
      <c r="A99" s="1">
        <v>97</v>
      </c>
      <c r="B99" s="1">
        <v>0.253666</v>
      </c>
      <c r="C99" s="1">
        <v>0.46604200000000001</v>
      </c>
      <c r="D99" s="1">
        <v>0.38458399999999998</v>
      </c>
    </row>
    <row r="100" spans="1:4">
      <c r="A100" s="1">
        <v>98</v>
      </c>
      <c r="B100" s="1">
        <v>0.25233299999999997</v>
      </c>
      <c r="C100" s="1">
        <v>0.44416699999999998</v>
      </c>
      <c r="D100" s="1">
        <v>0.390125</v>
      </c>
    </row>
    <row r="101" spans="1:4">
      <c r="A101" s="1">
        <v>99</v>
      </c>
      <c r="B101" s="1">
        <v>0.25104199999999999</v>
      </c>
      <c r="C101" s="1">
        <v>0.432417</v>
      </c>
      <c r="D101" s="1">
        <v>0.38408300000000001</v>
      </c>
    </row>
    <row r="102" spans="1:4">
      <c r="A102" s="1">
        <v>100</v>
      </c>
      <c r="B102" s="1">
        <v>0.249666</v>
      </c>
      <c r="C102" s="1">
        <v>0.45641700000000002</v>
      </c>
      <c r="D102" s="1">
        <v>0.38279099999999999</v>
      </c>
    </row>
  </sheetData>
  <mergeCells count="2">
    <mergeCell ref="B1:E1"/>
    <mergeCell ref="I8:L8"/>
  </mergeCells>
  <phoneticPr fontId="1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97FA3-715C-C547-8FFB-434EDE9B7642}">
  <dimension ref="A1:L102"/>
  <sheetViews>
    <sheetView workbookViewId="0">
      <selection activeCell="D102" sqref="D102"/>
    </sheetView>
  </sheetViews>
  <sheetFormatPr baseColWidth="10" defaultColWidth="10.85546875" defaultRowHeight="15"/>
  <cols>
    <col min="1" max="1" width="4.7109375" style="1" customWidth="1"/>
    <col min="2" max="3" width="10.85546875" style="1"/>
    <col min="4" max="4" width="11.5703125" style="1" customWidth="1"/>
    <col min="5" max="16384" width="10.85546875" style="1"/>
  </cols>
  <sheetData>
    <row r="1" spans="1:12" s="3" customFormat="1" ht="28" customHeight="1">
      <c r="A1" s="2"/>
      <c r="B1" s="8" t="s">
        <v>10</v>
      </c>
      <c r="C1" s="9"/>
      <c r="D1" s="9"/>
      <c r="E1" s="9"/>
    </row>
    <row r="2" spans="1:12" s="3" customFormat="1" ht="28" customHeight="1">
      <c r="A2" s="4" t="s">
        <v>8</v>
      </c>
      <c r="B2" s="4" t="s">
        <v>11</v>
      </c>
      <c r="C2" s="4" t="s">
        <v>4</v>
      </c>
      <c r="D2" s="2" t="s">
        <v>5</v>
      </c>
      <c r="E2" s="4" t="s">
        <v>6</v>
      </c>
    </row>
    <row r="3" spans="1:12">
      <c r="A3" s="1">
        <v>1</v>
      </c>
      <c r="B3" s="1">
        <v>0.93108299999999999</v>
      </c>
      <c r="C3" s="1">
        <v>1.73404</v>
      </c>
      <c r="D3" s="1">
        <v>1.79217</v>
      </c>
    </row>
    <row r="4" spans="1:12">
      <c r="A4" s="1">
        <v>2</v>
      </c>
      <c r="B4" s="1">
        <v>0.94908300000000001</v>
      </c>
      <c r="C4" s="1">
        <v>1.6830400000000001</v>
      </c>
      <c r="D4" s="1">
        <v>1.7749600000000001</v>
      </c>
    </row>
    <row r="5" spans="1:12">
      <c r="A5" s="1">
        <v>3</v>
      </c>
      <c r="B5" s="1">
        <v>0.9325</v>
      </c>
      <c r="C5" s="1">
        <v>1.6917899999999999</v>
      </c>
      <c r="D5" s="1">
        <v>1.7630399999999999</v>
      </c>
    </row>
    <row r="6" spans="1:12">
      <c r="A6" s="1">
        <v>4</v>
      </c>
      <c r="B6" s="1">
        <v>0.92987500000000001</v>
      </c>
      <c r="C6" s="1">
        <v>1.72258</v>
      </c>
      <c r="D6" s="1">
        <v>1.76467</v>
      </c>
    </row>
    <row r="7" spans="1:12">
      <c r="A7" s="1">
        <v>5</v>
      </c>
      <c r="B7" s="1">
        <v>0.927458</v>
      </c>
      <c r="C7" s="1">
        <v>1.7700800000000001</v>
      </c>
      <c r="D7" s="1">
        <v>1.75221</v>
      </c>
    </row>
    <row r="8" spans="1:12">
      <c r="A8" s="1">
        <v>6</v>
      </c>
      <c r="B8" s="1">
        <v>0.93700000000000006</v>
      </c>
      <c r="C8" s="1">
        <v>1.70513</v>
      </c>
      <c r="D8" s="1">
        <v>1.74783</v>
      </c>
      <c r="I8" s="7" t="s">
        <v>9</v>
      </c>
      <c r="J8" s="7"/>
      <c r="K8" s="7"/>
      <c r="L8" s="7"/>
    </row>
    <row r="9" spans="1:12">
      <c r="A9" s="1">
        <v>7</v>
      </c>
      <c r="B9" s="1">
        <v>0.93970799999999999</v>
      </c>
      <c r="C9" s="1">
        <v>1.73892</v>
      </c>
      <c r="D9" s="1">
        <v>1.7641199999999999</v>
      </c>
      <c r="I9" s="1" t="s">
        <v>11</v>
      </c>
      <c r="J9" s="1" t="s">
        <v>4</v>
      </c>
      <c r="K9" s="1" t="s">
        <v>5</v>
      </c>
      <c r="L9" s="1" t="s">
        <v>6</v>
      </c>
    </row>
    <row r="10" spans="1:12">
      <c r="A10" s="1">
        <v>8</v>
      </c>
      <c r="B10" s="1">
        <v>0.93087500000000001</v>
      </c>
      <c r="C10" s="1">
        <v>1.6607099999999999</v>
      </c>
      <c r="D10" s="1">
        <v>1.7756700000000001</v>
      </c>
      <c r="I10" s="1">
        <f>AVERAGE(テーブル2456565678910119101112[sequential])</f>
        <v>0.93740497000000034</v>
      </c>
      <c r="J10" s="1">
        <f>AVERAGE(テーブル2456565678910119101112[multi-thread])</f>
        <v>1.7163025000000003</v>
      </c>
      <c r="K10" s="1">
        <f>AVERAGE(テーブル2456565678910119101112[multi-fiber])</f>
        <v>1.7711123000000006</v>
      </c>
      <c r="L10" s="1" t="e">
        <f>AVERAGE(テーブル2456565678910119101112[simd])</f>
        <v>#DIV/0!</v>
      </c>
    </row>
    <row r="11" spans="1:12">
      <c r="A11" s="1">
        <v>9</v>
      </c>
      <c r="B11" s="1">
        <v>0.93762500000000004</v>
      </c>
      <c r="C11" s="1">
        <v>1.72679</v>
      </c>
      <c r="D11" s="1">
        <v>1.7576700000000001</v>
      </c>
    </row>
    <row r="12" spans="1:12">
      <c r="A12" s="1">
        <v>10</v>
      </c>
      <c r="B12" s="1">
        <v>0.93841699999999995</v>
      </c>
      <c r="C12" s="1">
        <v>1.72217</v>
      </c>
      <c r="D12" s="1">
        <v>1.7551699999999999</v>
      </c>
    </row>
    <row r="13" spans="1:12">
      <c r="A13" s="1">
        <v>11</v>
      </c>
      <c r="B13" s="1">
        <v>0.92949999999999999</v>
      </c>
      <c r="C13" s="1">
        <v>1.7243299999999999</v>
      </c>
      <c r="D13" s="1">
        <v>1.80796</v>
      </c>
    </row>
    <row r="14" spans="1:12">
      <c r="A14" s="1">
        <v>12</v>
      </c>
      <c r="B14" s="1">
        <v>0.93566700000000003</v>
      </c>
      <c r="C14" s="1">
        <v>1.7113799999999999</v>
      </c>
      <c r="D14" s="1">
        <v>1.76508</v>
      </c>
    </row>
    <row r="15" spans="1:12">
      <c r="A15" s="1">
        <v>13</v>
      </c>
      <c r="B15" s="1">
        <v>0.93516699999999997</v>
      </c>
      <c r="C15" s="1">
        <v>1.7613700000000001</v>
      </c>
      <c r="D15" s="1">
        <v>1.75875</v>
      </c>
    </row>
    <row r="16" spans="1:12">
      <c r="A16" s="1">
        <v>14</v>
      </c>
      <c r="B16" s="1">
        <v>0.93745900000000004</v>
      </c>
      <c r="C16" s="1">
        <v>1.7213799999999999</v>
      </c>
      <c r="D16" s="1">
        <v>1.78396</v>
      </c>
    </row>
    <row r="17" spans="1:4">
      <c r="A17" s="1">
        <v>15</v>
      </c>
      <c r="B17" s="1">
        <v>0.93795799999999996</v>
      </c>
      <c r="C17" s="1">
        <v>1.7760400000000001</v>
      </c>
      <c r="D17" s="1">
        <v>1.7549999999999999</v>
      </c>
    </row>
    <row r="18" spans="1:4">
      <c r="A18" s="1">
        <v>16</v>
      </c>
      <c r="B18" s="1">
        <v>0.94179199999999996</v>
      </c>
      <c r="C18" s="1">
        <v>1.7239199999999999</v>
      </c>
      <c r="D18" s="1">
        <v>1.79871</v>
      </c>
    </row>
    <row r="19" spans="1:4">
      <c r="A19" s="1">
        <v>17</v>
      </c>
      <c r="B19" s="1">
        <v>0.93300000000000005</v>
      </c>
      <c r="C19" s="1">
        <v>1.6970000000000001</v>
      </c>
      <c r="D19" s="1">
        <v>1.7818799999999999</v>
      </c>
    </row>
    <row r="20" spans="1:4">
      <c r="A20" s="1">
        <v>18</v>
      </c>
      <c r="B20" s="1">
        <v>0.93545800000000001</v>
      </c>
      <c r="C20" s="1">
        <v>1.7746200000000001</v>
      </c>
      <c r="D20" s="1">
        <v>1.78383</v>
      </c>
    </row>
    <row r="21" spans="1:4">
      <c r="A21" s="1">
        <v>19</v>
      </c>
      <c r="B21" s="1">
        <v>0.94029200000000002</v>
      </c>
      <c r="C21" s="1">
        <v>1.73217</v>
      </c>
      <c r="D21" s="1">
        <v>1.7900799999999999</v>
      </c>
    </row>
    <row r="22" spans="1:4">
      <c r="A22" s="1">
        <v>20</v>
      </c>
      <c r="B22" s="1">
        <v>0.93416699999999997</v>
      </c>
      <c r="C22" s="1">
        <v>1.63733</v>
      </c>
      <c r="D22" s="1">
        <v>1.77946</v>
      </c>
    </row>
    <row r="23" spans="1:4">
      <c r="A23" s="1">
        <v>21</v>
      </c>
      <c r="B23" s="1">
        <v>0.93866700000000003</v>
      </c>
      <c r="C23" s="1">
        <v>1.7571699999999999</v>
      </c>
      <c r="D23" s="1">
        <v>1.8041199999999999</v>
      </c>
    </row>
    <row r="24" spans="1:4">
      <c r="A24" s="1">
        <v>22</v>
      </c>
      <c r="B24" s="1">
        <v>0.935917</v>
      </c>
      <c r="C24" s="1">
        <v>1.7159599999999999</v>
      </c>
      <c r="D24" s="1">
        <v>1.7623800000000001</v>
      </c>
    </row>
    <row r="25" spans="1:4">
      <c r="A25" s="1">
        <v>23</v>
      </c>
      <c r="B25" s="1">
        <v>0.93858299999999995</v>
      </c>
      <c r="C25" s="1">
        <v>1.6953800000000001</v>
      </c>
      <c r="D25" s="1">
        <v>1.76983</v>
      </c>
    </row>
    <row r="26" spans="1:4">
      <c r="A26" s="1">
        <v>24</v>
      </c>
      <c r="B26" s="1">
        <v>0.93858299999999995</v>
      </c>
      <c r="C26" s="1">
        <v>1.72437</v>
      </c>
      <c r="D26" s="1">
        <v>1.76908</v>
      </c>
    </row>
    <row r="27" spans="1:4">
      <c r="A27" s="1">
        <v>25</v>
      </c>
      <c r="B27" s="1">
        <v>0.934666</v>
      </c>
      <c r="C27" s="1">
        <v>1.7104200000000001</v>
      </c>
      <c r="D27" s="1">
        <v>1.7584200000000001</v>
      </c>
    </row>
    <row r="28" spans="1:4">
      <c r="A28" s="1">
        <v>26</v>
      </c>
      <c r="B28" s="1">
        <v>0.94270799999999999</v>
      </c>
      <c r="C28" s="1">
        <v>1.7392099999999999</v>
      </c>
      <c r="D28" s="1">
        <v>1.7704599999999999</v>
      </c>
    </row>
    <row r="29" spans="1:4">
      <c r="A29" s="1">
        <v>27</v>
      </c>
      <c r="B29" s="1">
        <v>0.93074999999999997</v>
      </c>
      <c r="C29" s="1">
        <v>1.7151700000000001</v>
      </c>
      <c r="D29" s="1">
        <v>1.7604200000000001</v>
      </c>
    </row>
    <row r="30" spans="1:4">
      <c r="A30" s="1">
        <v>28</v>
      </c>
      <c r="B30" s="1">
        <v>0.94687500000000002</v>
      </c>
      <c r="C30" s="1">
        <v>1.63625</v>
      </c>
      <c r="D30" s="1">
        <v>1.77721</v>
      </c>
    </row>
    <row r="31" spans="1:4">
      <c r="A31" s="1">
        <v>29</v>
      </c>
      <c r="B31" s="1">
        <v>0.92958399999999997</v>
      </c>
      <c r="C31" s="1">
        <v>1.6993799999999999</v>
      </c>
      <c r="D31" s="1">
        <v>1.7544200000000001</v>
      </c>
    </row>
    <row r="32" spans="1:4">
      <c r="A32" s="1">
        <v>30</v>
      </c>
      <c r="B32" s="1">
        <v>0.93695799999999996</v>
      </c>
      <c r="C32" s="1">
        <v>1.6535</v>
      </c>
      <c r="D32" s="1">
        <v>1.7544200000000001</v>
      </c>
    </row>
    <row r="33" spans="1:4">
      <c r="A33" s="1">
        <v>31</v>
      </c>
      <c r="B33" s="1">
        <v>0.94125000000000003</v>
      </c>
      <c r="C33" s="1">
        <v>1.6879200000000001</v>
      </c>
      <c r="D33" s="1">
        <v>1.75671</v>
      </c>
    </row>
    <row r="34" spans="1:4">
      <c r="A34" s="1">
        <v>32</v>
      </c>
      <c r="B34" s="1">
        <v>0.93820800000000004</v>
      </c>
      <c r="C34" s="1">
        <v>1.7084600000000001</v>
      </c>
      <c r="D34" s="1">
        <v>1.7515799999999999</v>
      </c>
    </row>
    <row r="35" spans="1:4">
      <c r="A35" s="1">
        <v>33</v>
      </c>
      <c r="B35" s="1">
        <v>0.93145800000000001</v>
      </c>
      <c r="C35" s="1">
        <v>1.7035</v>
      </c>
      <c r="D35" s="1">
        <v>1.7550399999999999</v>
      </c>
    </row>
    <row r="36" spans="1:4">
      <c r="A36" s="1">
        <v>34</v>
      </c>
      <c r="B36" s="1">
        <v>0.942666</v>
      </c>
      <c r="C36" s="1">
        <v>1.6737899999999999</v>
      </c>
      <c r="D36" s="1">
        <v>1.75604</v>
      </c>
    </row>
    <row r="37" spans="1:4">
      <c r="A37" s="1">
        <v>35</v>
      </c>
      <c r="B37" s="1">
        <v>0.93300000000000005</v>
      </c>
      <c r="C37" s="1">
        <v>1.7463299999999999</v>
      </c>
      <c r="D37" s="1">
        <v>1.7462899999999999</v>
      </c>
    </row>
    <row r="38" spans="1:4">
      <c r="A38" s="1">
        <v>36</v>
      </c>
      <c r="B38" s="1">
        <v>0.93833299999999997</v>
      </c>
      <c r="C38" s="1">
        <v>1.68458</v>
      </c>
      <c r="D38" s="1">
        <v>1.7616700000000001</v>
      </c>
    </row>
    <row r="39" spans="1:4">
      <c r="A39" s="1">
        <v>37</v>
      </c>
      <c r="B39" s="1">
        <v>0.92941600000000002</v>
      </c>
      <c r="C39" s="1">
        <v>1.651</v>
      </c>
      <c r="D39" s="1">
        <v>1.7621199999999999</v>
      </c>
    </row>
    <row r="40" spans="1:4">
      <c r="A40" s="1">
        <v>38</v>
      </c>
      <c r="B40" s="1">
        <v>0.94037499999999996</v>
      </c>
      <c r="C40" s="1">
        <v>1.7255400000000001</v>
      </c>
      <c r="D40" s="1">
        <v>1.7635000000000001</v>
      </c>
    </row>
    <row r="41" spans="1:4">
      <c r="A41" s="1">
        <v>39</v>
      </c>
      <c r="B41" s="1">
        <v>0.931334</v>
      </c>
      <c r="C41" s="1">
        <v>1.70804</v>
      </c>
      <c r="D41" s="1">
        <v>1.77033</v>
      </c>
    </row>
    <row r="42" spans="1:4">
      <c r="A42" s="1">
        <v>40</v>
      </c>
      <c r="B42" s="1">
        <v>0.9425</v>
      </c>
      <c r="C42" s="1">
        <v>1.7638799999999999</v>
      </c>
      <c r="D42" s="1">
        <v>1.7552099999999999</v>
      </c>
    </row>
    <row r="43" spans="1:4">
      <c r="A43" s="1">
        <v>41</v>
      </c>
      <c r="B43" s="1">
        <v>0.93179100000000004</v>
      </c>
      <c r="C43" s="1">
        <v>1.71258</v>
      </c>
      <c r="D43" s="1">
        <v>1.7635400000000001</v>
      </c>
    </row>
    <row r="44" spans="1:4">
      <c r="A44" s="1">
        <v>42</v>
      </c>
      <c r="B44" s="1">
        <v>0.95091700000000001</v>
      </c>
      <c r="C44" s="1">
        <v>1.6807099999999999</v>
      </c>
      <c r="D44" s="1">
        <v>1.7902100000000001</v>
      </c>
    </row>
    <row r="45" spans="1:4">
      <c r="A45" s="1">
        <v>43</v>
      </c>
      <c r="B45" s="1">
        <v>0.94095799999999996</v>
      </c>
      <c r="C45" s="1">
        <v>1.754</v>
      </c>
      <c r="D45" s="1">
        <v>1.74708</v>
      </c>
    </row>
    <row r="46" spans="1:4">
      <c r="A46" s="1">
        <v>44</v>
      </c>
      <c r="B46" s="1">
        <v>0.92945800000000001</v>
      </c>
      <c r="C46" s="1">
        <v>1.7199599999999999</v>
      </c>
      <c r="D46" s="1">
        <v>1.7806200000000001</v>
      </c>
    </row>
    <row r="47" spans="1:4">
      <c r="A47" s="1">
        <v>45</v>
      </c>
      <c r="B47" s="1">
        <v>0.93616600000000005</v>
      </c>
      <c r="C47" s="1">
        <v>1.7264200000000001</v>
      </c>
      <c r="D47" s="1">
        <v>1.7573700000000001</v>
      </c>
    </row>
    <row r="48" spans="1:4">
      <c r="A48" s="1">
        <v>46</v>
      </c>
      <c r="B48" s="1">
        <v>0.931917</v>
      </c>
      <c r="C48" s="1">
        <v>1.7691300000000001</v>
      </c>
      <c r="D48" s="1">
        <v>1.7588699999999999</v>
      </c>
    </row>
    <row r="49" spans="1:4">
      <c r="A49" s="1">
        <v>47</v>
      </c>
      <c r="B49" s="1">
        <v>0.93525000000000003</v>
      </c>
      <c r="C49" s="1">
        <v>1.7350000000000001</v>
      </c>
      <c r="D49" s="1">
        <v>1.77254</v>
      </c>
    </row>
    <row r="50" spans="1:4">
      <c r="A50" s="1">
        <v>48</v>
      </c>
      <c r="B50" s="1">
        <v>0.93149999999999999</v>
      </c>
      <c r="C50" s="1">
        <v>1.7720800000000001</v>
      </c>
      <c r="D50" s="1">
        <v>1.7450000000000001</v>
      </c>
    </row>
    <row r="51" spans="1:4">
      <c r="A51" s="1">
        <v>49</v>
      </c>
      <c r="B51" s="1">
        <v>0.92654099999999995</v>
      </c>
      <c r="C51" s="1">
        <v>1.7384999999999999</v>
      </c>
      <c r="D51" s="1">
        <v>1.78304</v>
      </c>
    </row>
    <row r="52" spans="1:4">
      <c r="A52" s="1">
        <v>50</v>
      </c>
      <c r="B52" s="1">
        <v>0.93091599999999997</v>
      </c>
      <c r="C52" s="1">
        <v>1.6966699999999999</v>
      </c>
      <c r="D52" s="1">
        <v>1.7685</v>
      </c>
    </row>
    <row r="53" spans="1:4">
      <c r="A53" s="1">
        <v>51</v>
      </c>
      <c r="B53" s="1">
        <v>0.93629099999999998</v>
      </c>
      <c r="C53" s="1">
        <v>1.7284999999999999</v>
      </c>
      <c r="D53" s="1">
        <v>1.74817</v>
      </c>
    </row>
    <row r="54" spans="1:4">
      <c r="A54" s="1">
        <v>52</v>
      </c>
      <c r="B54" s="1">
        <v>0.94550000000000001</v>
      </c>
      <c r="C54" s="1">
        <v>1.6845399999999999</v>
      </c>
      <c r="D54" s="1">
        <v>1.7591300000000001</v>
      </c>
    </row>
    <row r="55" spans="1:4">
      <c r="A55" s="1">
        <v>53</v>
      </c>
      <c r="B55" s="1">
        <v>0.94916699999999998</v>
      </c>
      <c r="C55" s="1">
        <v>1.74796</v>
      </c>
      <c r="D55" s="1">
        <v>1.7933699999999999</v>
      </c>
    </row>
    <row r="56" spans="1:4">
      <c r="A56" s="1">
        <v>54</v>
      </c>
      <c r="B56" s="1">
        <v>0.93045800000000001</v>
      </c>
      <c r="C56" s="1">
        <v>1.7130799999999999</v>
      </c>
      <c r="D56" s="1">
        <v>1.7806200000000001</v>
      </c>
    </row>
    <row r="57" spans="1:4">
      <c r="A57" s="1">
        <v>55</v>
      </c>
      <c r="B57" s="1">
        <v>0.93370799999999998</v>
      </c>
      <c r="C57" s="1">
        <v>1.7081200000000001</v>
      </c>
      <c r="D57" s="1">
        <v>1.7684599999999999</v>
      </c>
    </row>
    <row r="58" spans="1:4">
      <c r="A58" s="1">
        <v>56</v>
      </c>
      <c r="B58" s="1">
        <v>0.94358299999999995</v>
      </c>
      <c r="C58" s="1">
        <v>1.6752499999999999</v>
      </c>
      <c r="D58" s="1">
        <v>1.8534200000000001</v>
      </c>
    </row>
    <row r="59" spans="1:4">
      <c r="A59" s="1">
        <v>57</v>
      </c>
      <c r="B59" s="1">
        <v>0.93220800000000004</v>
      </c>
      <c r="C59" s="1">
        <v>1.72133</v>
      </c>
      <c r="D59" s="1">
        <v>1.7828299999999999</v>
      </c>
    </row>
    <row r="60" spans="1:4">
      <c r="A60" s="1">
        <v>58</v>
      </c>
      <c r="B60" s="1">
        <v>0.94354199999999999</v>
      </c>
      <c r="C60" s="1">
        <v>1.7246300000000001</v>
      </c>
      <c r="D60" s="1">
        <v>1.7648299999999999</v>
      </c>
    </row>
    <row r="61" spans="1:4">
      <c r="A61" s="1">
        <v>59</v>
      </c>
      <c r="B61" s="1">
        <v>0.932917</v>
      </c>
      <c r="C61" s="1">
        <v>1.7411300000000001</v>
      </c>
      <c r="D61" s="1">
        <v>1.7875399999999999</v>
      </c>
    </row>
    <row r="62" spans="1:4">
      <c r="A62" s="1">
        <v>60</v>
      </c>
      <c r="B62" s="1">
        <v>0.93829099999999999</v>
      </c>
      <c r="C62" s="1">
        <v>1.74658</v>
      </c>
      <c r="D62" s="1">
        <v>1.76275</v>
      </c>
    </row>
    <row r="63" spans="1:4">
      <c r="A63" s="1">
        <v>61</v>
      </c>
      <c r="B63" s="1">
        <v>0.95170900000000003</v>
      </c>
      <c r="C63" s="1">
        <v>1.74925</v>
      </c>
      <c r="D63" s="1">
        <v>1.79054</v>
      </c>
    </row>
    <row r="64" spans="1:4">
      <c r="A64" s="1">
        <v>62</v>
      </c>
      <c r="B64" s="1">
        <v>0.940083</v>
      </c>
      <c r="C64" s="1">
        <v>1.76342</v>
      </c>
      <c r="D64" s="1">
        <v>1.76292</v>
      </c>
    </row>
    <row r="65" spans="1:4">
      <c r="A65" s="1">
        <v>63</v>
      </c>
      <c r="B65" s="1">
        <v>0.957542</v>
      </c>
      <c r="C65" s="1">
        <v>1.6563699999999999</v>
      </c>
      <c r="D65" s="1">
        <v>1.7562500000000001</v>
      </c>
    </row>
    <row r="66" spans="1:4">
      <c r="A66" s="1">
        <v>64</v>
      </c>
      <c r="B66" s="1">
        <v>0.93325000000000002</v>
      </c>
      <c r="C66" s="1">
        <v>1.7332099999999999</v>
      </c>
      <c r="D66" s="1">
        <v>1.7666200000000001</v>
      </c>
    </row>
    <row r="67" spans="1:4">
      <c r="A67" s="1">
        <v>65</v>
      </c>
      <c r="B67" s="1">
        <v>0.92766599999999999</v>
      </c>
      <c r="C67" s="1">
        <v>1.5998300000000001</v>
      </c>
      <c r="D67" s="1">
        <v>1.7683800000000001</v>
      </c>
    </row>
    <row r="68" spans="1:4">
      <c r="A68" s="1">
        <v>66</v>
      </c>
      <c r="B68" s="1">
        <v>0.94262500000000005</v>
      </c>
      <c r="C68" s="1">
        <v>1.7597499999999999</v>
      </c>
      <c r="D68" s="1">
        <v>1.7987500000000001</v>
      </c>
    </row>
    <row r="69" spans="1:4">
      <c r="A69" s="1">
        <v>67</v>
      </c>
      <c r="B69" s="1">
        <v>0.95608300000000002</v>
      </c>
      <c r="C69" s="1">
        <v>1.7197899999999999</v>
      </c>
      <c r="D69" s="1">
        <v>1.7945800000000001</v>
      </c>
    </row>
    <row r="70" spans="1:4">
      <c r="A70" s="1">
        <v>68</v>
      </c>
      <c r="B70" s="1">
        <v>0.92812499999999998</v>
      </c>
      <c r="C70" s="1">
        <v>1.67296</v>
      </c>
      <c r="D70" s="1">
        <v>1.7598800000000001</v>
      </c>
    </row>
    <row r="71" spans="1:4">
      <c r="A71" s="1">
        <v>69</v>
      </c>
      <c r="B71" s="1">
        <v>0.93383400000000005</v>
      </c>
      <c r="C71" s="1">
        <v>1.7920799999999999</v>
      </c>
      <c r="D71" s="1">
        <v>1.7600800000000001</v>
      </c>
    </row>
    <row r="72" spans="1:4">
      <c r="A72" s="1">
        <v>70</v>
      </c>
      <c r="B72" s="1">
        <v>0.9395</v>
      </c>
      <c r="C72" s="1">
        <v>1.7728299999999999</v>
      </c>
      <c r="D72" s="1">
        <v>1.7504200000000001</v>
      </c>
    </row>
    <row r="73" spans="1:4">
      <c r="A73" s="1">
        <v>71</v>
      </c>
      <c r="B73" s="1">
        <v>0.93300000000000005</v>
      </c>
      <c r="C73" s="1">
        <v>1.7464599999999999</v>
      </c>
      <c r="D73" s="1">
        <v>1.7741199999999999</v>
      </c>
    </row>
    <row r="74" spans="1:4">
      <c r="A74" s="1">
        <v>72</v>
      </c>
      <c r="B74" s="1">
        <v>0.93629200000000001</v>
      </c>
      <c r="C74" s="1">
        <v>1.6693800000000001</v>
      </c>
      <c r="D74" s="1">
        <v>1.8268800000000001</v>
      </c>
    </row>
    <row r="75" spans="1:4">
      <c r="A75" s="1">
        <v>73</v>
      </c>
      <c r="B75" s="1">
        <v>0.94066700000000003</v>
      </c>
      <c r="C75" s="1">
        <v>1.7201200000000001</v>
      </c>
      <c r="D75" s="1">
        <v>1.77346</v>
      </c>
    </row>
    <row r="76" spans="1:4">
      <c r="A76" s="1">
        <v>74</v>
      </c>
      <c r="B76" s="1">
        <v>0.93974999999999997</v>
      </c>
      <c r="C76" s="1">
        <v>1.7457499999999999</v>
      </c>
      <c r="D76" s="1">
        <v>1.7780400000000001</v>
      </c>
    </row>
    <row r="77" spans="1:4">
      <c r="A77" s="1">
        <v>75</v>
      </c>
      <c r="B77" s="1">
        <v>0.93541700000000005</v>
      </c>
      <c r="C77" s="1">
        <v>1.68296</v>
      </c>
      <c r="D77" s="1">
        <v>1.7715000000000001</v>
      </c>
    </row>
    <row r="78" spans="1:4">
      <c r="A78" s="1">
        <v>76</v>
      </c>
      <c r="B78" s="1">
        <v>0.94716699999999998</v>
      </c>
      <c r="C78" s="1">
        <v>1.77475</v>
      </c>
      <c r="D78" s="1">
        <v>1.7893300000000001</v>
      </c>
    </row>
    <row r="79" spans="1:4">
      <c r="A79" s="1">
        <v>77</v>
      </c>
      <c r="B79" s="1">
        <v>0.92879199999999995</v>
      </c>
      <c r="C79" s="1">
        <v>1.7248699999999999</v>
      </c>
      <c r="D79" s="1">
        <v>1.7491300000000001</v>
      </c>
    </row>
    <row r="80" spans="1:4">
      <c r="A80" s="1">
        <v>78</v>
      </c>
      <c r="B80" s="1">
        <v>0.94420899999999996</v>
      </c>
      <c r="C80" s="1">
        <v>1.70112</v>
      </c>
      <c r="D80" s="1">
        <v>1.7886200000000001</v>
      </c>
    </row>
    <row r="81" spans="1:4">
      <c r="A81" s="1">
        <v>79</v>
      </c>
      <c r="B81" s="1">
        <v>0.93583400000000005</v>
      </c>
      <c r="C81" s="1">
        <v>1.6910799999999999</v>
      </c>
      <c r="D81" s="1">
        <v>1.76796</v>
      </c>
    </row>
    <row r="82" spans="1:4">
      <c r="A82" s="1">
        <v>80</v>
      </c>
      <c r="B82" s="1">
        <v>0.936917</v>
      </c>
      <c r="C82" s="1">
        <v>1.59758</v>
      </c>
      <c r="D82" s="1">
        <v>1.7560800000000001</v>
      </c>
    </row>
    <row r="83" spans="1:4">
      <c r="A83" s="1">
        <v>81</v>
      </c>
      <c r="B83" s="1">
        <v>0.94254199999999999</v>
      </c>
      <c r="C83" s="1">
        <v>1.7532099999999999</v>
      </c>
      <c r="D83" s="1">
        <v>1.78342</v>
      </c>
    </row>
    <row r="84" spans="1:4">
      <c r="A84" s="1">
        <v>82</v>
      </c>
      <c r="B84" s="1">
        <v>0.92995899999999998</v>
      </c>
      <c r="C84" s="1">
        <v>1.67571</v>
      </c>
      <c r="D84" s="1">
        <v>1.77383</v>
      </c>
    </row>
    <row r="85" spans="1:4">
      <c r="A85" s="1">
        <v>83</v>
      </c>
      <c r="B85" s="1">
        <v>0.94479199999999997</v>
      </c>
      <c r="C85" s="1">
        <v>1.6927099999999999</v>
      </c>
      <c r="D85" s="1">
        <v>1.77146</v>
      </c>
    </row>
    <row r="86" spans="1:4">
      <c r="A86" s="1">
        <v>84</v>
      </c>
      <c r="B86" s="1">
        <v>0.95045800000000003</v>
      </c>
      <c r="C86" s="1">
        <v>1.7330000000000001</v>
      </c>
      <c r="D86" s="1">
        <v>1.73254</v>
      </c>
    </row>
    <row r="87" spans="1:4">
      <c r="A87" s="1">
        <v>85</v>
      </c>
      <c r="B87" s="1">
        <v>0.93733299999999997</v>
      </c>
      <c r="C87" s="1">
        <v>1.70842</v>
      </c>
      <c r="D87" s="1">
        <v>1.7650399999999999</v>
      </c>
    </row>
    <row r="88" spans="1:4">
      <c r="A88" s="1">
        <v>86</v>
      </c>
      <c r="B88" s="1">
        <v>0.93133299999999997</v>
      </c>
      <c r="C88" s="1">
        <v>1.7199599999999999</v>
      </c>
      <c r="D88" s="1">
        <v>1.8048299999999999</v>
      </c>
    </row>
    <row r="89" spans="1:4">
      <c r="A89" s="1">
        <v>87</v>
      </c>
      <c r="B89" s="1">
        <v>0.94345800000000002</v>
      </c>
      <c r="C89" s="1">
        <v>1.65683</v>
      </c>
      <c r="D89" s="1">
        <v>1.7702100000000001</v>
      </c>
    </row>
    <row r="90" spans="1:4">
      <c r="A90" s="1">
        <v>88</v>
      </c>
      <c r="B90" s="1">
        <v>0.93712499999999999</v>
      </c>
      <c r="C90" s="1">
        <v>1.6721699999999999</v>
      </c>
      <c r="D90" s="1">
        <v>1.7464200000000001</v>
      </c>
    </row>
    <row r="91" spans="1:4">
      <c r="A91" s="1">
        <v>89</v>
      </c>
      <c r="B91" s="1">
        <v>0.95416599999999996</v>
      </c>
      <c r="C91" s="1">
        <v>1.76617</v>
      </c>
      <c r="D91" s="1">
        <v>1.7613300000000001</v>
      </c>
    </row>
    <row r="92" spans="1:4">
      <c r="A92" s="1">
        <v>90</v>
      </c>
      <c r="B92" s="1">
        <v>0.93266700000000002</v>
      </c>
      <c r="C92" s="1">
        <v>1.76692</v>
      </c>
      <c r="D92" s="1">
        <v>1.7346299999999999</v>
      </c>
    </row>
    <row r="93" spans="1:4">
      <c r="A93" s="1">
        <v>91</v>
      </c>
      <c r="B93" s="1">
        <v>0.93383300000000002</v>
      </c>
      <c r="C93" s="1">
        <v>1.7220800000000001</v>
      </c>
      <c r="D93" s="1">
        <v>1.76146</v>
      </c>
    </row>
    <row r="94" spans="1:4">
      <c r="A94" s="1">
        <v>92</v>
      </c>
      <c r="B94" s="1">
        <v>0.93491599999999997</v>
      </c>
      <c r="C94" s="1">
        <v>1.7909600000000001</v>
      </c>
      <c r="D94" s="1">
        <v>1.76579</v>
      </c>
    </row>
    <row r="95" spans="1:4">
      <c r="A95" s="1">
        <v>93</v>
      </c>
      <c r="B95" s="1">
        <v>0.93429200000000001</v>
      </c>
      <c r="C95" s="1">
        <v>1.7706200000000001</v>
      </c>
      <c r="D95" s="1">
        <v>1.7862100000000001</v>
      </c>
    </row>
    <row r="96" spans="1:4">
      <c r="A96" s="1">
        <v>94</v>
      </c>
      <c r="B96" s="1">
        <v>0.94325000000000003</v>
      </c>
      <c r="C96" s="1">
        <v>1.6817899999999999</v>
      </c>
      <c r="D96" s="1">
        <v>1.7720800000000001</v>
      </c>
    </row>
    <row r="97" spans="1:4">
      <c r="A97" s="1">
        <v>95</v>
      </c>
      <c r="B97" s="1">
        <v>0.93674999999999997</v>
      </c>
      <c r="C97" s="1">
        <v>1.70808</v>
      </c>
      <c r="D97" s="1">
        <v>1.7911300000000001</v>
      </c>
    </row>
    <row r="98" spans="1:4">
      <c r="A98" s="1">
        <v>96</v>
      </c>
      <c r="B98" s="1">
        <v>0.93620899999999996</v>
      </c>
      <c r="C98" s="1">
        <v>1.7803800000000001</v>
      </c>
      <c r="D98" s="1">
        <v>1.7945800000000001</v>
      </c>
    </row>
    <row r="99" spans="1:4">
      <c r="A99" s="1">
        <v>97</v>
      </c>
      <c r="B99" s="1">
        <v>0.93904100000000001</v>
      </c>
      <c r="C99" s="1">
        <v>1.6728700000000001</v>
      </c>
      <c r="D99" s="1">
        <v>1.7786200000000001</v>
      </c>
    </row>
    <row r="100" spans="1:4">
      <c r="A100" s="1">
        <v>98</v>
      </c>
      <c r="B100" s="1">
        <v>0.93208299999999999</v>
      </c>
      <c r="C100" s="1">
        <v>1.6186199999999999</v>
      </c>
      <c r="D100" s="1">
        <v>1.75271</v>
      </c>
    </row>
    <row r="101" spans="1:4">
      <c r="A101" s="1">
        <v>99</v>
      </c>
      <c r="B101" s="1">
        <v>0.93654199999999999</v>
      </c>
      <c r="C101" s="1">
        <v>1.6752100000000001</v>
      </c>
      <c r="D101" s="1">
        <v>1.8131699999999999</v>
      </c>
    </row>
    <row r="102" spans="1:4">
      <c r="A102" s="1">
        <v>100</v>
      </c>
      <c r="B102" s="1">
        <v>0.93429200000000001</v>
      </c>
      <c r="C102" s="1">
        <v>1.78017</v>
      </c>
      <c r="D102" s="1">
        <v>1.78887</v>
      </c>
    </row>
  </sheetData>
  <mergeCells count="2">
    <mergeCell ref="B1:E1"/>
    <mergeCell ref="I8:L8"/>
  </mergeCells>
  <phoneticPr fontId="1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B7F4B-D19B-D149-B9DC-A95EC52FD947}">
  <dimension ref="A1:L102"/>
  <sheetViews>
    <sheetView workbookViewId="0">
      <selection activeCell="D102" sqref="D102"/>
    </sheetView>
  </sheetViews>
  <sheetFormatPr baseColWidth="10" defaultColWidth="10.85546875" defaultRowHeight="15"/>
  <cols>
    <col min="1" max="1" width="4.7109375" style="1" customWidth="1"/>
    <col min="2" max="3" width="10.85546875" style="1"/>
    <col min="4" max="4" width="11.5703125" style="1" customWidth="1"/>
    <col min="5" max="16384" width="10.85546875" style="1"/>
  </cols>
  <sheetData>
    <row r="1" spans="1:12" s="3" customFormat="1" ht="28" customHeight="1">
      <c r="A1" s="2"/>
      <c r="B1" s="8" t="s">
        <v>10</v>
      </c>
      <c r="C1" s="9"/>
      <c r="D1" s="9"/>
      <c r="E1" s="9"/>
    </row>
    <row r="2" spans="1:12" s="3" customFormat="1" ht="28" customHeight="1">
      <c r="A2" s="4" t="s">
        <v>8</v>
      </c>
      <c r="B2" s="4" t="s">
        <v>11</v>
      </c>
      <c r="C2" s="4" t="s">
        <v>4</v>
      </c>
      <c r="D2" s="2" t="s">
        <v>5</v>
      </c>
      <c r="E2" s="4" t="s">
        <v>6</v>
      </c>
    </row>
    <row r="3" spans="1:12">
      <c r="A3" s="1">
        <v>1</v>
      </c>
      <c r="B3" s="1">
        <v>1.76179</v>
      </c>
      <c r="C3" s="1">
        <v>3.3100399999999999</v>
      </c>
      <c r="D3" s="1">
        <v>3.81175</v>
      </c>
    </row>
    <row r="4" spans="1:12">
      <c r="A4" s="1">
        <v>2</v>
      </c>
      <c r="B4" s="1">
        <v>1.7604200000000001</v>
      </c>
      <c r="C4" s="1">
        <v>3.4212099999999999</v>
      </c>
      <c r="D4" s="1">
        <v>3.7935400000000001</v>
      </c>
    </row>
    <row r="5" spans="1:12">
      <c r="A5" s="1">
        <v>3</v>
      </c>
      <c r="B5" s="1">
        <v>1.7484200000000001</v>
      </c>
      <c r="C5" s="1">
        <v>3.4037899999999999</v>
      </c>
      <c r="D5" s="1">
        <v>3.9397899999999999</v>
      </c>
    </row>
    <row r="6" spans="1:12">
      <c r="A6" s="1">
        <v>4</v>
      </c>
      <c r="B6" s="1">
        <v>1.7715799999999999</v>
      </c>
      <c r="C6" s="1">
        <v>3.3390399999999998</v>
      </c>
      <c r="D6" s="1">
        <v>3.8081700000000001</v>
      </c>
    </row>
    <row r="7" spans="1:12">
      <c r="A7" s="1">
        <v>5</v>
      </c>
      <c r="B7" s="1">
        <v>1.7952900000000001</v>
      </c>
      <c r="C7" s="1">
        <v>3.3726699999999998</v>
      </c>
      <c r="D7" s="1">
        <v>3.77338</v>
      </c>
    </row>
    <row r="8" spans="1:12">
      <c r="A8" s="1">
        <v>6</v>
      </c>
      <c r="B8" s="1">
        <v>1.78392</v>
      </c>
      <c r="C8" s="1">
        <v>3.4172899999999999</v>
      </c>
      <c r="D8" s="1">
        <v>3.7953299999999999</v>
      </c>
      <c r="I8" s="7" t="s">
        <v>9</v>
      </c>
      <c r="J8" s="7"/>
      <c r="K8" s="7"/>
      <c r="L8" s="7"/>
    </row>
    <row r="9" spans="1:12">
      <c r="A9" s="1">
        <v>7</v>
      </c>
      <c r="B9" s="1">
        <v>1.7622500000000001</v>
      </c>
      <c r="C9" s="1">
        <v>3.47892</v>
      </c>
      <c r="D9" s="1">
        <v>3.9154200000000001</v>
      </c>
      <c r="I9" s="1" t="s">
        <v>11</v>
      </c>
      <c r="J9" s="1" t="s">
        <v>4</v>
      </c>
      <c r="K9" s="1" t="s">
        <v>5</v>
      </c>
      <c r="L9" s="1" t="s">
        <v>6</v>
      </c>
    </row>
    <row r="10" spans="1:12">
      <c r="A10" s="1">
        <v>8</v>
      </c>
      <c r="B10" s="1">
        <v>1.7833300000000001</v>
      </c>
      <c r="C10" s="1">
        <v>3.39208</v>
      </c>
      <c r="D10" s="1">
        <v>3.8280799999999999</v>
      </c>
      <c r="I10" s="1">
        <f>AVERAGE(テーブル2456565678910119101113[sequential])</f>
        <v>1.7738918999999997</v>
      </c>
      <c r="J10" s="1">
        <f>AVERAGE(テーブル2456565678910119101113[multi-thread])</f>
        <v>3.4379569999999999</v>
      </c>
      <c r="K10" s="1">
        <f>AVERAGE(テーブル2456565678910119101113[multi-fiber])</f>
        <v>3.8349852000000002</v>
      </c>
      <c r="L10" s="1" t="e">
        <f>AVERAGE(テーブル2456565678910119101113[simd])</f>
        <v>#DIV/0!</v>
      </c>
    </row>
    <row r="11" spans="1:12">
      <c r="A11" s="1">
        <v>9</v>
      </c>
      <c r="B11" s="1">
        <v>1.78217</v>
      </c>
      <c r="C11" s="1">
        <v>3.49146</v>
      </c>
      <c r="D11" s="1">
        <v>3.7497099999999999</v>
      </c>
    </row>
    <row r="12" spans="1:12">
      <c r="A12" s="1">
        <v>10</v>
      </c>
      <c r="B12" s="1">
        <v>1.7609600000000001</v>
      </c>
      <c r="C12" s="1">
        <v>3.4842900000000001</v>
      </c>
      <c r="D12" s="1">
        <v>3.7364199999999999</v>
      </c>
    </row>
    <row r="13" spans="1:12">
      <c r="A13" s="1">
        <v>11</v>
      </c>
      <c r="B13" s="1">
        <v>1.76362</v>
      </c>
      <c r="C13" s="1">
        <v>3.4258799999999998</v>
      </c>
      <c r="D13" s="1">
        <v>3.8251200000000001</v>
      </c>
    </row>
    <row r="14" spans="1:12">
      <c r="A14" s="1">
        <v>12</v>
      </c>
      <c r="B14" s="1">
        <v>1.7710399999999999</v>
      </c>
      <c r="C14" s="1">
        <v>3.4030399999999998</v>
      </c>
      <c r="D14" s="1">
        <v>3.8320799999999999</v>
      </c>
    </row>
    <row r="15" spans="1:12">
      <c r="A15" s="1">
        <v>13</v>
      </c>
      <c r="B15" s="1">
        <v>1.7782100000000001</v>
      </c>
      <c r="C15" s="1">
        <v>3.4980799999999999</v>
      </c>
      <c r="D15" s="1">
        <v>3.8835000000000002</v>
      </c>
    </row>
    <row r="16" spans="1:12">
      <c r="A16" s="1">
        <v>14</v>
      </c>
      <c r="B16" s="1">
        <v>1.7907500000000001</v>
      </c>
      <c r="C16" s="1">
        <v>3.5469200000000001</v>
      </c>
      <c r="D16" s="1">
        <v>3.6547100000000001</v>
      </c>
    </row>
    <row r="17" spans="1:4">
      <c r="A17" s="1">
        <v>15</v>
      </c>
      <c r="B17" s="1">
        <v>1.76475</v>
      </c>
      <c r="C17" s="1">
        <v>3.37737</v>
      </c>
      <c r="D17" s="1">
        <v>3.8395000000000001</v>
      </c>
    </row>
    <row r="18" spans="1:4">
      <c r="A18" s="1">
        <v>16</v>
      </c>
      <c r="B18" s="1">
        <v>1.7593700000000001</v>
      </c>
      <c r="C18" s="1">
        <v>3.4689999999999999</v>
      </c>
      <c r="D18" s="1">
        <v>3.93825</v>
      </c>
    </row>
    <row r="19" spans="1:4">
      <c r="A19" s="1">
        <v>17</v>
      </c>
      <c r="B19" s="1">
        <v>1.75929</v>
      </c>
      <c r="C19" s="1">
        <v>3.2065399999999999</v>
      </c>
      <c r="D19" s="1">
        <v>3.8692099999999998</v>
      </c>
    </row>
    <row r="20" spans="1:4">
      <c r="A20" s="1">
        <v>18</v>
      </c>
      <c r="B20" s="1">
        <v>1.7742899999999999</v>
      </c>
      <c r="C20" s="1">
        <v>3.3936299999999999</v>
      </c>
      <c r="D20" s="1">
        <v>3.8466200000000002</v>
      </c>
    </row>
    <row r="21" spans="1:4">
      <c r="A21" s="1">
        <v>19</v>
      </c>
      <c r="B21" s="1">
        <v>1.7646299999999999</v>
      </c>
      <c r="C21" s="1">
        <v>3.4552100000000001</v>
      </c>
      <c r="D21" s="1">
        <v>3.9510399999999999</v>
      </c>
    </row>
    <row r="22" spans="1:4">
      <c r="A22" s="1">
        <v>20</v>
      </c>
      <c r="B22" s="1">
        <v>1.7680800000000001</v>
      </c>
      <c r="C22" s="1">
        <v>3.46496</v>
      </c>
      <c r="D22" s="1">
        <v>3.76383</v>
      </c>
    </row>
    <row r="23" spans="1:4">
      <c r="A23" s="1">
        <v>21</v>
      </c>
      <c r="B23" s="1">
        <v>1.7590399999999999</v>
      </c>
      <c r="C23" s="1">
        <v>3.5086200000000001</v>
      </c>
      <c r="D23" s="1">
        <v>3.7436699999999998</v>
      </c>
    </row>
    <row r="24" spans="1:4">
      <c r="A24" s="1">
        <v>22</v>
      </c>
      <c r="B24" s="1">
        <v>1.75929</v>
      </c>
      <c r="C24" s="1">
        <v>3.4246699999999999</v>
      </c>
      <c r="D24" s="1">
        <v>3.81596</v>
      </c>
    </row>
    <row r="25" spans="1:4">
      <c r="A25" s="1">
        <v>23</v>
      </c>
      <c r="B25" s="1">
        <v>1.7642100000000001</v>
      </c>
      <c r="C25" s="1">
        <v>3.4704600000000001</v>
      </c>
      <c r="D25" s="1">
        <v>3.7974999999999999</v>
      </c>
    </row>
    <row r="26" spans="1:4">
      <c r="A26" s="1">
        <v>24</v>
      </c>
      <c r="B26" s="1">
        <v>1.7739199999999999</v>
      </c>
      <c r="C26" s="1">
        <v>3.45417</v>
      </c>
      <c r="D26" s="1">
        <v>3.86937</v>
      </c>
    </row>
    <row r="27" spans="1:4">
      <c r="A27" s="1">
        <v>25</v>
      </c>
      <c r="B27" s="1">
        <v>1.7884599999999999</v>
      </c>
      <c r="C27" s="1">
        <v>3.48488</v>
      </c>
      <c r="D27" s="1">
        <v>3.8388300000000002</v>
      </c>
    </row>
    <row r="28" spans="1:4">
      <c r="A28" s="1">
        <v>26</v>
      </c>
      <c r="B28" s="1">
        <v>1.76867</v>
      </c>
      <c r="C28" s="1">
        <v>3.53037</v>
      </c>
      <c r="D28" s="1">
        <v>3.80538</v>
      </c>
    </row>
    <row r="29" spans="1:4">
      <c r="A29" s="1">
        <v>27</v>
      </c>
      <c r="B29" s="1">
        <v>1.7757499999999999</v>
      </c>
      <c r="C29" s="1">
        <v>3.3639199999999998</v>
      </c>
      <c r="D29" s="1">
        <v>3.80538</v>
      </c>
    </row>
    <row r="30" spans="1:4">
      <c r="A30" s="1">
        <v>28</v>
      </c>
      <c r="B30" s="1">
        <v>1.7700800000000001</v>
      </c>
      <c r="C30" s="1">
        <v>3.5052099999999999</v>
      </c>
      <c r="D30" s="1">
        <v>3.7593299999999998</v>
      </c>
    </row>
    <row r="31" spans="1:4">
      <c r="A31" s="1">
        <v>29</v>
      </c>
      <c r="B31" s="1">
        <v>1.79304</v>
      </c>
      <c r="C31" s="1">
        <v>3.39358</v>
      </c>
      <c r="D31" s="1">
        <v>3.8425799999999999</v>
      </c>
    </row>
    <row r="32" spans="1:4">
      <c r="A32" s="1">
        <v>30</v>
      </c>
      <c r="B32" s="1">
        <v>1.77379</v>
      </c>
      <c r="C32" s="1">
        <v>3.4605000000000001</v>
      </c>
      <c r="D32" s="1">
        <v>3.9112499999999999</v>
      </c>
    </row>
    <row r="33" spans="1:4">
      <c r="A33" s="1">
        <v>31</v>
      </c>
      <c r="B33" s="1">
        <v>1.76492</v>
      </c>
      <c r="C33" s="1">
        <v>3.5239199999999999</v>
      </c>
      <c r="D33" s="1">
        <v>3.8987500000000002</v>
      </c>
    </row>
    <row r="34" spans="1:4">
      <c r="A34" s="1">
        <v>32</v>
      </c>
      <c r="B34" s="1">
        <v>1.7857499999999999</v>
      </c>
      <c r="C34" s="1">
        <v>3.31325</v>
      </c>
      <c r="D34" s="1">
        <v>3.7007500000000002</v>
      </c>
    </row>
    <row r="35" spans="1:4">
      <c r="A35" s="1">
        <v>33</v>
      </c>
      <c r="B35" s="1">
        <v>1.7776700000000001</v>
      </c>
      <c r="C35" s="1">
        <v>3.5212500000000002</v>
      </c>
      <c r="D35" s="1">
        <v>3.7652100000000002</v>
      </c>
    </row>
    <row r="36" spans="1:4">
      <c r="A36" s="1">
        <v>34</v>
      </c>
      <c r="B36" s="1">
        <v>1.7640400000000001</v>
      </c>
      <c r="C36" s="1">
        <v>3.40238</v>
      </c>
      <c r="D36" s="1">
        <v>3.7160799999999998</v>
      </c>
    </row>
    <row r="37" spans="1:4">
      <c r="A37" s="1">
        <v>35</v>
      </c>
      <c r="B37" s="1">
        <v>1.76017</v>
      </c>
      <c r="C37" s="1">
        <v>3.4966200000000001</v>
      </c>
      <c r="D37" s="1">
        <v>4.04413</v>
      </c>
    </row>
    <row r="38" spans="1:4">
      <c r="A38" s="1">
        <v>36</v>
      </c>
      <c r="B38" s="1">
        <v>1.76725</v>
      </c>
      <c r="C38" s="1">
        <v>3.4410799999999999</v>
      </c>
      <c r="D38" s="1">
        <v>3.9809999999999999</v>
      </c>
    </row>
    <row r="39" spans="1:4">
      <c r="A39" s="1">
        <v>37</v>
      </c>
      <c r="B39" s="1">
        <v>1.76529</v>
      </c>
      <c r="C39" s="1">
        <v>3.4699200000000001</v>
      </c>
      <c r="D39" s="1">
        <v>3.8885399999999999</v>
      </c>
    </row>
    <row r="40" spans="1:4">
      <c r="A40" s="1">
        <v>38</v>
      </c>
      <c r="B40" s="1">
        <v>1.75708</v>
      </c>
      <c r="C40" s="1">
        <v>3.3537499999999998</v>
      </c>
      <c r="D40" s="1">
        <v>3.8440799999999999</v>
      </c>
    </row>
    <row r="41" spans="1:4">
      <c r="A41" s="1">
        <v>39</v>
      </c>
      <c r="B41" s="1">
        <v>1.7909600000000001</v>
      </c>
      <c r="C41" s="1">
        <v>3.4346299999999998</v>
      </c>
      <c r="D41" s="1">
        <v>3.9757500000000001</v>
      </c>
    </row>
    <row r="42" spans="1:4">
      <c r="A42" s="1">
        <v>40</v>
      </c>
      <c r="B42" s="1">
        <v>1.79192</v>
      </c>
      <c r="C42" s="1">
        <v>3.3233299999999999</v>
      </c>
      <c r="D42" s="1">
        <v>3.85758</v>
      </c>
    </row>
    <row r="43" spans="1:4">
      <c r="A43" s="1">
        <v>41</v>
      </c>
      <c r="B43" s="1">
        <v>1.75796</v>
      </c>
      <c r="C43" s="1">
        <v>3.49112</v>
      </c>
      <c r="D43" s="1">
        <v>3.7806700000000002</v>
      </c>
    </row>
    <row r="44" spans="1:4">
      <c r="A44" s="1">
        <v>42</v>
      </c>
      <c r="B44" s="1">
        <v>1.81288</v>
      </c>
      <c r="C44" s="1">
        <v>3.2512500000000002</v>
      </c>
      <c r="D44" s="1">
        <v>3.9051200000000001</v>
      </c>
    </row>
    <row r="45" spans="1:4">
      <c r="A45" s="1">
        <v>43</v>
      </c>
      <c r="B45" s="1">
        <v>1.7697099999999999</v>
      </c>
      <c r="C45" s="1">
        <v>3.5267900000000001</v>
      </c>
      <c r="D45" s="1">
        <v>3.8672900000000001</v>
      </c>
    </row>
    <row r="46" spans="1:4">
      <c r="A46" s="1">
        <v>44</v>
      </c>
      <c r="B46" s="1">
        <v>1.8345800000000001</v>
      </c>
      <c r="C46" s="1">
        <v>3.50529</v>
      </c>
      <c r="D46" s="1">
        <v>3.7937500000000002</v>
      </c>
    </row>
    <row r="47" spans="1:4">
      <c r="A47" s="1">
        <v>45</v>
      </c>
      <c r="B47" s="1">
        <v>1.75979</v>
      </c>
      <c r="C47" s="1">
        <v>3.4685000000000001</v>
      </c>
      <c r="D47" s="1">
        <v>3.7769200000000001</v>
      </c>
    </row>
    <row r="48" spans="1:4">
      <c r="A48" s="1">
        <v>46</v>
      </c>
      <c r="B48" s="1">
        <v>1.7916300000000001</v>
      </c>
      <c r="C48" s="1">
        <v>3.4732500000000002</v>
      </c>
      <c r="D48" s="1">
        <v>3.7017099999999998</v>
      </c>
    </row>
    <row r="49" spans="1:4">
      <c r="A49" s="1">
        <v>47</v>
      </c>
      <c r="B49" s="1">
        <v>1.7593700000000001</v>
      </c>
      <c r="C49" s="1">
        <v>3.45512</v>
      </c>
      <c r="D49" s="1">
        <v>3.7861699999999998</v>
      </c>
    </row>
    <row r="50" spans="1:4">
      <c r="A50" s="1">
        <v>48</v>
      </c>
      <c r="B50" s="1">
        <v>1.76108</v>
      </c>
      <c r="C50" s="1">
        <v>3.4577499999999999</v>
      </c>
      <c r="D50" s="1">
        <v>3.79183</v>
      </c>
    </row>
    <row r="51" spans="1:4">
      <c r="A51" s="1">
        <v>49</v>
      </c>
      <c r="B51" s="1">
        <v>1.76583</v>
      </c>
      <c r="C51" s="1">
        <v>3.54271</v>
      </c>
      <c r="D51" s="1">
        <v>3.8643299999999998</v>
      </c>
    </row>
    <row r="52" spans="1:4">
      <c r="A52" s="1">
        <v>50</v>
      </c>
      <c r="B52" s="1">
        <v>1.7831699999999999</v>
      </c>
      <c r="C52" s="1">
        <v>3.4359199999999999</v>
      </c>
      <c r="D52" s="1">
        <v>3.86883</v>
      </c>
    </row>
    <row r="53" spans="1:4">
      <c r="A53" s="1">
        <v>51</v>
      </c>
      <c r="B53" s="1">
        <v>1.76783</v>
      </c>
      <c r="C53" s="1">
        <v>3.5182899999999999</v>
      </c>
      <c r="D53" s="1">
        <v>3.8189199999999999</v>
      </c>
    </row>
    <row r="54" spans="1:4">
      <c r="A54" s="1">
        <v>52</v>
      </c>
      <c r="B54" s="1">
        <v>1.7606299999999999</v>
      </c>
      <c r="C54" s="1">
        <v>3.3894600000000001</v>
      </c>
      <c r="D54" s="1">
        <v>4.0158800000000001</v>
      </c>
    </row>
    <row r="55" spans="1:4">
      <c r="A55" s="1">
        <v>53</v>
      </c>
      <c r="B55" s="1">
        <v>1.79104</v>
      </c>
      <c r="C55" s="1">
        <v>3.5013700000000001</v>
      </c>
      <c r="D55" s="1">
        <v>3.87812</v>
      </c>
    </row>
    <row r="56" spans="1:4">
      <c r="A56" s="1">
        <v>54</v>
      </c>
      <c r="B56" s="1">
        <v>1.75875</v>
      </c>
      <c r="C56" s="1">
        <v>3.4948299999999999</v>
      </c>
      <c r="D56" s="1">
        <v>3.82429</v>
      </c>
    </row>
    <row r="57" spans="1:4">
      <c r="A57" s="1">
        <v>55</v>
      </c>
      <c r="B57" s="1">
        <v>1.76325</v>
      </c>
      <c r="C57" s="1">
        <v>3.5545800000000001</v>
      </c>
      <c r="D57" s="1">
        <v>3.9216700000000002</v>
      </c>
    </row>
    <row r="58" spans="1:4">
      <c r="A58" s="1">
        <v>56</v>
      </c>
      <c r="B58" s="1">
        <v>1.76742</v>
      </c>
      <c r="C58" s="1">
        <v>3.4962499999999999</v>
      </c>
      <c r="D58" s="1">
        <v>3.8765399999999999</v>
      </c>
    </row>
    <row r="59" spans="1:4">
      <c r="A59" s="1">
        <v>57</v>
      </c>
      <c r="B59" s="1">
        <v>1.7591300000000001</v>
      </c>
      <c r="C59" s="1">
        <v>3.29433</v>
      </c>
      <c r="D59" s="1">
        <v>3.8241700000000001</v>
      </c>
    </row>
    <row r="60" spans="1:4">
      <c r="A60" s="1">
        <v>58</v>
      </c>
      <c r="B60" s="1">
        <v>1.7815799999999999</v>
      </c>
      <c r="C60" s="1">
        <v>3.37879</v>
      </c>
      <c r="D60" s="1">
        <v>3.7097500000000001</v>
      </c>
    </row>
    <row r="61" spans="1:4">
      <c r="A61" s="1">
        <v>59</v>
      </c>
      <c r="B61" s="1">
        <v>1.7909200000000001</v>
      </c>
      <c r="C61" s="1">
        <v>3.3375400000000002</v>
      </c>
      <c r="D61" s="1">
        <v>3.9785400000000002</v>
      </c>
    </row>
    <row r="62" spans="1:4">
      <c r="A62" s="1">
        <v>60</v>
      </c>
      <c r="B62" s="1">
        <v>1.76254</v>
      </c>
      <c r="C62" s="1">
        <v>3.49654</v>
      </c>
      <c r="D62" s="1">
        <v>3.7566299999999999</v>
      </c>
    </row>
    <row r="63" spans="1:4">
      <c r="A63" s="1">
        <v>61</v>
      </c>
      <c r="B63" s="1">
        <v>1.8120400000000001</v>
      </c>
      <c r="C63" s="1">
        <v>3.32613</v>
      </c>
      <c r="D63" s="1">
        <v>3.7452100000000002</v>
      </c>
    </row>
    <row r="64" spans="1:4">
      <c r="A64" s="1">
        <v>62</v>
      </c>
      <c r="B64" s="1">
        <v>1.79108</v>
      </c>
      <c r="C64" s="1">
        <v>3.5173299999999998</v>
      </c>
      <c r="D64" s="1">
        <v>3.8074599999999998</v>
      </c>
    </row>
    <row r="65" spans="1:4">
      <c r="A65" s="1">
        <v>63</v>
      </c>
      <c r="B65" s="1">
        <v>1.7631300000000001</v>
      </c>
      <c r="C65" s="1">
        <v>3.41208</v>
      </c>
      <c r="D65" s="1">
        <v>3.8534999999999999</v>
      </c>
    </row>
    <row r="66" spans="1:4">
      <c r="A66" s="1">
        <v>64</v>
      </c>
      <c r="B66" s="1">
        <v>1.7643800000000001</v>
      </c>
      <c r="C66" s="1">
        <v>3.7621699999999998</v>
      </c>
      <c r="D66" s="1">
        <v>3.90767</v>
      </c>
    </row>
    <row r="67" spans="1:4">
      <c r="A67" s="1">
        <v>65</v>
      </c>
      <c r="B67" s="1">
        <v>1.7647900000000001</v>
      </c>
      <c r="C67" s="1">
        <v>3.3612500000000001</v>
      </c>
      <c r="D67" s="1">
        <v>3.9182899999999998</v>
      </c>
    </row>
    <row r="68" spans="1:4">
      <c r="A68" s="1">
        <v>66</v>
      </c>
      <c r="B68" s="1">
        <v>1.77071</v>
      </c>
      <c r="C68" s="1">
        <v>3.5162499999999999</v>
      </c>
      <c r="D68" s="1">
        <v>3.8511299999999999</v>
      </c>
    </row>
    <row r="69" spans="1:4">
      <c r="A69" s="1">
        <v>67</v>
      </c>
      <c r="B69" s="1">
        <v>1.7773699999999999</v>
      </c>
      <c r="C69" s="1">
        <v>3.4067500000000002</v>
      </c>
      <c r="D69" s="1">
        <v>3.9132099999999999</v>
      </c>
    </row>
    <row r="70" spans="1:4">
      <c r="A70" s="1">
        <v>68</v>
      </c>
      <c r="B70" s="1">
        <v>1.75983</v>
      </c>
      <c r="C70" s="1">
        <v>3.4111699999999998</v>
      </c>
      <c r="D70" s="1">
        <v>3.82287</v>
      </c>
    </row>
    <row r="71" spans="1:4">
      <c r="A71" s="1">
        <v>69</v>
      </c>
      <c r="B71" s="1">
        <v>1.75742</v>
      </c>
      <c r="C71" s="1">
        <v>3.1171700000000002</v>
      </c>
      <c r="D71" s="1">
        <v>3.7475800000000001</v>
      </c>
    </row>
    <row r="72" spans="1:4">
      <c r="A72" s="1">
        <v>70</v>
      </c>
      <c r="B72" s="1">
        <v>1.7598800000000001</v>
      </c>
      <c r="C72" s="1">
        <v>3.4030800000000001</v>
      </c>
      <c r="D72" s="1">
        <v>3.7065800000000002</v>
      </c>
    </row>
    <row r="73" spans="1:4">
      <c r="A73" s="1">
        <v>71</v>
      </c>
      <c r="B73" s="1">
        <v>1.7740400000000001</v>
      </c>
      <c r="C73" s="1">
        <v>3.33975</v>
      </c>
      <c r="D73" s="1">
        <v>3.7227100000000002</v>
      </c>
    </row>
    <row r="74" spans="1:4">
      <c r="A74" s="1">
        <v>72</v>
      </c>
      <c r="B74" s="1">
        <v>1.80192</v>
      </c>
      <c r="C74" s="1">
        <v>3.3937499999999998</v>
      </c>
      <c r="D74" s="1">
        <v>3.9466700000000001</v>
      </c>
    </row>
    <row r="75" spans="1:4">
      <c r="A75" s="1">
        <v>73</v>
      </c>
      <c r="B75" s="1">
        <v>1.7978700000000001</v>
      </c>
      <c r="C75" s="1">
        <v>3.53775</v>
      </c>
      <c r="D75" s="1">
        <v>3.7929200000000001</v>
      </c>
    </row>
    <row r="76" spans="1:4">
      <c r="A76" s="1">
        <v>74</v>
      </c>
      <c r="B76" s="1">
        <v>1.75671</v>
      </c>
      <c r="C76" s="1">
        <v>3.3286699999999998</v>
      </c>
      <c r="D76" s="1">
        <v>3.7835000000000001</v>
      </c>
    </row>
    <row r="77" spans="1:4">
      <c r="A77" s="1">
        <v>75</v>
      </c>
      <c r="B77" s="1">
        <v>1.7721199999999999</v>
      </c>
      <c r="C77" s="1">
        <v>3.5420799999999999</v>
      </c>
      <c r="D77" s="1">
        <v>3.86042</v>
      </c>
    </row>
    <row r="78" spans="1:4">
      <c r="A78" s="1">
        <v>76</v>
      </c>
      <c r="B78" s="1">
        <v>1.78525</v>
      </c>
      <c r="C78" s="1">
        <v>3.4912899999999998</v>
      </c>
      <c r="D78" s="1">
        <v>3.9613299999999998</v>
      </c>
    </row>
    <row r="79" spans="1:4">
      <c r="A79" s="1">
        <v>77</v>
      </c>
      <c r="B79" s="1">
        <v>1.76542</v>
      </c>
      <c r="C79" s="1">
        <v>3.2542499999999999</v>
      </c>
      <c r="D79" s="1">
        <v>3.84667</v>
      </c>
    </row>
    <row r="80" spans="1:4">
      <c r="A80" s="1">
        <v>78</v>
      </c>
      <c r="B80" s="1">
        <v>1.7853699999999999</v>
      </c>
      <c r="C80" s="1">
        <v>3.4995799999999999</v>
      </c>
      <c r="D80" s="1">
        <v>3.8035800000000002</v>
      </c>
    </row>
    <row r="81" spans="1:4">
      <c r="A81" s="1">
        <v>79</v>
      </c>
      <c r="B81" s="1">
        <v>1.80983</v>
      </c>
      <c r="C81" s="1">
        <v>3.4170400000000001</v>
      </c>
      <c r="D81" s="1">
        <v>3.8182900000000002</v>
      </c>
    </row>
    <row r="82" spans="1:4">
      <c r="A82" s="1">
        <v>80</v>
      </c>
      <c r="B82" s="1">
        <v>1.7692099999999999</v>
      </c>
      <c r="C82" s="1">
        <v>3.4882499999999999</v>
      </c>
      <c r="D82" s="1">
        <v>3.9057900000000001</v>
      </c>
    </row>
    <row r="83" spans="1:4">
      <c r="A83" s="1">
        <v>81</v>
      </c>
      <c r="B83" s="1">
        <v>1.77271</v>
      </c>
      <c r="C83" s="1">
        <v>3.3990800000000001</v>
      </c>
      <c r="D83" s="1">
        <v>4.0060799999999999</v>
      </c>
    </row>
    <row r="84" spans="1:4">
      <c r="A84" s="1">
        <v>82</v>
      </c>
      <c r="B84" s="1">
        <v>1.76963</v>
      </c>
      <c r="C84" s="1">
        <v>3.5249199999999998</v>
      </c>
      <c r="D84" s="1">
        <v>3.91879</v>
      </c>
    </row>
    <row r="85" spans="1:4">
      <c r="A85" s="1">
        <v>83</v>
      </c>
      <c r="B85" s="1">
        <v>1.76108</v>
      </c>
      <c r="C85" s="1">
        <v>3.44658</v>
      </c>
      <c r="D85" s="1">
        <v>3.7317499999999999</v>
      </c>
    </row>
    <row r="86" spans="1:4">
      <c r="A86" s="1">
        <v>84</v>
      </c>
      <c r="B86" s="1">
        <v>1.76454</v>
      </c>
      <c r="C86" s="1">
        <v>3.3816700000000002</v>
      </c>
      <c r="D86" s="1">
        <v>3.8597100000000002</v>
      </c>
    </row>
    <row r="87" spans="1:4">
      <c r="A87" s="1">
        <v>85</v>
      </c>
      <c r="B87" s="1">
        <v>1.76346</v>
      </c>
      <c r="C87" s="1">
        <v>3.3820800000000002</v>
      </c>
      <c r="D87" s="1">
        <v>3.7940800000000001</v>
      </c>
    </row>
    <row r="88" spans="1:4">
      <c r="A88" s="1">
        <v>86</v>
      </c>
      <c r="B88" s="1">
        <v>1.7880799999999999</v>
      </c>
      <c r="C88" s="1">
        <v>3.4408799999999999</v>
      </c>
      <c r="D88" s="1">
        <v>3.7028300000000001</v>
      </c>
    </row>
    <row r="89" spans="1:4">
      <c r="A89" s="1">
        <v>87</v>
      </c>
      <c r="B89" s="1">
        <v>1.7626299999999999</v>
      </c>
      <c r="C89" s="1">
        <v>3.37371</v>
      </c>
      <c r="D89" s="1">
        <v>3.7458300000000002</v>
      </c>
    </row>
    <row r="90" spans="1:4">
      <c r="A90" s="1">
        <v>88</v>
      </c>
      <c r="B90" s="1">
        <v>1.79504</v>
      </c>
      <c r="C90" s="1">
        <v>3.4279199999999999</v>
      </c>
      <c r="D90" s="1">
        <v>3.7203300000000001</v>
      </c>
    </row>
    <row r="91" spans="1:4">
      <c r="A91" s="1">
        <v>89</v>
      </c>
      <c r="B91" s="1">
        <v>1.7602899999999999</v>
      </c>
      <c r="C91" s="1">
        <v>3.4297900000000001</v>
      </c>
      <c r="D91" s="1">
        <v>3.9885000000000002</v>
      </c>
    </row>
    <row r="92" spans="1:4">
      <c r="A92" s="1">
        <v>90</v>
      </c>
      <c r="B92" s="1">
        <v>1.76467</v>
      </c>
      <c r="C92" s="1">
        <v>3.40604</v>
      </c>
      <c r="D92" s="1">
        <v>3.82796</v>
      </c>
    </row>
    <row r="93" spans="1:4">
      <c r="A93" s="1">
        <v>91</v>
      </c>
      <c r="B93" s="1">
        <v>1.8091299999999999</v>
      </c>
      <c r="C93" s="1">
        <v>3.3297099999999999</v>
      </c>
      <c r="D93" s="1">
        <v>3.718</v>
      </c>
    </row>
    <row r="94" spans="1:4">
      <c r="A94" s="1">
        <v>92</v>
      </c>
      <c r="B94" s="1">
        <v>1.7764599999999999</v>
      </c>
      <c r="C94" s="1">
        <v>3.4350000000000001</v>
      </c>
      <c r="D94" s="1">
        <v>3.8704999999999998</v>
      </c>
    </row>
    <row r="95" spans="1:4">
      <c r="A95" s="1">
        <v>93</v>
      </c>
      <c r="B95" s="1">
        <v>1.7659199999999999</v>
      </c>
      <c r="C95" s="1">
        <v>3.51071</v>
      </c>
      <c r="D95" s="1">
        <v>3.8207100000000001</v>
      </c>
    </row>
    <row r="96" spans="1:4">
      <c r="A96" s="1">
        <v>94</v>
      </c>
      <c r="B96" s="1">
        <v>1.79467</v>
      </c>
      <c r="C96" s="1">
        <v>3.5395400000000001</v>
      </c>
      <c r="D96" s="1">
        <v>3.8880400000000002</v>
      </c>
    </row>
    <row r="97" spans="1:4">
      <c r="A97" s="1">
        <v>95</v>
      </c>
      <c r="B97" s="1">
        <v>1.75858</v>
      </c>
      <c r="C97" s="1">
        <v>3.44875</v>
      </c>
      <c r="D97" s="1">
        <v>3.8037100000000001</v>
      </c>
    </row>
    <row r="98" spans="1:4">
      <c r="A98" s="1">
        <v>96</v>
      </c>
      <c r="B98" s="1">
        <v>1.7785</v>
      </c>
      <c r="C98" s="1">
        <v>3.5182899999999999</v>
      </c>
      <c r="D98" s="1">
        <v>3.8795799999999998</v>
      </c>
    </row>
    <row r="99" spans="1:4">
      <c r="A99" s="1">
        <v>97</v>
      </c>
      <c r="B99" s="1">
        <v>1.7675799999999999</v>
      </c>
      <c r="C99" s="1">
        <v>3.55667</v>
      </c>
      <c r="D99" s="1">
        <v>3.7447900000000001</v>
      </c>
    </row>
    <row r="100" spans="1:4">
      <c r="A100" s="1">
        <v>98</v>
      </c>
      <c r="B100" s="1">
        <v>1.7676700000000001</v>
      </c>
      <c r="C100" s="1">
        <v>3.5012500000000002</v>
      </c>
      <c r="D100" s="1">
        <v>3.8827500000000001</v>
      </c>
    </row>
    <row r="101" spans="1:4">
      <c r="A101" s="1">
        <v>99</v>
      </c>
      <c r="B101" s="1">
        <v>1.7896300000000001</v>
      </c>
      <c r="C101" s="1">
        <v>3.4858799999999999</v>
      </c>
      <c r="D101" s="1">
        <v>3.8672499999999999</v>
      </c>
    </row>
    <row r="102" spans="1:4">
      <c r="A102" s="1">
        <v>100</v>
      </c>
      <c r="B102" s="1">
        <v>1.786</v>
      </c>
      <c r="C102" s="1">
        <v>3.4338299999999999</v>
      </c>
      <c r="D102" s="1">
        <v>3.85425</v>
      </c>
    </row>
  </sheetData>
  <mergeCells count="2">
    <mergeCell ref="B1:E1"/>
    <mergeCell ref="I8:L8"/>
  </mergeCells>
  <phoneticPr fontId="1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EF501-8FE0-3948-900D-D457862F7EC9}">
  <dimension ref="B2:N18"/>
  <sheetViews>
    <sheetView topLeftCell="A18" zoomScale="75" zoomScaleNormal="100" workbookViewId="0">
      <selection activeCell="I14" sqref="I14"/>
    </sheetView>
  </sheetViews>
  <sheetFormatPr baseColWidth="10" defaultRowHeight="20"/>
  <cols>
    <col min="2" max="2" width="12.42578125" bestFit="1" customWidth="1"/>
    <col min="3" max="4" width="1.42578125" customWidth="1"/>
    <col min="6" max="6" width="15.28515625" bestFit="1" customWidth="1"/>
    <col min="7" max="7" width="15.42578125" bestFit="1" customWidth="1"/>
    <col min="8" max="8" width="15.85546875" bestFit="1" customWidth="1"/>
    <col min="9" max="9" width="15.140625" bestFit="1" customWidth="1"/>
    <col min="10" max="10" width="15.7109375" bestFit="1" customWidth="1"/>
    <col min="11" max="11" width="14" bestFit="1" customWidth="1"/>
    <col min="12" max="12" width="14.5703125" bestFit="1" customWidth="1"/>
    <col min="13" max="13" width="13.42578125" bestFit="1" customWidth="1"/>
  </cols>
  <sheetData>
    <row r="2" spans="2:14">
      <c r="F2" s="6" t="s">
        <v>4</v>
      </c>
      <c r="G2" s="6"/>
      <c r="H2" s="6"/>
      <c r="I2" s="6"/>
      <c r="J2" s="6" t="s">
        <v>5</v>
      </c>
      <c r="K2" s="6"/>
      <c r="L2" s="6"/>
      <c r="M2" s="6"/>
    </row>
    <row r="3" spans="2:14">
      <c r="E3" t="s">
        <v>3</v>
      </c>
      <c r="F3" t="s">
        <v>19</v>
      </c>
      <c r="G3" t="s">
        <v>20</v>
      </c>
      <c r="H3" t="s">
        <v>21</v>
      </c>
      <c r="I3" t="s">
        <v>25</v>
      </c>
      <c r="J3" t="s">
        <v>22</v>
      </c>
      <c r="K3" t="s">
        <v>23</v>
      </c>
      <c r="L3" t="s">
        <v>24</v>
      </c>
      <c r="M3" t="s">
        <v>26</v>
      </c>
      <c r="N3" t="s">
        <v>6</v>
      </c>
    </row>
    <row r="4" spans="2:14">
      <c r="B4">
        <v>1</v>
      </c>
      <c r="E4">
        <f>Grover!O9</f>
        <v>9.5520899999999992E-2</v>
      </c>
      <c r="F4">
        <f>Grover!P9</f>
        <v>0.28493740000000001</v>
      </c>
      <c r="G4">
        <f>Grover!Q9</f>
        <v>0.71172900000000006</v>
      </c>
      <c r="H4">
        <f>Grover!R9</f>
        <v>9.5658400000000005E-2</v>
      </c>
      <c r="I4">
        <f>Grover!S9</f>
        <v>0.4031751999999999</v>
      </c>
      <c r="J4" t="e">
        <f>Grover!T9</f>
        <v>#DIV/0!</v>
      </c>
      <c r="K4" t="e">
        <f>Grover!U9</f>
        <v>#DIV/0!</v>
      </c>
      <c r="L4" t="e">
        <f>Grover!V9</f>
        <v>#DIV/0!</v>
      </c>
      <c r="M4">
        <f>Grover!W9</f>
        <v>9.5875000000000002E-2</v>
      </c>
      <c r="N4" t="e">
        <f>Grover!X9</f>
        <v>#DIV/0!</v>
      </c>
    </row>
    <row r="5" spans="2:14">
      <c r="B5">
        <v>2</v>
      </c>
      <c r="E5">
        <f>Grover!O10</f>
        <v>0.19002520000000001</v>
      </c>
      <c r="F5">
        <f>Grover!P10</f>
        <v>0.36013760000000006</v>
      </c>
      <c r="G5">
        <f>Grover!Q10</f>
        <v>0.90182080000000009</v>
      </c>
      <c r="H5">
        <f>Grover!R10</f>
        <v>0.83670399999999989</v>
      </c>
      <c r="I5">
        <f>Grover!S10</f>
        <v>0.56017919999999999</v>
      </c>
      <c r="J5" t="e">
        <f>Grover!T10</f>
        <v>#DIV/0!</v>
      </c>
      <c r="K5" t="e">
        <f>Grover!U10</f>
        <v>#DIV/0!</v>
      </c>
      <c r="L5" t="e">
        <f>Grover!V10</f>
        <v>#DIV/0!</v>
      </c>
      <c r="M5">
        <f>Grover!W10</f>
        <v>0.19245439999999997</v>
      </c>
      <c r="N5" t="e">
        <f>Grover!X10</f>
        <v>#DIV/0!</v>
      </c>
    </row>
    <row r="6" spans="2:14">
      <c r="B6">
        <v>3</v>
      </c>
      <c r="E6">
        <f>Grover!O11</f>
        <v>0.58091669999999995</v>
      </c>
      <c r="F6">
        <f>Grover!P11</f>
        <v>0.77723730000000002</v>
      </c>
      <c r="G6">
        <f>Grover!Q11</f>
        <v>1.416644</v>
      </c>
      <c r="H6">
        <f>Grover!R11</f>
        <v>1.361637</v>
      </c>
      <c r="I6">
        <f>Grover!S11</f>
        <v>1.0774458</v>
      </c>
      <c r="J6" t="e">
        <f>Grover!T11</f>
        <v>#DIV/0!</v>
      </c>
      <c r="K6" t="e">
        <f>Grover!U11</f>
        <v>#DIV/0!</v>
      </c>
      <c r="L6" t="e">
        <f>Grover!V11</f>
        <v>#DIV/0!</v>
      </c>
      <c r="M6">
        <f>Grover!W11</f>
        <v>0.59237929999999994</v>
      </c>
      <c r="N6" t="e">
        <f>Grover!X11</f>
        <v>#DIV/0!</v>
      </c>
    </row>
    <row r="7" spans="2:14">
      <c r="B7">
        <v>4</v>
      </c>
      <c r="E7">
        <f>Grover!O12</f>
        <v>1.912372</v>
      </c>
      <c r="F7">
        <f>Grover!P12</f>
        <v>2.2429819999999996</v>
      </c>
      <c r="G7">
        <f>Grover!Q12</f>
        <v>2.7621419999999999</v>
      </c>
      <c r="H7">
        <f>Grover!R12</f>
        <v>2.9875429999999996</v>
      </c>
      <c r="I7">
        <f>Grover!S12</f>
        <v>2.6228000000000002</v>
      </c>
      <c r="J7" t="e">
        <f>Grover!T12</f>
        <v>#DIV/0!</v>
      </c>
      <c r="K7" t="e">
        <f>Grover!U12</f>
        <v>#DIV/0!</v>
      </c>
      <c r="L7" t="e">
        <f>Grover!V12</f>
        <v>#DIV/0!</v>
      </c>
      <c r="M7">
        <f>Grover!W12</f>
        <v>1.9765450000000002</v>
      </c>
      <c r="N7" t="e">
        <f>Grover!X12</f>
        <v>#DIV/0!</v>
      </c>
    </row>
    <row r="8" spans="2:14">
      <c r="B8">
        <v>5</v>
      </c>
      <c r="E8">
        <f>Grover!O13</f>
        <v>5.8933210000000003</v>
      </c>
      <c r="F8">
        <f>Grover!P13</f>
        <v>6.6110619999999995</v>
      </c>
      <c r="G8">
        <f>Grover!Q13</f>
        <v>7.1011539999999993</v>
      </c>
      <c r="H8">
        <f>Grover!R13</f>
        <v>7.0925400000000014</v>
      </c>
      <c r="I8">
        <f>Grover!S13</f>
        <v>7.1430120000000006</v>
      </c>
      <c r="J8" t="e">
        <f>Grover!T13</f>
        <v>#DIV/0!</v>
      </c>
      <c r="K8" t="e">
        <f>Grover!U13</f>
        <v>#DIV/0!</v>
      </c>
      <c r="L8" t="e">
        <f>Grover!V13</f>
        <v>#DIV/0!</v>
      </c>
      <c r="M8">
        <f>Grover!W13</f>
        <v>6.0908420000000003</v>
      </c>
      <c r="N8" t="e">
        <f>Grover!X13</f>
        <v>#DIV/0!</v>
      </c>
    </row>
    <row r="9" spans="2:14">
      <c r="B9">
        <v>6</v>
      </c>
      <c r="E9">
        <f>Grover!O14</f>
        <v>21.192929999999997</v>
      </c>
      <c r="F9">
        <f>Grover!P14</f>
        <v>23.206330000000001</v>
      </c>
      <c r="G9">
        <f>Grover!Q14</f>
        <v>23.492110000000004</v>
      </c>
      <c r="H9">
        <f>Grover!R14</f>
        <v>23.631219999999995</v>
      </c>
      <c r="I9">
        <f>Grover!S14</f>
        <v>23.592189999999999</v>
      </c>
      <c r="J9" t="e">
        <f>Grover!T14</f>
        <v>#DIV/0!</v>
      </c>
      <c r="K9" t="e">
        <f>Grover!U14</f>
        <v>#DIV/0!</v>
      </c>
      <c r="L9" t="e">
        <f>Grover!V14</f>
        <v>#DIV/0!</v>
      </c>
      <c r="M9">
        <f>Grover!W14</f>
        <v>22.116330000000001</v>
      </c>
      <c r="N9" t="e">
        <f>Grover!X14</f>
        <v>#DIV/0!</v>
      </c>
    </row>
    <row r="10" spans="2:14">
      <c r="B10">
        <v>7</v>
      </c>
      <c r="E10">
        <f>Grover!O15</f>
        <v>71.440999999999988</v>
      </c>
      <c r="F10">
        <f>Grover!P15</f>
        <v>75.098709999999997</v>
      </c>
      <c r="G10">
        <f>Grover!Q15</f>
        <v>75.588780000000014</v>
      </c>
      <c r="H10">
        <f>Grover!R15</f>
        <v>75.483909999999995</v>
      </c>
      <c r="I10">
        <f>Grover!S15</f>
        <v>76.042909999999992</v>
      </c>
      <c r="J10" t="e">
        <f>Grover!T15</f>
        <v>#DIV/0!</v>
      </c>
      <c r="K10" t="e">
        <f>Grover!U15</f>
        <v>#DIV/0!</v>
      </c>
      <c r="L10" t="e">
        <f>Grover!V15</f>
        <v>#DIV/0!</v>
      </c>
      <c r="M10">
        <f>Grover!W15</f>
        <v>73.614369999999994</v>
      </c>
      <c r="N10" t="e">
        <f>Grover!X15</f>
        <v>#DIV/0!</v>
      </c>
    </row>
    <row r="11" spans="2:14">
      <c r="B11">
        <v>8</v>
      </c>
      <c r="E11">
        <f>Grover!O16</f>
        <v>255.8458</v>
      </c>
      <c r="F11">
        <f>Grover!P16</f>
        <v>269.17150000000004</v>
      </c>
      <c r="G11">
        <f>Grover!Q16</f>
        <v>269.22890000000001</v>
      </c>
      <c r="H11">
        <f>Grover!R16</f>
        <v>268.94979999999998</v>
      </c>
      <c r="I11">
        <f>Grover!S16</f>
        <v>272.83370000000002</v>
      </c>
      <c r="J11" t="e">
        <f>Grover!T16</f>
        <v>#DIV/0!</v>
      </c>
      <c r="K11" t="e">
        <f>Grover!U16</f>
        <v>#DIV/0!</v>
      </c>
      <c r="L11" t="e">
        <f>Grover!V16</f>
        <v>#DIV/0!</v>
      </c>
      <c r="M11">
        <f>Grover!W16</f>
        <v>265.53390000000002</v>
      </c>
      <c r="N11" t="e">
        <f>Grover!X16</f>
        <v>#DIV/0!</v>
      </c>
    </row>
    <row r="12" spans="2:14">
      <c r="B12">
        <v>9</v>
      </c>
      <c r="E12">
        <f>Grover!O17</f>
        <v>952.84049999999991</v>
      </c>
      <c r="F12">
        <f>Grover!P17</f>
        <v>998.50750000000005</v>
      </c>
      <c r="G12">
        <f>Grover!Q17</f>
        <v>996.26139999999998</v>
      </c>
      <c r="H12">
        <f>Grover!R17</f>
        <v>980.17579999999975</v>
      </c>
      <c r="I12">
        <f>Grover!S17</f>
        <v>995.10349999999994</v>
      </c>
      <c r="J12" t="e">
        <f>Grover!T17</f>
        <v>#DIV/0!</v>
      </c>
      <c r="K12" t="e">
        <f>Grover!U17</f>
        <v>#DIV/0!</v>
      </c>
      <c r="L12" t="e">
        <f>Grover!V17</f>
        <v>#DIV/0!</v>
      </c>
      <c r="M12">
        <f>Grover!W17</f>
        <v>967.00579999999991</v>
      </c>
      <c r="N12" t="e">
        <f>Grover!X17</f>
        <v>#DIV/0!</v>
      </c>
    </row>
    <row r="13" spans="2:14">
      <c r="B13">
        <v>10</v>
      </c>
      <c r="E13">
        <f>Grover!O18</f>
        <v>3514.4639999999999</v>
      </c>
      <c r="F13">
        <f>Grover!P18</f>
        <v>3540.2040000000002</v>
      </c>
      <c r="G13">
        <f>Grover!Q18</f>
        <v>3619.8510000000001</v>
      </c>
      <c r="H13">
        <f>Grover!R18</f>
        <v>3550.8520000000003</v>
      </c>
      <c r="I13">
        <f>Grover!S18</f>
        <v>3619.9290000000001</v>
      </c>
      <c r="J13" t="e">
        <f>Grover!T18</f>
        <v>#DIV/0!</v>
      </c>
      <c r="K13" t="e">
        <f>Grover!U18</f>
        <v>#DIV/0!</v>
      </c>
      <c r="L13" t="e">
        <f>Grover!V18</f>
        <v>#DIV/0!</v>
      </c>
      <c r="M13">
        <f>Grover!W18</f>
        <v>3632.4110000000001</v>
      </c>
      <c r="N13" t="e">
        <f>Grover!X18</f>
        <v>#DIV/0!</v>
      </c>
    </row>
    <row r="14" spans="2:14">
      <c r="B14">
        <v>11</v>
      </c>
      <c r="E14">
        <f>Grover!O19</f>
        <v>12348.080000000002</v>
      </c>
      <c r="F14">
        <f>Grover!P19</f>
        <v>12184.579999999998</v>
      </c>
      <c r="G14">
        <f>Grover!Q19</f>
        <v>12504.48</v>
      </c>
      <c r="H14">
        <f>Grover!R19</f>
        <v>12347.499999999998</v>
      </c>
      <c r="I14">
        <f>Grover!S19</f>
        <v>12625.920000000002</v>
      </c>
    </row>
    <row r="15" spans="2:14">
      <c r="B15">
        <v>12</v>
      </c>
      <c r="E15">
        <f>Grover!O20</f>
        <v>42284.479999999996</v>
      </c>
      <c r="F15">
        <f>Grover!P20</f>
        <v>42650.590000000004</v>
      </c>
      <c r="G15">
        <f>Grover!Q20</f>
        <v>43991.969999999987</v>
      </c>
      <c r="H15">
        <f>Grover!R20</f>
        <v>43053.2</v>
      </c>
      <c r="I15">
        <f>Grover!S20</f>
        <v>43958.32</v>
      </c>
    </row>
    <row r="16" spans="2:14">
      <c r="B16">
        <v>13</v>
      </c>
      <c r="E16">
        <f>Grover!O21</f>
        <v>197320.8</v>
      </c>
      <c r="F16">
        <f>Grover!P21</f>
        <v>169011.20000000001</v>
      </c>
      <c r="G16">
        <f>Grover!Q21</f>
        <v>176822.8</v>
      </c>
      <c r="H16">
        <f>Grover!R21</f>
        <v>169927.4</v>
      </c>
      <c r="I16">
        <f>Grover!S21</f>
        <v>167764.1</v>
      </c>
    </row>
    <row r="17" spans="2:9">
      <c r="B17">
        <v>14</v>
      </c>
      <c r="E17">
        <f>Grover!O22</f>
        <v>10655000</v>
      </c>
      <c r="F17">
        <f>Grover!P22</f>
        <v>4999080</v>
      </c>
      <c r="G17" s="5">
        <f>Grover!Q22</f>
        <v>8518320</v>
      </c>
      <c r="H17">
        <f>Grover!R22</f>
        <v>9000000</v>
      </c>
      <c r="I17">
        <f>Grover!S22</f>
        <v>4832400</v>
      </c>
    </row>
    <row r="18" spans="2:9">
      <c r="B18">
        <v>15</v>
      </c>
    </row>
  </sheetData>
  <mergeCells count="2">
    <mergeCell ref="F2:I2"/>
    <mergeCell ref="J2:M2"/>
  </mergeCells>
  <phoneticPr fontId="1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998C5-C8A9-F848-83B4-3EC7458A1FFA}">
  <dimension ref="A2:X167"/>
  <sheetViews>
    <sheetView topLeftCell="F133" zoomScale="159" zoomScaleNormal="50" workbookViewId="0">
      <selection activeCell="L144" sqref="L144"/>
    </sheetView>
  </sheetViews>
  <sheetFormatPr baseColWidth="10" defaultRowHeight="20"/>
  <cols>
    <col min="1" max="1" width="12.42578125" bestFit="1" customWidth="1"/>
    <col min="2" max="2" width="4.140625" customWidth="1"/>
  </cols>
  <sheetData>
    <row r="2" spans="1:24">
      <c r="D2" s="6" t="s">
        <v>4</v>
      </c>
      <c r="E2" s="6"/>
      <c r="F2" s="6"/>
      <c r="G2" s="6"/>
      <c r="H2" s="6" t="s">
        <v>5</v>
      </c>
      <c r="I2" s="6"/>
      <c r="J2" s="6"/>
      <c r="K2" s="6"/>
    </row>
    <row r="3" spans="1:24">
      <c r="A3" t="s">
        <v>18</v>
      </c>
      <c r="C3" t="s">
        <v>3</v>
      </c>
      <c r="D3" t="s">
        <v>19</v>
      </c>
      <c r="E3" t="s">
        <v>20</v>
      </c>
      <c r="F3" t="s">
        <v>21</v>
      </c>
      <c r="G3" t="s">
        <v>25</v>
      </c>
      <c r="H3" t="s">
        <v>22</v>
      </c>
      <c r="I3" t="s">
        <v>23</v>
      </c>
      <c r="J3" t="s">
        <v>24</v>
      </c>
      <c r="K3" t="s">
        <v>26</v>
      </c>
      <c r="L3" t="s">
        <v>6</v>
      </c>
    </row>
    <row r="4" spans="1:24">
      <c r="A4" s="6">
        <v>1</v>
      </c>
      <c r="C4">
        <v>9.425E-2</v>
      </c>
      <c r="D4">
        <v>0.27958300000000003</v>
      </c>
      <c r="E4">
        <v>0.66758300000000004</v>
      </c>
      <c r="F4">
        <v>9.6375000000000002E-2</v>
      </c>
      <c r="G4">
        <v>0.52229199999999998</v>
      </c>
      <c r="K4">
        <v>9.5792000000000002E-2</v>
      </c>
    </row>
    <row r="5" spans="1:24">
      <c r="A5" s="6"/>
      <c r="C5">
        <v>9.3542E-2</v>
      </c>
      <c r="D5">
        <v>0.264791</v>
      </c>
      <c r="E5">
        <v>0.69095799999999996</v>
      </c>
      <c r="F5">
        <v>9.5209000000000002E-2</v>
      </c>
      <c r="G5">
        <v>0.37545800000000001</v>
      </c>
      <c r="K5">
        <v>9.5291000000000001E-2</v>
      </c>
    </row>
    <row r="6" spans="1:24">
      <c r="A6" s="6"/>
      <c r="C6">
        <v>9.5500000000000002E-2</v>
      </c>
      <c r="D6">
        <v>0.311417</v>
      </c>
      <c r="E6">
        <v>0.68554199999999998</v>
      </c>
      <c r="F6">
        <v>9.6042000000000002E-2</v>
      </c>
      <c r="G6">
        <v>0.33504200000000001</v>
      </c>
      <c r="K6">
        <v>9.8083000000000004E-2</v>
      </c>
    </row>
    <row r="7" spans="1:24">
      <c r="A7" s="6"/>
      <c r="C7">
        <v>9.3415999999999999E-2</v>
      </c>
      <c r="D7">
        <v>0.31866699999999998</v>
      </c>
      <c r="E7">
        <v>0.84779199999999999</v>
      </c>
      <c r="F7">
        <v>9.5916000000000001E-2</v>
      </c>
      <c r="G7">
        <v>0.32770899999999997</v>
      </c>
      <c r="K7">
        <v>9.6500000000000002E-2</v>
      </c>
      <c r="P7" s="6" t="s">
        <v>4</v>
      </c>
      <c r="Q7" s="6"/>
      <c r="R7" s="6"/>
      <c r="S7" s="6"/>
      <c r="T7" s="6" t="s">
        <v>5</v>
      </c>
      <c r="U7" s="6"/>
      <c r="V7" s="6"/>
      <c r="W7" s="6"/>
    </row>
    <row r="8" spans="1:24">
      <c r="A8" s="6"/>
      <c r="C8">
        <v>9.5250000000000001E-2</v>
      </c>
      <c r="D8">
        <v>0.26587499999999997</v>
      </c>
      <c r="E8">
        <v>0.63870800000000005</v>
      </c>
      <c r="F8">
        <v>9.4E-2</v>
      </c>
      <c r="G8">
        <v>0.34629199999999999</v>
      </c>
      <c r="K8">
        <v>9.5584000000000002E-2</v>
      </c>
      <c r="O8" t="s">
        <v>3</v>
      </c>
      <c r="P8" t="s">
        <v>19</v>
      </c>
      <c r="Q8" t="s">
        <v>20</v>
      </c>
      <c r="R8" t="s">
        <v>21</v>
      </c>
      <c r="S8" t="s">
        <v>25</v>
      </c>
      <c r="T8" t="s">
        <v>22</v>
      </c>
      <c r="U8" t="s">
        <v>23</v>
      </c>
      <c r="V8" t="s">
        <v>24</v>
      </c>
      <c r="W8" t="s">
        <v>26</v>
      </c>
      <c r="X8" t="s">
        <v>6</v>
      </c>
    </row>
    <row r="9" spans="1:24">
      <c r="A9" s="6"/>
      <c r="C9">
        <v>9.5792000000000002E-2</v>
      </c>
      <c r="D9">
        <v>0.311583</v>
      </c>
      <c r="E9">
        <v>0.67729099999999998</v>
      </c>
      <c r="F9">
        <v>9.6709000000000003E-2</v>
      </c>
      <c r="G9">
        <v>0.33324999999999999</v>
      </c>
      <c r="K9">
        <v>9.5417000000000002E-2</v>
      </c>
      <c r="N9">
        <v>1</v>
      </c>
      <c r="O9">
        <f>AVERAGE(C4:C13)</f>
        <v>9.5520899999999992E-2</v>
      </c>
      <c r="P9">
        <f t="shared" ref="P9:X9" si="0">AVERAGE(D4:D13)</f>
        <v>0.28493740000000001</v>
      </c>
      <c r="Q9">
        <f t="shared" si="0"/>
        <v>0.71172900000000006</v>
      </c>
      <c r="R9">
        <f t="shared" si="0"/>
        <v>9.5658400000000005E-2</v>
      </c>
      <c r="S9">
        <f t="shared" si="0"/>
        <v>0.4031751999999999</v>
      </c>
      <c r="T9" t="e">
        <f t="shared" si="0"/>
        <v>#DIV/0!</v>
      </c>
      <c r="U9" t="e">
        <f t="shared" si="0"/>
        <v>#DIV/0!</v>
      </c>
      <c r="V9" t="e">
        <f t="shared" si="0"/>
        <v>#DIV/0!</v>
      </c>
      <c r="W9">
        <f t="shared" si="0"/>
        <v>9.5875000000000002E-2</v>
      </c>
      <c r="X9" t="e">
        <f t="shared" si="0"/>
        <v>#DIV/0!</v>
      </c>
    </row>
    <row r="10" spans="1:24">
      <c r="A10" s="6"/>
      <c r="C10">
        <v>9.425E-2</v>
      </c>
      <c r="D10">
        <v>0.30387500000000001</v>
      </c>
      <c r="E10">
        <v>0.67254100000000006</v>
      </c>
      <c r="F10">
        <v>9.5334000000000002E-2</v>
      </c>
      <c r="G10">
        <v>0.54829099999999997</v>
      </c>
      <c r="K10">
        <v>9.6083000000000002E-2</v>
      </c>
      <c r="N10">
        <v>2</v>
      </c>
      <c r="O10">
        <f>AVERAGE(C15:C24)</f>
        <v>0.19002520000000001</v>
      </c>
      <c r="P10">
        <f t="shared" ref="P10:X10" si="1">AVERAGE(D15:D24)</f>
        <v>0.36013760000000006</v>
      </c>
      <c r="Q10">
        <f t="shared" si="1"/>
        <v>0.90182080000000009</v>
      </c>
      <c r="R10">
        <f t="shared" si="1"/>
        <v>0.83670399999999989</v>
      </c>
      <c r="S10">
        <f t="shared" si="1"/>
        <v>0.56017919999999999</v>
      </c>
      <c r="T10" t="e">
        <f t="shared" si="1"/>
        <v>#DIV/0!</v>
      </c>
      <c r="U10" t="e">
        <f t="shared" si="1"/>
        <v>#DIV/0!</v>
      </c>
      <c r="V10" t="e">
        <f t="shared" si="1"/>
        <v>#DIV/0!</v>
      </c>
      <c r="W10">
        <f t="shared" si="1"/>
        <v>0.19245439999999997</v>
      </c>
      <c r="X10" t="e">
        <f t="shared" si="1"/>
        <v>#DIV/0!</v>
      </c>
    </row>
    <row r="11" spans="1:24">
      <c r="A11" s="6"/>
      <c r="C11">
        <v>0.10070800000000001</v>
      </c>
      <c r="D11">
        <v>0.26716699999999999</v>
      </c>
      <c r="E11">
        <v>0.800875</v>
      </c>
      <c r="F11">
        <v>9.4791E-2</v>
      </c>
      <c r="G11">
        <v>0.317417</v>
      </c>
      <c r="K11">
        <v>9.6541000000000002E-2</v>
      </c>
      <c r="N11">
        <v>3</v>
      </c>
      <c r="O11">
        <f>AVERAGE(C26:C35)</f>
        <v>0.58091669999999995</v>
      </c>
      <c r="P11">
        <f t="shared" ref="P11:X11" si="2">AVERAGE(D26:D35)</f>
        <v>0.77723730000000002</v>
      </c>
      <c r="Q11">
        <f t="shared" si="2"/>
        <v>1.416644</v>
      </c>
      <c r="R11">
        <f t="shared" si="2"/>
        <v>1.361637</v>
      </c>
      <c r="S11">
        <f t="shared" si="2"/>
        <v>1.0774458</v>
      </c>
      <c r="T11" t="e">
        <f t="shared" si="2"/>
        <v>#DIV/0!</v>
      </c>
      <c r="U11" t="e">
        <f t="shared" si="2"/>
        <v>#DIV/0!</v>
      </c>
      <c r="V11" t="e">
        <f t="shared" si="2"/>
        <v>#DIV/0!</v>
      </c>
      <c r="W11">
        <f t="shared" si="2"/>
        <v>0.59237929999999994</v>
      </c>
      <c r="X11" t="e">
        <f t="shared" si="2"/>
        <v>#DIV/0!</v>
      </c>
    </row>
    <row r="12" spans="1:24">
      <c r="A12" s="6"/>
      <c r="C12">
        <v>9.5792000000000002E-2</v>
      </c>
      <c r="D12">
        <v>0.24329100000000001</v>
      </c>
      <c r="E12">
        <v>0.67483300000000002</v>
      </c>
      <c r="F12">
        <v>9.6625000000000003E-2</v>
      </c>
      <c r="G12">
        <v>0.44054199999999999</v>
      </c>
      <c r="K12">
        <v>9.4459000000000001E-2</v>
      </c>
      <c r="N12">
        <v>4</v>
      </c>
      <c r="O12">
        <f>AVERAGE(C37:C46)</f>
        <v>1.912372</v>
      </c>
      <c r="P12">
        <f t="shared" ref="P12:X12" si="3">AVERAGE(D37:D46)</f>
        <v>2.2429819999999996</v>
      </c>
      <c r="Q12">
        <f t="shared" si="3"/>
        <v>2.7621419999999999</v>
      </c>
      <c r="R12">
        <f t="shared" si="3"/>
        <v>2.9875429999999996</v>
      </c>
      <c r="S12">
        <f t="shared" si="3"/>
        <v>2.6228000000000002</v>
      </c>
      <c r="T12" t="e">
        <f t="shared" si="3"/>
        <v>#DIV/0!</v>
      </c>
      <c r="U12" t="e">
        <f t="shared" si="3"/>
        <v>#DIV/0!</v>
      </c>
      <c r="V12" t="e">
        <f t="shared" si="3"/>
        <v>#DIV/0!</v>
      </c>
      <c r="W12">
        <f t="shared" si="3"/>
        <v>1.9765450000000002</v>
      </c>
      <c r="X12" t="e">
        <f t="shared" si="3"/>
        <v>#DIV/0!</v>
      </c>
    </row>
    <row r="13" spans="1:24">
      <c r="A13" s="6"/>
      <c r="C13">
        <v>9.6709000000000003E-2</v>
      </c>
      <c r="D13">
        <v>0.28312500000000002</v>
      </c>
      <c r="E13">
        <v>0.76116700000000004</v>
      </c>
      <c r="F13">
        <v>9.5583000000000001E-2</v>
      </c>
      <c r="G13">
        <v>0.48545899999999997</v>
      </c>
      <c r="K13">
        <v>9.5000000000000001E-2</v>
      </c>
      <c r="N13">
        <v>5</v>
      </c>
      <c r="O13">
        <f>AVERAGE(C48:C57)</f>
        <v>5.8933210000000003</v>
      </c>
      <c r="P13">
        <f t="shared" ref="P13:X13" si="4">AVERAGE(D48:D57)</f>
        <v>6.6110619999999995</v>
      </c>
      <c r="Q13">
        <f t="shared" si="4"/>
        <v>7.1011539999999993</v>
      </c>
      <c r="R13">
        <f t="shared" si="4"/>
        <v>7.0925400000000014</v>
      </c>
      <c r="S13">
        <f t="shared" si="4"/>
        <v>7.1430120000000006</v>
      </c>
      <c r="T13" t="e">
        <f t="shared" si="4"/>
        <v>#DIV/0!</v>
      </c>
      <c r="U13" t="e">
        <f t="shared" si="4"/>
        <v>#DIV/0!</v>
      </c>
      <c r="V13" t="e">
        <f t="shared" si="4"/>
        <v>#DIV/0!</v>
      </c>
      <c r="W13">
        <f t="shared" si="4"/>
        <v>6.0908420000000003</v>
      </c>
      <c r="X13" t="e">
        <f t="shared" si="4"/>
        <v>#DIV/0!</v>
      </c>
    </row>
    <row r="14" spans="1:24">
      <c r="N14">
        <v>6</v>
      </c>
      <c r="O14">
        <f>AVERAGE(C59:C68)</f>
        <v>21.192929999999997</v>
      </c>
      <c r="P14">
        <f t="shared" ref="P14:X14" si="5">AVERAGE(D59:D68)</f>
        <v>23.206330000000001</v>
      </c>
      <c r="Q14">
        <f t="shared" si="5"/>
        <v>23.492110000000004</v>
      </c>
      <c r="R14">
        <f t="shared" si="5"/>
        <v>23.631219999999995</v>
      </c>
      <c r="S14">
        <f t="shared" si="5"/>
        <v>23.592189999999999</v>
      </c>
      <c r="T14" t="e">
        <f t="shared" si="5"/>
        <v>#DIV/0!</v>
      </c>
      <c r="U14" t="e">
        <f t="shared" si="5"/>
        <v>#DIV/0!</v>
      </c>
      <c r="V14" t="e">
        <f t="shared" si="5"/>
        <v>#DIV/0!</v>
      </c>
      <c r="W14">
        <f t="shared" si="5"/>
        <v>22.116330000000001</v>
      </c>
      <c r="X14" t="e">
        <f t="shared" si="5"/>
        <v>#DIV/0!</v>
      </c>
    </row>
    <row r="15" spans="1:24">
      <c r="A15" s="6">
        <v>2</v>
      </c>
      <c r="C15">
        <v>0.18962499999999999</v>
      </c>
      <c r="D15">
        <v>0.32500000000000001</v>
      </c>
      <c r="E15">
        <v>0.91087499999999999</v>
      </c>
      <c r="F15">
        <v>0.82374999999999998</v>
      </c>
      <c r="G15">
        <v>0.54612499999999997</v>
      </c>
      <c r="K15">
        <v>0.19220799999999999</v>
      </c>
      <c r="N15">
        <v>7</v>
      </c>
      <c r="O15">
        <f>AVERAGE(C70:C79)</f>
        <v>71.440999999999988</v>
      </c>
      <c r="P15">
        <f t="shared" ref="P15:X15" si="6">AVERAGE(D70:D79)</f>
        <v>75.098709999999997</v>
      </c>
      <c r="Q15">
        <f t="shared" si="6"/>
        <v>75.588780000000014</v>
      </c>
      <c r="R15">
        <f t="shared" si="6"/>
        <v>75.483909999999995</v>
      </c>
      <c r="S15">
        <f t="shared" si="6"/>
        <v>76.042909999999992</v>
      </c>
      <c r="T15" t="e">
        <f t="shared" si="6"/>
        <v>#DIV/0!</v>
      </c>
      <c r="U15" t="e">
        <f t="shared" si="6"/>
        <v>#DIV/0!</v>
      </c>
      <c r="V15" t="e">
        <f t="shared" si="6"/>
        <v>#DIV/0!</v>
      </c>
      <c r="W15">
        <f t="shared" si="6"/>
        <v>73.614369999999994</v>
      </c>
      <c r="X15" t="e">
        <f t="shared" si="6"/>
        <v>#DIV/0!</v>
      </c>
    </row>
    <row r="16" spans="1:24">
      <c r="A16" s="6"/>
      <c r="C16">
        <v>0.19029199999999999</v>
      </c>
      <c r="D16">
        <v>0.33083299999999999</v>
      </c>
      <c r="E16">
        <v>0.85475000000000001</v>
      </c>
      <c r="F16">
        <v>0.81812499999999999</v>
      </c>
      <c r="G16">
        <v>0.48033399999999998</v>
      </c>
      <c r="K16">
        <v>0.190917</v>
      </c>
      <c r="N16">
        <v>8</v>
      </c>
      <c r="O16">
        <f>AVERAGE(C81:C90)</f>
        <v>255.8458</v>
      </c>
      <c r="P16">
        <f t="shared" ref="P16:X16" si="7">AVERAGE(D81:D90)</f>
        <v>269.17150000000004</v>
      </c>
      <c r="Q16">
        <f t="shared" si="7"/>
        <v>269.22890000000001</v>
      </c>
      <c r="R16">
        <f t="shared" si="7"/>
        <v>268.94979999999998</v>
      </c>
      <c r="S16">
        <f t="shared" si="7"/>
        <v>272.83370000000002</v>
      </c>
      <c r="T16" t="e">
        <f t="shared" si="7"/>
        <v>#DIV/0!</v>
      </c>
      <c r="U16" t="e">
        <f t="shared" si="7"/>
        <v>#DIV/0!</v>
      </c>
      <c r="V16" t="e">
        <f t="shared" si="7"/>
        <v>#DIV/0!</v>
      </c>
      <c r="W16">
        <f t="shared" si="7"/>
        <v>265.53390000000002</v>
      </c>
      <c r="X16" t="e">
        <f t="shared" si="7"/>
        <v>#DIV/0!</v>
      </c>
    </row>
    <row r="17" spans="1:24">
      <c r="A17" s="6"/>
      <c r="C17">
        <v>0.19079199999999999</v>
      </c>
      <c r="D17">
        <v>0.31820900000000002</v>
      </c>
      <c r="E17">
        <v>0.906084</v>
      </c>
      <c r="F17">
        <v>0.79241700000000004</v>
      </c>
      <c r="G17">
        <v>0.66158300000000003</v>
      </c>
      <c r="K17">
        <v>0.19204199999999999</v>
      </c>
      <c r="N17">
        <v>9</v>
      </c>
      <c r="O17">
        <f>AVERAGE(C92:C101)</f>
        <v>952.84049999999991</v>
      </c>
      <c r="P17">
        <f t="shared" ref="P17:X17" si="8">AVERAGE(D92:D101)</f>
        <v>998.50750000000005</v>
      </c>
      <c r="Q17">
        <f t="shared" si="8"/>
        <v>996.26139999999998</v>
      </c>
      <c r="R17">
        <f t="shared" si="8"/>
        <v>980.17579999999975</v>
      </c>
      <c r="S17">
        <f t="shared" si="8"/>
        <v>995.10349999999994</v>
      </c>
      <c r="T17" t="e">
        <f t="shared" si="8"/>
        <v>#DIV/0!</v>
      </c>
      <c r="U17" t="e">
        <f t="shared" si="8"/>
        <v>#DIV/0!</v>
      </c>
      <c r="V17" t="e">
        <f t="shared" si="8"/>
        <v>#DIV/0!</v>
      </c>
      <c r="W17">
        <f t="shared" si="8"/>
        <v>967.00579999999991</v>
      </c>
      <c r="X17" t="e">
        <f t="shared" si="8"/>
        <v>#DIV/0!</v>
      </c>
    </row>
    <row r="18" spans="1:24">
      <c r="A18" s="6"/>
      <c r="C18">
        <v>0.19212499999999999</v>
      </c>
      <c r="D18">
        <v>0.33191700000000002</v>
      </c>
      <c r="E18">
        <v>0.877166</v>
      </c>
      <c r="F18">
        <v>0.827291</v>
      </c>
      <c r="G18">
        <v>0.436334</v>
      </c>
      <c r="K18">
        <v>0.19637499999999999</v>
      </c>
      <c r="N18">
        <v>10</v>
      </c>
      <c r="O18">
        <f>AVERAGE(C103:C112)</f>
        <v>3514.4639999999999</v>
      </c>
      <c r="P18">
        <f t="shared" ref="P18:X18" si="9">AVERAGE(D103:D112)</f>
        <v>3540.2040000000002</v>
      </c>
      <c r="Q18">
        <f t="shared" si="9"/>
        <v>3619.8510000000001</v>
      </c>
      <c r="R18">
        <f t="shared" si="9"/>
        <v>3550.8520000000003</v>
      </c>
      <c r="S18">
        <f t="shared" si="9"/>
        <v>3619.9290000000001</v>
      </c>
      <c r="T18" t="e">
        <f t="shared" si="9"/>
        <v>#DIV/0!</v>
      </c>
      <c r="U18" t="e">
        <f t="shared" si="9"/>
        <v>#DIV/0!</v>
      </c>
      <c r="V18" t="e">
        <f t="shared" si="9"/>
        <v>#DIV/0!</v>
      </c>
      <c r="W18">
        <f t="shared" si="9"/>
        <v>3632.4110000000001</v>
      </c>
      <c r="X18" t="e">
        <f t="shared" si="9"/>
        <v>#DIV/0!</v>
      </c>
    </row>
    <row r="19" spans="1:24">
      <c r="A19" s="6"/>
      <c r="C19">
        <v>0.19162499999999999</v>
      </c>
      <c r="D19">
        <v>0.43562499999999998</v>
      </c>
      <c r="E19">
        <v>0.88766599999999996</v>
      </c>
      <c r="F19">
        <v>0.83454099999999998</v>
      </c>
      <c r="G19">
        <v>0.69554199999999999</v>
      </c>
      <c r="K19">
        <v>0.191084</v>
      </c>
      <c r="N19">
        <v>11</v>
      </c>
      <c r="O19">
        <f>AVERAGE(C114:C123)</f>
        <v>12348.080000000002</v>
      </c>
      <c r="P19">
        <f t="shared" ref="P19:X19" si="10">AVERAGE(D114:D123)</f>
        <v>12184.579999999998</v>
      </c>
      <c r="Q19">
        <f t="shared" si="10"/>
        <v>12504.48</v>
      </c>
      <c r="R19">
        <f t="shared" si="10"/>
        <v>12347.499999999998</v>
      </c>
      <c r="S19">
        <f t="shared" si="10"/>
        <v>12625.920000000002</v>
      </c>
      <c r="T19" t="e">
        <f t="shared" si="10"/>
        <v>#DIV/0!</v>
      </c>
      <c r="U19" t="e">
        <f t="shared" si="10"/>
        <v>#DIV/0!</v>
      </c>
      <c r="V19" t="e">
        <f t="shared" si="10"/>
        <v>#DIV/0!</v>
      </c>
      <c r="W19">
        <f t="shared" si="10"/>
        <v>12775.78</v>
      </c>
      <c r="X19" t="e">
        <f t="shared" si="10"/>
        <v>#DIV/0!</v>
      </c>
    </row>
    <row r="20" spans="1:24">
      <c r="A20" s="6"/>
      <c r="C20">
        <v>0.18937499999999999</v>
      </c>
      <c r="D20">
        <v>0.46412500000000001</v>
      </c>
      <c r="E20">
        <v>0.904667</v>
      </c>
      <c r="F20">
        <v>0.87291700000000005</v>
      </c>
      <c r="G20">
        <v>0.51437500000000003</v>
      </c>
      <c r="K20">
        <v>0.19354099999999999</v>
      </c>
      <c r="N20">
        <v>12</v>
      </c>
      <c r="O20">
        <f>AVERAGE(C125:C134)</f>
        <v>42284.479999999996</v>
      </c>
      <c r="P20">
        <f t="shared" ref="P20:X20" si="11">AVERAGE(D125:D134)</f>
        <v>42650.590000000004</v>
      </c>
      <c r="Q20">
        <f t="shared" si="11"/>
        <v>43991.969999999987</v>
      </c>
      <c r="R20">
        <f t="shared" si="11"/>
        <v>43053.2</v>
      </c>
      <c r="S20">
        <f t="shared" si="11"/>
        <v>43958.32</v>
      </c>
      <c r="T20" t="e">
        <f t="shared" si="11"/>
        <v>#DIV/0!</v>
      </c>
      <c r="U20" t="e">
        <f t="shared" si="11"/>
        <v>#DIV/0!</v>
      </c>
      <c r="V20" t="e">
        <f t="shared" si="11"/>
        <v>#DIV/0!</v>
      </c>
      <c r="W20">
        <f t="shared" si="11"/>
        <v>43956.039999999994</v>
      </c>
      <c r="X20" t="e">
        <f t="shared" si="11"/>
        <v>#DIV/0!</v>
      </c>
    </row>
    <row r="21" spans="1:24">
      <c r="A21" s="6"/>
      <c r="C21">
        <v>0.18754199999999999</v>
      </c>
      <c r="D21">
        <v>0.35070899999999999</v>
      </c>
      <c r="E21">
        <v>0.89683400000000002</v>
      </c>
      <c r="F21">
        <v>0.85533300000000001</v>
      </c>
      <c r="G21">
        <v>0.50070800000000004</v>
      </c>
      <c r="K21">
        <v>0.192167</v>
      </c>
      <c r="N21">
        <v>13</v>
      </c>
      <c r="O21">
        <f>AVERAGE(C136:C145)</f>
        <v>197320.8</v>
      </c>
      <c r="P21">
        <f t="shared" ref="P21:X21" si="12">AVERAGE(D136:D145)</f>
        <v>169011.20000000001</v>
      </c>
      <c r="Q21">
        <f t="shared" si="12"/>
        <v>176822.8</v>
      </c>
      <c r="R21">
        <f t="shared" si="12"/>
        <v>169927.4</v>
      </c>
      <c r="S21">
        <f t="shared" si="12"/>
        <v>167764.1</v>
      </c>
      <c r="T21" t="e">
        <f t="shared" si="12"/>
        <v>#DIV/0!</v>
      </c>
      <c r="U21" t="e">
        <f t="shared" si="12"/>
        <v>#DIV/0!</v>
      </c>
      <c r="V21" t="e">
        <f t="shared" si="12"/>
        <v>#DIV/0!</v>
      </c>
      <c r="W21">
        <f t="shared" si="12"/>
        <v>185656.5</v>
      </c>
      <c r="X21" t="e">
        <f t="shared" si="12"/>
        <v>#DIV/0!</v>
      </c>
    </row>
    <row r="22" spans="1:24">
      <c r="A22" s="6"/>
      <c r="C22">
        <v>0.19104199999999999</v>
      </c>
      <c r="D22">
        <v>0.332208</v>
      </c>
      <c r="E22">
        <v>0.91216600000000003</v>
      </c>
      <c r="F22">
        <v>0.86099999999999999</v>
      </c>
      <c r="G22">
        <v>0.65754100000000004</v>
      </c>
      <c r="K22">
        <v>0.192667</v>
      </c>
      <c r="N22">
        <v>14</v>
      </c>
      <c r="O22" s="5">
        <f>AVERAGE(C147:C156)</f>
        <v>10655000</v>
      </c>
      <c r="P22" s="5">
        <f t="shared" ref="P22:X22" si="13">AVERAGE(D147:D156)</f>
        <v>4999080</v>
      </c>
      <c r="Q22" s="5">
        <f>AVERAGE(E147:E156)</f>
        <v>8518320</v>
      </c>
      <c r="R22" s="5">
        <f t="shared" si="13"/>
        <v>9000000</v>
      </c>
      <c r="S22" s="5">
        <f t="shared" si="13"/>
        <v>4832400</v>
      </c>
      <c r="T22" s="5" t="e">
        <f t="shared" si="13"/>
        <v>#DIV/0!</v>
      </c>
      <c r="U22" s="5" t="e">
        <f t="shared" si="13"/>
        <v>#DIV/0!</v>
      </c>
      <c r="V22" s="5" t="e">
        <f t="shared" si="13"/>
        <v>#DIV/0!</v>
      </c>
      <c r="W22" s="5">
        <f t="shared" si="13"/>
        <v>9712450</v>
      </c>
      <c r="X22" s="5" t="e">
        <f t="shared" si="13"/>
        <v>#DIV/0!</v>
      </c>
    </row>
    <row r="23" spans="1:24">
      <c r="A23" s="6"/>
      <c r="C23">
        <v>0.18995899999999999</v>
      </c>
      <c r="D23">
        <v>0.35629100000000002</v>
      </c>
      <c r="E23">
        <v>0.93412499999999998</v>
      </c>
      <c r="F23">
        <v>0.82095799999999997</v>
      </c>
      <c r="G23">
        <v>0.47779199999999999</v>
      </c>
      <c r="K23">
        <v>0.192334</v>
      </c>
      <c r="N23">
        <v>15</v>
      </c>
    </row>
    <row r="24" spans="1:24">
      <c r="A24" s="6"/>
      <c r="C24">
        <v>0.18787499999999999</v>
      </c>
      <c r="D24">
        <v>0.35645900000000003</v>
      </c>
      <c r="E24">
        <v>0.93387500000000001</v>
      </c>
      <c r="F24">
        <v>0.86070800000000003</v>
      </c>
      <c r="G24">
        <v>0.63145799999999996</v>
      </c>
      <c r="K24">
        <v>0.19120899999999999</v>
      </c>
    </row>
    <row r="26" spans="1:24">
      <c r="A26" s="10">
        <v>3</v>
      </c>
      <c r="C26">
        <v>0.60170800000000002</v>
      </c>
      <c r="D26">
        <v>0.71058299999999996</v>
      </c>
      <c r="E26">
        <v>1.5922499999999999</v>
      </c>
      <c r="F26">
        <v>1.337</v>
      </c>
      <c r="G26">
        <v>0.98375000000000001</v>
      </c>
      <c r="K26">
        <v>0.59195900000000001</v>
      </c>
    </row>
    <row r="27" spans="1:24">
      <c r="A27" s="10"/>
      <c r="C27">
        <v>0.57891700000000001</v>
      </c>
      <c r="D27">
        <v>0.77279100000000001</v>
      </c>
      <c r="E27">
        <v>1.4081300000000001</v>
      </c>
      <c r="F27">
        <v>1.32996</v>
      </c>
      <c r="G27">
        <v>1.19808</v>
      </c>
      <c r="K27">
        <v>0.59091700000000003</v>
      </c>
    </row>
    <row r="28" spans="1:24">
      <c r="A28" s="10"/>
      <c r="C28">
        <v>0.58050000000000002</v>
      </c>
      <c r="D28">
        <v>0.784833</v>
      </c>
      <c r="E28">
        <v>1.4108799999999999</v>
      </c>
      <c r="F28">
        <v>1.33779</v>
      </c>
      <c r="G28">
        <v>1.1755800000000001</v>
      </c>
      <c r="K28">
        <v>0.59283300000000005</v>
      </c>
    </row>
    <row r="29" spans="1:24">
      <c r="A29" s="10"/>
      <c r="C29">
        <v>0.577125</v>
      </c>
      <c r="D29">
        <v>0.74654100000000001</v>
      </c>
      <c r="E29">
        <v>1.45713</v>
      </c>
      <c r="F29">
        <v>1.34979</v>
      </c>
      <c r="G29">
        <v>1.1148800000000001</v>
      </c>
      <c r="K29">
        <v>0.59699999999999998</v>
      </c>
    </row>
    <row r="30" spans="1:24">
      <c r="A30" s="10"/>
      <c r="C30">
        <v>0.57404200000000005</v>
      </c>
      <c r="D30">
        <v>0.73624999999999996</v>
      </c>
      <c r="E30">
        <v>1.39679</v>
      </c>
      <c r="F30">
        <v>1.3647499999999999</v>
      </c>
      <c r="G30">
        <v>1.1315</v>
      </c>
      <c r="K30">
        <v>0.58941699999999997</v>
      </c>
    </row>
    <row r="31" spans="1:24">
      <c r="A31" s="10"/>
      <c r="C31">
        <v>0.58179099999999995</v>
      </c>
      <c r="D31">
        <v>0.68158399999999997</v>
      </c>
      <c r="E31">
        <v>1.38042</v>
      </c>
      <c r="F31">
        <v>1.6358699999999999</v>
      </c>
      <c r="G31">
        <v>1.08029</v>
      </c>
      <c r="K31">
        <v>0.59720799999999996</v>
      </c>
    </row>
    <row r="32" spans="1:24">
      <c r="A32" s="10"/>
      <c r="C32">
        <v>0.57862499999999994</v>
      </c>
      <c r="D32">
        <v>0.78437500000000004</v>
      </c>
      <c r="E32">
        <v>1.3896299999999999</v>
      </c>
      <c r="F32">
        <v>1.3694999999999999</v>
      </c>
      <c r="G32">
        <v>0.999583</v>
      </c>
      <c r="K32">
        <v>0.59308399999999994</v>
      </c>
    </row>
    <row r="33" spans="1:11">
      <c r="A33" s="10"/>
      <c r="C33">
        <v>0.57716699999999999</v>
      </c>
      <c r="D33">
        <v>0.85066600000000003</v>
      </c>
      <c r="E33">
        <v>1.3813299999999999</v>
      </c>
      <c r="F33">
        <v>1.34154</v>
      </c>
      <c r="G33">
        <v>0.99312500000000004</v>
      </c>
      <c r="K33">
        <v>0.59145800000000004</v>
      </c>
    </row>
    <row r="34" spans="1:11">
      <c r="A34" s="10"/>
      <c r="C34">
        <v>0.58204199999999995</v>
      </c>
      <c r="D34">
        <v>0.76049999999999995</v>
      </c>
      <c r="E34">
        <v>1.36971</v>
      </c>
      <c r="F34">
        <v>1.27563</v>
      </c>
      <c r="G34">
        <v>1.1096699999999999</v>
      </c>
      <c r="K34">
        <v>0.59104199999999996</v>
      </c>
    </row>
    <row r="35" spans="1:11">
      <c r="A35" s="10"/>
      <c r="C35">
        <v>0.57725000000000004</v>
      </c>
      <c r="D35">
        <v>0.94425000000000003</v>
      </c>
      <c r="E35">
        <v>1.3801699999999999</v>
      </c>
      <c r="F35">
        <v>1.27454</v>
      </c>
      <c r="G35">
        <v>0.98799999999999999</v>
      </c>
      <c r="K35">
        <v>0.58887500000000004</v>
      </c>
    </row>
    <row r="37" spans="1:11">
      <c r="A37" s="10">
        <v>4</v>
      </c>
      <c r="C37">
        <v>1.9226300000000001</v>
      </c>
      <c r="D37">
        <v>2.1792099999999999</v>
      </c>
      <c r="E37">
        <v>2.72167</v>
      </c>
      <c r="F37">
        <v>2.84754</v>
      </c>
      <c r="G37">
        <v>2.81704</v>
      </c>
      <c r="K37">
        <v>1.9623699999999999</v>
      </c>
    </row>
    <row r="38" spans="1:11">
      <c r="A38" s="10"/>
      <c r="C38">
        <v>1.89367</v>
      </c>
      <c r="D38">
        <v>2.3982899999999998</v>
      </c>
      <c r="E38">
        <v>2.9249200000000002</v>
      </c>
      <c r="F38">
        <v>3.5376699999999999</v>
      </c>
      <c r="G38">
        <v>2.6194999999999999</v>
      </c>
      <c r="K38">
        <v>1.99817</v>
      </c>
    </row>
    <row r="39" spans="1:11">
      <c r="A39" s="10"/>
      <c r="C39">
        <v>1.8926700000000001</v>
      </c>
      <c r="D39">
        <v>2.19354</v>
      </c>
      <c r="E39">
        <v>2.7380800000000001</v>
      </c>
      <c r="F39">
        <v>3.17042</v>
      </c>
      <c r="G39">
        <v>2.6017899999999998</v>
      </c>
      <c r="K39">
        <v>1.98058</v>
      </c>
    </row>
    <row r="40" spans="1:11">
      <c r="A40" s="10"/>
      <c r="C40">
        <v>1.9107099999999999</v>
      </c>
      <c r="D40">
        <v>2.1409600000000002</v>
      </c>
      <c r="E40">
        <v>2.7737500000000002</v>
      </c>
      <c r="F40">
        <v>2.8285399999999998</v>
      </c>
      <c r="G40">
        <v>2.5451299999999999</v>
      </c>
      <c r="K40">
        <v>1.9761200000000001</v>
      </c>
    </row>
    <row r="41" spans="1:11">
      <c r="A41" s="10"/>
      <c r="C41">
        <v>1.9130799999999999</v>
      </c>
      <c r="D41">
        <v>2.0999599999999998</v>
      </c>
      <c r="E41">
        <v>2.6804999999999999</v>
      </c>
      <c r="F41">
        <v>2.8284199999999999</v>
      </c>
      <c r="G41">
        <v>2.548</v>
      </c>
      <c r="K41">
        <v>1.97475</v>
      </c>
    </row>
    <row r="42" spans="1:11">
      <c r="A42" s="10"/>
      <c r="C42">
        <v>1.9139200000000001</v>
      </c>
      <c r="D42">
        <v>2.1326200000000002</v>
      </c>
      <c r="E42">
        <v>2.81887</v>
      </c>
      <c r="F42">
        <v>3.42171</v>
      </c>
      <c r="G42">
        <v>2.9416699999999998</v>
      </c>
      <c r="K42">
        <v>1.97146</v>
      </c>
    </row>
    <row r="43" spans="1:11">
      <c r="A43" s="10"/>
      <c r="C43">
        <v>1.90879</v>
      </c>
      <c r="D43">
        <v>2.4165000000000001</v>
      </c>
      <c r="E43">
        <v>2.6917499999999999</v>
      </c>
      <c r="F43">
        <v>2.8096700000000001</v>
      </c>
      <c r="G43">
        <v>2.3635799999999998</v>
      </c>
      <c r="K43">
        <v>1.9724600000000001</v>
      </c>
    </row>
    <row r="44" spans="1:11">
      <c r="A44" s="10"/>
      <c r="C44">
        <v>1.9394199999999999</v>
      </c>
      <c r="D44">
        <v>2.33487</v>
      </c>
      <c r="E44">
        <v>2.7162099999999998</v>
      </c>
      <c r="F44">
        <v>2.7865799999999998</v>
      </c>
      <c r="G44">
        <v>2.5397500000000002</v>
      </c>
      <c r="K44">
        <v>1.97096</v>
      </c>
    </row>
    <row r="45" spans="1:11">
      <c r="A45" s="10"/>
      <c r="C45">
        <v>1.91571</v>
      </c>
      <c r="D45">
        <v>2.2882500000000001</v>
      </c>
      <c r="E45">
        <v>2.7919200000000002</v>
      </c>
      <c r="F45">
        <v>2.8088799999999998</v>
      </c>
      <c r="G45">
        <v>2.4602900000000001</v>
      </c>
      <c r="K45">
        <v>1.9717100000000001</v>
      </c>
    </row>
    <row r="46" spans="1:11">
      <c r="A46" s="10"/>
      <c r="C46">
        <v>1.9131199999999999</v>
      </c>
      <c r="D46">
        <v>2.2456200000000002</v>
      </c>
      <c r="E46">
        <v>2.7637499999999999</v>
      </c>
      <c r="F46">
        <v>2.8359999999999999</v>
      </c>
      <c r="G46">
        <v>2.7912499999999998</v>
      </c>
      <c r="K46">
        <v>1.9868699999999999</v>
      </c>
    </row>
    <row r="48" spans="1:11">
      <c r="A48" s="10">
        <v>5</v>
      </c>
      <c r="C48">
        <v>5.7973699999999999</v>
      </c>
      <c r="D48">
        <v>6.6537499999999996</v>
      </c>
      <c r="E48">
        <v>7.10154</v>
      </c>
      <c r="F48">
        <v>7.0620799999999999</v>
      </c>
      <c r="G48">
        <v>6.6750400000000001</v>
      </c>
      <c r="K48">
        <v>6.23604</v>
      </c>
    </row>
    <row r="49" spans="1:11">
      <c r="A49" s="10"/>
      <c r="C49">
        <v>6.00617</v>
      </c>
      <c r="D49">
        <v>6.5745800000000001</v>
      </c>
      <c r="E49">
        <v>7.1672900000000004</v>
      </c>
      <c r="F49">
        <v>7.0574599999999998</v>
      </c>
      <c r="G49">
        <v>7.0600399999999999</v>
      </c>
      <c r="K49">
        <v>6.1364200000000002</v>
      </c>
    </row>
    <row r="50" spans="1:11">
      <c r="A50" s="10"/>
      <c r="C50">
        <v>5.84938</v>
      </c>
      <c r="D50">
        <v>6.6856200000000001</v>
      </c>
      <c r="E50">
        <v>7.1344200000000004</v>
      </c>
      <c r="F50">
        <v>7.1000399999999999</v>
      </c>
      <c r="G50">
        <v>7.1762899999999998</v>
      </c>
      <c r="K50">
        <v>6.0409199999999998</v>
      </c>
    </row>
    <row r="51" spans="1:11">
      <c r="A51" s="10"/>
      <c r="C51">
        <v>5.8506200000000002</v>
      </c>
      <c r="D51">
        <v>6.4874599999999996</v>
      </c>
      <c r="E51">
        <v>7.0513300000000001</v>
      </c>
      <c r="F51">
        <v>7.04542</v>
      </c>
      <c r="G51">
        <v>7.26417</v>
      </c>
      <c r="K51">
        <v>6.1187899999999997</v>
      </c>
    </row>
    <row r="52" spans="1:11">
      <c r="A52" s="10"/>
      <c r="C52">
        <v>5.8706300000000002</v>
      </c>
      <c r="D52">
        <v>6.4993299999999996</v>
      </c>
      <c r="E52">
        <v>7.2112100000000003</v>
      </c>
      <c r="F52">
        <v>7.0180400000000001</v>
      </c>
      <c r="G52">
        <v>7.3383799999999999</v>
      </c>
      <c r="K52">
        <v>6.1135400000000004</v>
      </c>
    </row>
    <row r="53" spans="1:11">
      <c r="A53" s="10"/>
      <c r="C53">
        <v>5.9908299999999999</v>
      </c>
      <c r="D53">
        <v>6.6021299999999998</v>
      </c>
      <c r="E53">
        <v>7.07104</v>
      </c>
      <c r="F53">
        <v>7.0771199999999999</v>
      </c>
      <c r="G53">
        <v>7.1375799999999998</v>
      </c>
      <c r="K53">
        <v>6.0320799999999997</v>
      </c>
    </row>
    <row r="54" spans="1:11">
      <c r="A54" s="10"/>
      <c r="C54">
        <v>5.98292</v>
      </c>
      <c r="D54">
        <v>6.6512099999999998</v>
      </c>
      <c r="E54">
        <v>7.1377499999999996</v>
      </c>
      <c r="F54">
        <v>7.0027499999999998</v>
      </c>
      <c r="G54">
        <v>7.3490799999999998</v>
      </c>
      <c r="K54">
        <v>6.08317</v>
      </c>
    </row>
    <row r="55" spans="1:11">
      <c r="A55" s="10"/>
      <c r="C55">
        <v>5.8617100000000004</v>
      </c>
      <c r="D55">
        <v>6.6345000000000001</v>
      </c>
      <c r="E55">
        <v>7.01471</v>
      </c>
      <c r="F55">
        <v>7.0758700000000001</v>
      </c>
      <c r="G55">
        <v>7.2140000000000004</v>
      </c>
      <c r="K55">
        <v>6.0674599999999996</v>
      </c>
    </row>
    <row r="56" spans="1:11">
      <c r="A56" s="10"/>
      <c r="C56">
        <v>5.8208299999999999</v>
      </c>
      <c r="D56">
        <v>6.6520400000000004</v>
      </c>
      <c r="E56">
        <v>6.9884199999999996</v>
      </c>
      <c r="F56">
        <v>7.2212899999999998</v>
      </c>
      <c r="G56">
        <v>6.9071199999999999</v>
      </c>
      <c r="K56">
        <v>6.0313299999999996</v>
      </c>
    </row>
    <row r="57" spans="1:11">
      <c r="A57" s="10"/>
      <c r="C57">
        <v>5.9027500000000002</v>
      </c>
      <c r="D57">
        <v>6.67</v>
      </c>
      <c r="E57">
        <v>7.1338299999999997</v>
      </c>
      <c r="F57">
        <v>7.2653299999999996</v>
      </c>
      <c r="G57">
        <v>7.3084199999999999</v>
      </c>
      <c r="K57">
        <v>6.0486700000000004</v>
      </c>
    </row>
    <row r="59" spans="1:11">
      <c r="A59" s="10">
        <v>6</v>
      </c>
      <c r="C59">
        <v>20.930900000000001</v>
      </c>
      <c r="D59">
        <v>22.622599999999998</v>
      </c>
      <c r="E59">
        <v>23.095500000000001</v>
      </c>
      <c r="F59">
        <v>23.422799999999999</v>
      </c>
      <c r="G59">
        <v>23.2895</v>
      </c>
      <c r="K59">
        <v>21.823799999999999</v>
      </c>
    </row>
    <row r="60" spans="1:11">
      <c r="A60" s="10"/>
      <c r="C60">
        <v>21.325700000000001</v>
      </c>
      <c r="D60">
        <v>22.5702</v>
      </c>
      <c r="E60">
        <v>23.332100000000001</v>
      </c>
      <c r="F60">
        <v>24.507300000000001</v>
      </c>
      <c r="G60">
        <v>24.581499999999998</v>
      </c>
      <c r="K60">
        <v>22.0748</v>
      </c>
    </row>
    <row r="61" spans="1:11">
      <c r="A61" s="10"/>
      <c r="C61">
        <v>21.177499999999998</v>
      </c>
      <c r="D61">
        <v>22.299499999999998</v>
      </c>
      <c r="E61">
        <v>23.569800000000001</v>
      </c>
      <c r="F61">
        <v>23.192</v>
      </c>
      <c r="G61">
        <v>23.1187</v>
      </c>
      <c r="K61">
        <v>22.074400000000001</v>
      </c>
    </row>
    <row r="62" spans="1:11">
      <c r="A62" s="10"/>
      <c r="C62">
        <v>21.048500000000001</v>
      </c>
      <c r="D62">
        <v>24.158200000000001</v>
      </c>
      <c r="E62">
        <v>23.537600000000001</v>
      </c>
      <c r="F62">
        <v>24.567499999999999</v>
      </c>
      <c r="G62">
        <v>24.869</v>
      </c>
      <c r="K62">
        <v>22.700900000000001</v>
      </c>
    </row>
    <row r="63" spans="1:11">
      <c r="A63" s="10"/>
      <c r="C63">
        <v>21.250900000000001</v>
      </c>
      <c r="D63">
        <v>24.184999999999999</v>
      </c>
      <c r="E63">
        <v>23.495000000000001</v>
      </c>
      <c r="F63">
        <v>23.526199999999999</v>
      </c>
      <c r="G63">
        <v>23.4605</v>
      </c>
      <c r="K63">
        <v>21.886399999999998</v>
      </c>
    </row>
    <row r="64" spans="1:11">
      <c r="A64" s="10"/>
      <c r="C64">
        <v>21.174600000000002</v>
      </c>
      <c r="D64">
        <v>22.810700000000001</v>
      </c>
      <c r="E64">
        <v>23.2698</v>
      </c>
      <c r="F64">
        <v>23.168299999999999</v>
      </c>
      <c r="G64">
        <v>23.463200000000001</v>
      </c>
      <c r="K64">
        <v>21.912700000000001</v>
      </c>
    </row>
    <row r="65" spans="1:11">
      <c r="A65" s="10"/>
      <c r="C65">
        <v>21.024899999999999</v>
      </c>
      <c r="D65">
        <v>22.747800000000002</v>
      </c>
      <c r="E65">
        <v>23.300799999999999</v>
      </c>
      <c r="F65">
        <v>23.3261</v>
      </c>
      <c r="G65">
        <v>23.534199999999998</v>
      </c>
      <c r="K65">
        <v>23.012</v>
      </c>
    </row>
    <row r="66" spans="1:11">
      <c r="A66" s="10"/>
      <c r="C66">
        <v>21.8749</v>
      </c>
      <c r="D66">
        <v>22.8353</v>
      </c>
      <c r="E66">
        <v>23.278500000000001</v>
      </c>
      <c r="F66">
        <v>24.449200000000001</v>
      </c>
      <c r="G66">
        <v>23.1112</v>
      </c>
      <c r="K66">
        <v>21.935300000000002</v>
      </c>
    </row>
    <row r="67" spans="1:11">
      <c r="A67" s="10"/>
      <c r="C67">
        <v>21.0931</v>
      </c>
      <c r="D67">
        <v>24.223299999999998</v>
      </c>
      <c r="E67">
        <v>23.576699999999999</v>
      </c>
      <c r="F67">
        <v>22.833600000000001</v>
      </c>
      <c r="G67">
        <v>23.116099999999999</v>
      </c>
      <c r="K67">
        <v>21.911899999999999</v>
      </c>
    </row>
    <row r="68" spans="1:11">
      <c r="A68" s="10"/>
      <c r="C68">
        <v>21.028300000000002</v>
      </c>
      <c r="D68">
        <v>23.610700000000001</v>
      </c>
      <c r="E68">
        <v>24.465299999999999</v>
      </c>
      <c r="F68">
        <v>23.319199999999999</v>
      </c>
      <c r="G68">
        <v>23.378</v>
      </c>
      <c r="K68">
        <v>21.831099999999999</v>
      </c>
    </row>
    <row r="70" spans="1:11">
      <c r="A70" s="10">
        <v>7</v>
      </c>
      <c r="C70">
        <v>70.722800000000007</v>
      </c>
      <c r="D70">
        <v>74.080299999999994</v>
      </c>
      <c r="E70">
        <v>75.462299999999999</v>
      </c>
      <c r="F70">
        <v>75.296099999999996</v>
      </c>
      <c r="G70">
        <v>75.913200000000003</v>
      </c>
      <c r="K70">
        <v>73.188800000000001</v>
      </c>
    </row>
    <row r="71" spans="1:11">
      <c r="A71" s="10"/>
      <c r="C71">
        <v>73.800700000000006</v>
      </c>
      <c r="D71">
        <v>78.850700000000003</v>
      </c>
      <c r="E71">
        <v>77.733000000000004</v>
      </c>
      <c r="F71">
        <v>79.010900000000007</v>
      </c>
      <c r="G71">
        <v>77.809899999999999</v>
      </c>
      <c r="K71">
        <v>73.151399999999995</v>
      </c>
    </row>
    <row r="72" spans="1:11">
      <c r="A72" s="10"/>
      <c r="C72">
        <v>70.402699999999996</v>
      </c>
      <c r="D72">
        <v>74.487499999999997</v>
      </c>
      <c r="E72">
        <v>75.274500000000003</v>
      </c>
      <c r="F72">
        <v>74.985100000000003</v>
      </c>
      <c r="G72">
        <v>75.340299999999999</v>
      </c>
      <c r="K72">
        <v>73.307199999999995</v>
      </c>
    </row>
    <row r="73" spans="1:11">
      <c r="A73" s="10"/>
      <c r="C73">
        <v>73.364699999999999</v>
      </c>
      <c r="D73">
        <v>74.0809</v>
      </c>
      <c r="E73">
        <v>77.422899999999998</v>
      </c>
      <c r="F73">
        <v>74.972200000000001</v>
      </c>
      <c r="G73">
        <v>75.872500000000002</v>
      </c>
      <c r="K73">
        <v>73.356499999999997</v>
      </c>
    </row>
    <row r="74" spans="1:11">
      <c r="A74" s="10"/>
      <c r="C74">
        <v>70.756399999999999</v>
      </c>
      <c r="D74">
        <v>74.249399999999994</v>
      </c>
      <c r="E74">
        <v>75.292900000000003</v>
      </c>
      <c r="F74">
        <v>74.788700000000006</v>
      </c>
      <c r="G74">
        <v>75.487399999999994</v>
      </c>
      <c r="K74">
        <v>73.522499999999994</v>
      </c>
    </row>
    <row r="75" spans="1:11">
      <c r="A75" s="10"/>
      <c r="C75">
        <v>73.168499999999995</v>
      </c>
      <c r="D75">
        <v>74.178600000000003</v>
      </c>
      <c r="E75">
        <v>74.588099999999997</v>
      </c>
      <c r="F75">
        <v>77.102000000000004</v>
      </c>
      <c r="G75">
        <v>75.052700000000002</v>
      </c>
      <c r="K75">
        <v>76.511799999999994</v>
      </c>
    </row>
    <row r="76" spans="1:11">
      <c r="A76" s="10"/>
      <c r="C76">
        <v>70.447699999999998</v>
      </c>
      <c r="D76">
        <v>74.795299999999997</v>
      </c>
      <c r="E76">
        <v>74.950199999999995</v>
      </c>
      <c r="F76">
        <v>74.457499999999996</v>
      </c>
      <c r="G76">
        <v>77.907399999999996</v>
      </c>
      <c r="K76">
        <v>73.170199999999994</v>
      </c>
    </row>
    <row r="77" spans="1:11">
      <c r="A77" s="10"/>
      <c r="C77">
        <v>70.328500000000005</v>
      </c>
      <c r="D77">
        <v>74.284499999999994</v>
      </c>
      <c r="E77">
        <v>75.046999999999997</v>
      </c>
      <c r="F77">
        <v>74.743300000000005</v>
      </c>
      <c r="G77">
        <v>74.609099999999998</v>
      </c>
      <c r="K77">
        <v>73.602800000000002</v>
      </c>
    </row>
    <row r="78" spans="1:11">
      <c r="A78" s="10"/>
      <c r="C78">
        <v>70.900999999999996</v>
      </c>
      <c r="D78">
        <v>77.540099999999995</v>
      </c>
      <c r="E78">
        <v>75.350300000000004</v>
      </c>
      <c r="F78">
        <v>74.829499999999996</v>
      </c>
      <c r="G78">
        <v>77.370500000000007</v>
      </c>
      <c r="K78">
        <v>73.300600000000003</v>
      </c>
    </row>
    <row r="79" spans="1:11">
      <c r="A79" s="10"/>
      <c r="C79">
        <v>70.516999999999996</v>
      </c>
      <c r="D79">
        <v>74.439800000000005</v>
      </c>
      <c r="E79">
        <v>74.766599999999997</v>
      </c>
      <c r="F79">
        <v>74.653800000000004</v>
      </c>
      <c r="G79">
        <v>75.066100000000006</v>
      </c>
      <c r="K79">
        <v>73.031899999999993</v>
      </c>
    </row>
    <row r="81" spans="1:11">
      <c r="A81" s="10">
        <v>8</v>
      </c>
      <c r="C81">
        <v>252.244</v>
      </c>
      <c r="D81">
        <v>269.58100000000002</v>
      </c>
      <c r="E81">
        <v>267.88400000000001</v>
      </c>
      <c r="F81">
        <v>271.77699999999999</v>
      </c>
      <c r="G81">
        <v>271.529</v>
      </c>
      <c r="K81">
        <v>264.86799999999999</v>
      </c>
    </row>
    <row r="82" spans="1:11">
      <c r="A82" s="10"/>
      <c r="C82">
        <v>261.36599999999999</v>
      </c>
      <c r="D82">
        <v>275.77499999999998</v>
      </c>
      <c r="E82">
        <v>273.85300000000001</v>
      </c>
      <c r="F82">
        <v>266.94600000000003</v>
      </c>
      <c r="G82">
        <v>275.72500000000002</v>
      </c>
      <c r="K82">
        <v>263.81799999999998</v>
      </c>
    </row>
    <row r="83" spans="1:11">
      <c r="A83" s="10"/>
      <c r="C83">
        <v>255.26900000000001</v>
      </c>
      <c r="D83">
        <v>271.14699999999999</v>
      </c>
      <c r="E83">
        <v>268.185</v>
      </c>
      <c r="F83">
        <v>268.77</v>
      </c>
      <c r="G83">
        <v>272.88600000000002</v>
      </c>
      <c r="K83">
        <v>265.29199999999997</v>
      </c>
    </row>
    <row r="84" spans="1:11">
      <c r="A84" s="10"/>
      <c r="C84">
        <v>254.1</v>
      </c>
      <c r="D84">
        <v>267.74900000000002</v>
      </c>
      <c r="E84">
        <v>267.40199999999999</v>
      </c>
      <c r="F84">
        <v>271.17399999999998</v>
      </c>
      <c r="G84">
        <v>272.49900000000002</v>
      </c>
      <c r="K84">
        <v>265.173</v>
      </c>
    </row>
    <row r="85" spans="1:11">
      <c r="A85" s="10"/>
      <c r="C85">
        <v>252.60599999999999</v>
      </c>
      <c r="D85">
        <v>266.19299999999998</v>
      </c>
      <c r="E85">
        <v>272.94200000000001</v>
      </c>
      <c r="F85">
        <v>267.43700000000001</v>
      </c>
      <c r="G85">
        <v>270.44200000000001</v>
      </c>
      <c r="K85">
        <v>265.46899999999999</v>
      </c>
    </row>
    <row r="86" spans="1:11">
      <c r="A86" s="10"/>
      <c r="C86">
        <v>257.13099999999997</v>
      </c>
      <c r="D86">
        <v>266.52999999999997</v>
      </c>
      <c r="E86">
        <v>266.80399999999997</v>
      </c>
      <c r="F86">
        <v>266.79899999999998</v>
      </c>
      <c r="G86">
        <v>270.75400000000002</v>
      </c>
      <c r="K86">
        <v>269.14999999999998</v>
      </c>
    </row>
    <row r="87" spans="1:11">
      <c r="A87" s="10"/>
      <c r="C87">
        <v>254.946</v>
      </c>
      <c r="D87">
        <v>268.24400000000003</v>
      </c>
      <c r="E87">
        <v>267.95800000000003</v>
      </c>
      <c r="F87">
        <v>266.79899999999998</v>
      </c>
      <c r="G87">
        <v>273.572</v>
      </c>
      <c r="K87">
        <v>263.75200000000001</v>
      </c>
    </row>
    <row r="88" spans="1:11">
      <c r="A88" s="10"/>
      <c r="C88">
        <v>259.13200000000001</v>
      </c>
      <c r="D88">
        <v>268.065</v>
      </c>
      <c r="E88">
        <v>268.11599999999999</v>
      </c>
      <c r="F88">
        <v>271.702</v>
      </c>
      <c r="G88">
        <v>271.21499999999997</v>
      </c>
      <c r="K88">
        <v>263.89999999999998</v>
      </c>
    </row>
    <row r="89" spans="1:11">
      <c r="A89" s="10"/>
      <c r="C89">
        <v>256.79500000000002</v>
      </c>
      <c r="D89">
        <v>266.34100000000001</v>
      </c>
      <c r="E89">
        <v>267.82</v>
      </c>
      <c r="F89">
        <v>271.06299999999999</v>
      </c>
      <c r="G89">
        <v>274.8</v>
      </c>
      <c r="K89">
        <v>269.22199999999998</v>
      </c>
    </row>
    <row r="90" spans="1:11">
      <c r="A90" s="10"/>
      <c r="C90">
        <v>254.869</v>
      </c>
      <c r="D90">
        <v>272.08999999999997</v>
      </c>
      <c r="E90">
        <v>271.32499999999999</v>
      </c>
      <c r="F90">
        <v>267.03100000000001</v>
      </c>
      <c r="G90">
        <v>274.91500000000002</v>
      </c>
      <c r="K90">
        <v>264.69499999999999</v>
      </c>
    </row>
    <row r="92" spans="1:11">
      <c r="A92" s="10">
        <v>9</v>
      </c>
      <c r="C92">
        <v>934.53399999999999</v>
      </c>
      <c r="D92">
        <v>977.87300000000005</v>
      </c>
      <c r="E92">
        <v>987.87</v>
      </c>
      <c r="F92">
        <v>986.00599999999997</v>
      </c>
      <c r="G92">
        <v>987.78</v>
      </c>
      <c r="K92">
        <v>970.77</v>
      </c>
    </row>
    <row r="93" spans="1:11">
      <c r="A93" s="10"/>
      <c r="C93">
        <v>1000.09</v>
      </c>
      <c r="D93">
        <v>1043.58</v>
      </c>
      <c r="E93">
        <v>979.46299999999997</v>
      </c>
      <c r="F93">
        <v>973.48800000000006</v>
      </c>
      <c r="G93">
        <v>994.00099999999998</v>
      </c>
      <c r="K93">
        <v>964.17</v>
      </c>
    </row>
    <row r="94" spans="1:11">
      <c r="A94" s="10"/>
      <c r="C94">
        <v>944.65700000000004</v>
      </c>
      <c r="D94">
        <v>977.26400000000001</v>
      </c>
      <c r="E94">
        <v>1045.8599999999999</v>
      </c>
      <c r="F94">
        <v>979.49800000000005</v>
      </c>
      <c r="G94">
        <v>989.60599999999999</v>
      </c>
      <c r="K94">
        <v>963.90499999999997</v>
      </c>
    </row>
    <row r="95" spans="1:11">
      <c r="A95" s="10"/>
      <c r="C95">
        <v>938.23599999999999</v>
      </c>
      <c r="D95">
        <v>976.13400000000001</v>
      </c>
      <c r="E95">
        <v>972.85799999999995</v>
      </c>
      <c r="F95">
        <v>980.06500000000005</v>
      </c>
      <c r="G95">
        <v>993.97900000000004</v>
      </c>
      <c r="K95">
        <v>974.17700000000002</v>
      </c>
    </row>
    <row r="96" spans="1:11">
      <c r="A96" s="10"/>
      <c r="C96">
        <v>939.19399999999996</v>
      </c>
      <c r="D96">
        <v>1043.3800000000001</v>
      </c>
      <c r="E96">
        <v>970.69100000000003</v>
      </c>
      <c r="F96">
        <v>980.29</v>
      </c>
      <c r="G96">
        <v>982.74</v>
      </c>
      <c r="K96">
        <v>964.57600000000002</v>
      </c>
    </row>
    <row r="97" spans="1:11">
      <c r="A97" s="10"/>
      <c r="C97">
        <v>956.1</v>
      </c>
      <c r="D97">
        <v>979.20500000000004</v>
      </c>
      <c r="E97">
        <v>983.25900000000001</v>
      </c>
      <c r="F97">
        <v>999.846</v>
      </c>
      <c r="G97">
        <v>980.94500000000005</v>
      </c>
      <c r="K97">
        <v>962.41200000000003</v>
      </c>
    </row>
    <row r="98" spans="1:11">
      <c r="A98" s="10"/>
      <c r="C98">
        <v>985.55799999999999</v>
      </c>
      <c r="D98">
        <v>978.63199999999995</v>
      </c>
      <c r="E98">
        <v>1037.9000000000001</v>
      </c>
      <c r="F98">
        <v>975.26900000000001</v>
      </c>
      <c r="G98">
        <v>992.25199999999995</v>
      </c>
      <c r="K98">
        <v>963.65</v>
      </c>
    </row>
    <row r="99" spans="1:11">
      <c r="A99" s="10"/>
      <c r="C99">
        <v>934.98699999999997</v>
      </c>
      <c r="D99">
        <v>1047.8499999999999</v>
      </c>
      <c r="E99">
        <v>982.09900000000005</v>
      </c>
      <c r="F99">
        <v>967.94899999999996</v>
      </c>
      <c r="G99">
        <v>1049.48</v>
      </c>
      <c r="K99">
        <v>968.07</v>
      </c>
    </row>
    <row r="100" spans="1:11">
      <c r="A100" s="10"/>
      <c r="C100">
        <v>941.85299999999995</v>
      </c>
      <c r="D100">
        <v>984.58399999999995</v>
      </c>
      <c r="E100">
        <v>973.54399999999998</v>
      </c>
      <c r="F100">
        <v>990.05600000000004</v>
      </c>
      <c r="G100">
        <v>988.36</v>
      </c>
      <c r="K100">
        <v>973.82299999999998</v>
      </c>
    </row>
    <row r="101" spans="1:11">
      <c r="A101" s="10"/>
      <c r="C101">
        <v>953.19600000000003</v>
      </c>
      <c r="D101">
        <v>976.57299999999998</v>
      </c>
      <c r="E101">
        <v>1029.07</v>
      </c>
      <c r="F101">
        <v>969.29100000000005</v>
      </c>
      <c r="G101">
        <v>991.89200000000005</v>
      </c>
      <c r="K101">
        <v>964.505</v>
      </c>
    </row>
    <row r="103" spans="1:11">
      <c r="A103" s="10">
        <v>10</v>
      </c>
      <c r="C103">
        <v>3528.75</v>
      </c>
      <c r="D103">
        <v>3517.19</v>
      </c>
      <c r="E103">
        <v>3598.03</v>
      </c>
      <c r="F103">
        <v>3516.34</v>
      </c>
      <c r="G103">
        <v>3673.59</v>
      </c>
      <c r="K103">
        <v>3639.56</v>
      </c>
    </row>
    <row r="104" spans="1:11">
      <c r="A104" s="10"/>
      <c r="C104">
        <v>3509.6</v>
      </c>
      <c r="D104">
        <v>3537.82</v>
      </c>
      <c r="E104">
        <v>3691.89</v>
      </c>
      <c r="F104">
        <v>3565.2</v>
      </c>
      <c r="G104">
        <v>3592.82</v>
      </c>
      <c r="K104">
        <v>3649.32</v>
      </c>
    </row>
    <row r="105" spans="1:11">
      <c r="A105" s="10"/>
      <c r="C105">
        <v>3468.14</v>
      </c>
      <c r="D105">
        <v>3519.12</v>
      </c>
      <c r="E105">
        <v>3572.75</v>
      </c>
      <c r="F105">
        <v>3538.57</v>
      </c>
      <c r="G105">
        <v>3719.68</v>
      </c>
      <c r="K105">
        <v>3634.97</v>
      </c>
    </row>
    <row r="106" spans="1:11">
      <c r="A106" s="10"/>
      <c r="C106">
        <v>3542.46</v>
      </c>
      <c r="D106">
        <v>3516.92</v>
      </c>
      <c r="E106">
        <v>3700.21</v>
      </c>
      <c r="F106">
        <v>3501.31</v>
      </c>
      <c r="G106">
        <v>3595.1</v>
      </c>
      <c r="K106">
        <v>3671.36</v>
      </c>
    </row>
    <row r="107" spans="1:11">
      <c r="A107" s="10"/>
      <c r="C107">
        <v>3501.31</v>
      </c>
      <c r="D107">
        <v>3587.93</v>
      </c>
      <c r="E107">
        <v>3584.44</v>
      </c>
      <c r="F107">
        <v>3520.97</v>
      </c>
      <c r="G107">
        <v>3653.7</v>
      </c>
      <c r="K107">
        <v>3627.32</v>
      </c>
    </row>
    <row r="108" spans="1:11">
      <c r="A108" s="10"/>
      <c r="C108">
        <v>3506.74</v>
      </c>
      <c r="D108">
        <v>3527.75</v>
      </c>
      <c r="E108">
        <v>3582.45</v>
      </c>
      <c r="F108">
        <v>3529.75</v>
      </c>
      <c r="G108">
        <v>3617.56</v>
      </c>
      <c r="K108">
        <v>3673.05</v>
      </c>
    </row>
    <row r="109" spans="1:11">
      <c r="A109" s="10"/>
      <c r="C109">
        <v>3510.01</v>
      </c>
      <c r="D109">
        <v>3544.65</v>
      </c>
      <c r="E109">
        <v>3597.75</v>
      </c>
      <c r="F109">
        <v>3606.66</v>
      </c>
      <c r="G109">
        <v>3557.76</v>
      </c>
      <c r="K109">
        <v>3646.72</v>
      </c>
    </row>
    <row r="110" spans="1:11">
      <c r="A110" s="10"/>
      <c r="C110">
        <v>3538.35</v>
      </c>
      <c r="D110">
        <v>3581.49</v>
      </c>
      <c r="E110">
        <v>3619.12</v>
      </c>
      <c r="F110">
        <v>3622.23</v>
      </c>
      <c r="G110">
        <v>3625.04</v>
      </c>
      <c r="K110">
        <v>3611.74</v>
      </c>
    </row>
    <row r="111" spans="1:11">
      <c r="A111" s="10"/>
      <c r="C111">
        <v>3527.89</v>
      </c>
      <c r="D111">
        <v>3529.43</v>
      </c>
      <c r="E111">
        <v>3670.68</v>
      </c>
      <c r="F111">
        <v>3568.83</v>
      </c>
      <c r="G111">
        <v>3607.6</v>
      </c>
      <c r="K111">
        <v>3615.68</v>
      </c>
    </row>
    <row r="112" spans="1:11">
      <c r="A112" s="10"/>
      <c r="C112">
        <v>3511.39</v>
      </c>
      <c r="D112">
        <v>3539.74</v>
      </c>
      <c r="E112">
        <v>3581.19</v>
      </c>
      <c r="F112">
        <v>3538.66</v>
      </c>
      <c r="G112">
        <v>3556.44</v>
      </c>
      <c r="K112">
        <v>3554.39</v>
      </c>
    </row>
    <row r="114" spans="1:11">
      <c r="A114" s="10">
        <v>11</v>
      </c>
      <c r="C114">
        <v>12312.1</v>
      </c>
      <c r="D114">
        <v>12200.4</v>
      </c>
      <c r="E114">
        <v>12196.1</v>
      </c>
      <c r="F114">
        <v>12336.3</v>
      </c>
      <c r="G114">
        <v>12674.5</v>
      </c>
      <c r="K114">
        <v>12823.3</v>
      </c>
    </row>
    <row r="115" spans="1:11">
      <c r="A115" s="10"/>
      <c r="C115">
        <v>12320.4</v>
      </c>
      <c r="D115">
        <v>12099</v>
      </c>
      <c r="E115">
        <v>12387.4</v>
      </c>
      <c r="F115">
        <v>12591.8</v>
      </c>
      <c r="G115">
        <v>12689</v>
      </c>
      <c r="K115">
        <v>12782.6</v>
      </c>
    </row>
    <row r="116" spans="1:11">
      <c r="A116" s="10"/>
      <c r="C116">
        <v>12410.9</v>
      </c>
      <c r="D116">
        <v>12212.7</v>
      </c>
      <c r="E116">
        <v>12501.2</v>
      </c>
      <c r="F116">
        <v>12148.8</v>
      </c>
      <c r="G116">
        <v>12726.9</v>
      </c>
      <c r="K116">
        <v>12845.2</v>
      </c>
    </row>
    <row r="117" spans="1:11">
      <c r="A117" s="10"/>
      <c r="C117">
        <v>12405.4</v>
      </c>
      <c r="D117">
        <v>12059.6</v>
      </c>
      <c r="E117">
        <v>12615</v>
      </c>
      <c r="F117">
        <v>12529</v>
      </c>
      <c r="G117">
        <v>12668.9</v>
      </c>
      <c r="K117">
        <v>12810.4</v>
      </c>
    </row>
    <row r="118" spans="1:11">
      <c r="A118" s="10"/>
      <c r="C118">
        <v>12344.7</v>
      </c>
      <c r="D118">
        <v>12174.4</v>
      </c>
      <c r="E118">
        <v>12734.7</v>
      </c>
      <c r="F118">
        <v>12588.2</v>
      </c>
      <c r="G118">
        <v>12713.1</v>
      </c>
      <c r="K118">
        <v>12789.3</v>
      </c>
    </row>
    <row r="119" spans="1:11">
      <c r="A119" s="10"/>
      <c r="C119">
        <v>12328.3</v>
      </c>
      <c r="D119">
        <v>12162.7</v>
      </c>
      <c r="E119">
        <v>12621.7</v>
      </c>
      <c r="F119">
        <v>12288.6</v>
      </c>
      <c r="G119">
        <v>12770.9</v>
      </c>
      <c r="K119">
        <v>12789.9</v>
      </c>
    </row>
    <row r="120" spans="1:11">
      <c r="A120" s="10"/>
      <c r="C120">
        <v>12402.1</v>
      </c>
      <c r="D120">
        <v>12280.4</v>
      </c>
      <c r="E120">
        <v>12496.7</v>
      </c>
      <c r="F120">
        <v>12161.7</v>
      </c>
      <c r="G120">
        <v>12574.1</v>
      </c>
      <c r="K120">
        <v>12662.6</v>
      </c>
    </row>
    <row r="121" spans="1:11">
      <c r="A121" s="10"/>
      <c r="C121">
        <v>12342.6</v>
      </c>
      <c r="D121">
        <v>12148.5</v>
      </c>
      <c r="E121">
        <v>12584.8</v>
      </c>
      <c r="F121">
        <v>12223.7</v>
      </c>
      <c r="G121">
        <v>12284.2</v>
      </c>
      <c r="K121">
        <v>12746.4</v>
      </c>
    </row>
    <row r="122" spans="1:11">
      <c r="A122" s="10"/>
      <c r="C122">
        <v>12296.5</v>
      </c>
      <c r="D122">
        <v>12106.4</v>
      </c>
      <c r="E122">
        <v>12394.3</v>
      </c>
      <c r="F122">
        <v>12378.4</v>
      </c>
      <c r="G122">
        <v>12573.8</v>
      </c>
      <c r="K122">
        <v>12767.6</v>
      </c>
    </row>
    <row r="123" spans="1:11">
      <c r="A123" s="10"/>
      <c r="C123">
        <v>12317.8</v>
      </c>
      <c r="D123">
        <v>12401.7</v>
      </c>
      <c r="E123">
        <v>12512.9</v>
      </c>
      <c r="F123">
        <v>12228.5</v>
      </c>
      <c r="G123">
        <v>12583.8</v>
      </c>
      <c r="K123">
        <v>12740.5</v>
      </c>
    </row>
    <row r="125" spans="1:11">
      <c r="A125" s="10">
        <v>12</v>
      </c>
      <c r="C125">
        <v>42174.6</v>
      </c>
      <c r="D125">
        <v>42174.8</v>
      </c>
      <c r="E125">
        <v>43561.7</v>
      </c>
      <c r="F125">
        <v>43118.9</v>
      </c>
      <c r="G125">
        <v>44066.400000000001</v>
      </c>
      <c r="K125">
        <v>44009.4</v>
      </c>
    </row>
    <row r="126" spans="1:11">
      <c r="A126" s="10"/>
      <c r="C126">
        <v>42341.7</v>
      </c>
      <c r="D126">
        <v>42695.9</v>
      </c>
      <c r="E126">
        <v>44110.7</v>
      </c>
      <c r="F126">
        <v>42970</v>
      </c>
      <c r="G126">
        <v>43605.8</v>
      </c>
      <c r="K126">
        <v>44039.8</v>
      </c>
    </row>
    <row r="127" spans="1:11">
      <c r="A127" s="10"/>
      <c r="C127">
        <v>42375.5</v>
      </c>
      <c r="D127">
        <v>42624.1</v>
      </c>
      <c r="E127">
        <v>43941.7</v>
      </c>
      <c r="F127">
        <v>43463.5</v>
      </c>
      <c r="G127">
        <v>43874.5</v>
      </c>
      <c r="K127">
        <v>43965.3</v>
      </c>
    </row>
    <row r="128" spans="1:11">
      <c r="A128" s="10"/>
      <c r="C128">
        <v>42193.7</v>
      </c>
      <c r="D128">
        <v>42988.800000000003</v>
      </c>
      <c r="E128">
        <v>43942.9</v>
      </c>
      <c r="F128">
        <v>42633</v>
      </c>
      <c r="G128">
        <v>43754.3</v>
      </c>
      <c r="K128">
        <v>44019</v>
      </c>
    </row>
    <row r="129" spans="1:11">
      <c r="A129" s="10"/>
      <c r="C129">
        <v>42267.199999999997</v>
      </c>
      <c r="D129">
        <v>42971.199999999997</v>
      </c>
      <c r="E129">
        <v>44138.2</v>
      </c>
      <c r="F129">
        <v>42863.5</v>
      </c>
      <c r="G129">
        <v>43953.599999999999</v>
      </c>
      <c r="K129">
        <v>43877.599999999999</v>
      </c>
    </row>
    <row r="130" spans="1:11">
      <c r="A130" s="10"/>
      <c r="C130">
        <v>42251.6</v>
      </c>
      <c r="D130">
        <v>42851.3</v>
      </c>
      <c r="E130">
        <v>44069.2</v>
      </c>
      <c r="F130">
        <v>43265.8</v>
      </c>
      <c r="G130">
        <v>43994.2</v>
      </c>
      <c r="K130">
        <v>44006.8</v>
      </c>
    </row>
    <row r="131" spans="1:11">
      <c r="A131" s="10"/>
      <c r="C131">
        <v>42400.6</v>
      </c>
      <c r="D131">
        <v>42199.6</v>
      </c>
      <c r="E131">
        <v>44093</v>
      </c>
      <c r="F131">
        <v>42824.1</v>
      </c>
      <c r="G131">
        <v>44097.2</v>
      </c>
      <c r="K131">
        <v>43806.1</v>
      </c>
    </row>
    <row r="132" spans="1:11">
      <c r="A132" s="10"/>
      <c r="C132">
        <v>42179.6</v>
      </c>
      <c r="D132">
        <v>43279.7</v>
      </c>
      <c r="E132">
        <v>44070.6</v>
      </c>
      <c r="F132">
        <v>42708.1</v>
      </c>
      <c r="G132">
        <v>44204.2</v>
      </c>
      <c r="K132">
        <v>43935.3</v>
      </c>
    </row>
    <row r="133" spans="1:11">
      <c r="A133" s="10"/>
      <c r="C133">
        <v>42293.2</v>
      </c>
      <c r="D133">
        <v>42051.5</v>
      </c>
      <c r="E133">
        <v>44024.1</v>
      </c>
      <c r="F133">
        <v>43523.5</v>
      </c>
      <c r="G133">
        <v>44087.8</v>
      </c>
      <c r="K133">
        <v>44008.1</v>
      </c>
    </row>
    <row r="134" spans="1:11">
      <c r="A134" s="10"/>
      <c r="C134">
        <v>42367.1</v>
      </c>
      <c r="D134">
        <v>42669</v>
      </c>
      <c r="E134">
        <v>43967.6</v>
      </c>
      <c r="F134">
        <v>43161.599999999999</v>
      </c>
      <c r="G134">
        <v>43945.2</v>
      </c>
      <c r="K134">
        <v>43893</v>
      </c>
    </row>
    <row r="136" spans="1:11">
      <c r="A136" s="10">
        <v>13</v>
      </c>
      <c r="C136">
        <v>227692</v>
      </c>
      <c r="D136">
        <v>163134</v>
      </c>
      <c r="E136">
        <v>166965</v>
      </c>
      <c r="F136">
        <v>174796</v>
      </c>
      <c r="G136">
        <v>159694</v>
      </c>
      <c r="K136">
        <v>196561</v>
      </c>
    </row>
    <row r="137" spans="1:11">
      <c r="A137" s="10"/>
      <c r="C137">
        <v>191951</v>
      </c>
      <c r="D137">
        <v>165410</v>
      </c>
      <c r="E137">
        <v>176852</v>
      </c>
      <c r="F137">
        <v>174816</v>
      </c>
      <c r="G137">
        <v>174468</v>
      </c>
      <c r="K137">
        <v>181475</v>
      </c>
    </row>
    <row r="138" spans="1:11">
      <c r="A138" s="10"/>
      <c r="C138">
        <v>188072</v>
      </c>
      <c r="D138">
        <v>165186</v>
      </c>
      <c r="E138">
        <v>176199</v>
      </c>
      <c r="F138">
        <v>178221</v>
      </c>
      <c r="G138">
        <v>170039</v>
      </c>
      <c r="K138">
        <v>183035</v>
      </c>
    </row>
    <row r="139" spans="1:11">
      <c r="A139" s="10"/>
      <c r="C139">
        <v>185452</v>
      </c>
      <c r="D139">
        <v>182690</v>
      </c>
      <c r="E139">
        <v>184130</v>
      </c>
      <c r="F139">
        <v>161764</v>
      </c>
      <c r="G139">
        <v>162043</v>
      </c>
      <c r="K139">
        <v>198413</v>
      </c>
    </row>
    <row r="140" spans="1:11">
      <c r="A140" s="10"/>
      <c r="C140">
        <v>205561</v>
      </c>
      <c r="D140">
        <v>171791</v>
      </c>
      <c r="E140">
        <v>171173</v>
      </c>
      <c r="F140">
        <v>174278</v>
      </c>
      <c r="G140">
        <v>160192</v>
      </c>
      <c r="K140">
        <v>186396</v>
      </c>
    </row>
    <row r="141" spans="1:11">
      <c r="A141" s="10"/>
      <c r="C141">
        <v>206556</v>
      </c>
      <c r="D141">
        <v>170146</v>
      </c>
      <c r="E141">
        <v>167885</v>
      </c>
      <c r="F141">
        <v>161774</v>
      </c>
      <c r="G141">
        <v>162979</v>
      </c>
      <c r="K141">
        <v>185749</v>
      </c>
    </row>
    <row r="142" spans="1:11">
      <c r="A142" s="10"/>
      <c r="C142">
        <v>192463</v>
      </c>
      <c r="D142">
        <v>167192</v>
      </c>
      <c r="E142">
        <v>170715</v>
      </c>
      <c r="F142">
        <v>172375</v>
      </c>
      <c r="G142">
        <v>169643</v>
      </c>
      <c r="K142">
        <v>180590</v>
      </c>
    </row>
    <row r="143" spans="1:11">
      <c r="A143" s="10"/>
      <c r="C143">
        <v>191499</v>
      </c>
      <c r="D143">
        <v>170279</v>
      </c>
      <c r="E143">
        <v>190264</v>
      </c>
      <c r="F143">
        <v>160332</v>
      </c>
      <c r="G143">
        <v>177962</v>
      </c>
      <c r="K143">
        <v>190115</v>
      </c>
    </row>
    <row r="144" spans="1:11">
      <c r="A144" s="10"/>
      <c r="C144">
        <v>196022</v>
      </c>
      <c r="D144">
        <v>167956</v>
      </c>
      <c r="E144">
        <v>185863</v>
      </c>
      <c r="F144">
        <v>173666</v>
      </c>
      <c r="G144">
        <v>173597</v>
      </c>
      <c r="K144">
        <v>169746</v>
      </c>
    </row>
    <row r="145" spans="1:13">
      <c r="A145" s="10"/>
      <c r="C145">
        <v>187940</v>
      </c>
      <c r="D145">
        <v>166328</v>
      </c>
      <c r="E145">
        <v>178182</v>
      </c>
      <c r="F145">
        <v>167252</v>
      </c>
      <c r="G145">
        <v>167024</v>
      </c>
      <c r="K145">
        <v>184485</v>
      </c>
    </row>
    <row r="147" spans="1:13">
      <c r="A147" s="10">
        <v>14</v>
      </c>
      <c r="C147" s="5">
        <v>10655000</v>
      </c>
      <c r="D147" s="5">
        <v>4999080</v>
      </c>
      <c r="E147" s="5">
        <v>8518320</v>
      </c>
      <c r="F147" s="5">
        <v>9000000</v>
      </c>
      <c r="G147" s="5">
        <v>4832400</v>
      </c>
      <c r="K147" s="5">
        <v>9712450</v>
      </c>
      <c r="M147">
        <v>840086</v>
      </c>
    </row>
    <row r="148" spans="1:13">
      <c r="A148" s="10"/>
      <c r="C148" s="5"/>
    </row>
    <row r="149" spans="1:13">
      <c r="A149" s="10"/>
      <c r="C149" s="5"/>
    </row>
    <row r="150" spans="1:13">
      <c r="A150" s="10"/>
    </row>
    <row r="151" spans="1:13">
      <c r="A151" s="10"/>
    </row>
    <row r="152" spans="1:13">
      <c r="A152" s="10"/>
    </row>
    <row r="153" spans="1:13">
      <c r="A153" s="10"/>
    </row>
    <row r="154" spans="1:13">
      <c r="A154" s="10"/>
    </row>
    <row r="155" spans="1:13">
      <c r="A155" s="10"/>
    </row>
    <row r="156" spans="1:13">
      <c r="A156" s="10"/>
    </row>
    <row r="158" spans="1:13">
      <c r="A158" s="10">
        <v>15</v>
      </c>
    </row>
    <row r="159" spans="1:13">
      <c r="A159" s="10"/>
    </row>
    <row r="160" spans="1:13">
      <c r="A160" s="10"/>
    </row>
    <row r="161" spans="1:1">
      <c r="A161" s="10"/>
    </row>
    <row r="162" spans="1:1">
      <c r="A162" s="10"/>
    </row>
    <row r="163" spans="1:1">
      <c r="A163" s="10"/>
    </row>
    <row r="164" spans="1:1">
      <c r="A164" s="10"/>
    </row>
    <row r="165" spans="1:1">
      <c r="A165" s="10"/>
    </row>
    <row r="166" spans="1:1">
      <c r="A166" s="10"/>
    </row>
    <row r="167" spans="1:1">
      <c r="A167" s="10"/>
    </row>
  </sheetData>
  <mergeCells count="19">
    <mergeCell ref="D2:G2"/>
    <mergeCell ref="H2:K2"/>
    <mergeCell ref="P7:S7"/>
    <mergeCell ref="A70:A79"/>
    <mergeCell ref="A81:A90"/>
    <mergeCell ref="A4:A13"/>
    <mergeCell ref="A15:A24"/>
    <mergeCell ref="A26:A35"/>
    <mergeCell ref="A37:A46"/>
    <mergeCell ref="A48:A57"/>
    <mergeCell ref="A59:A68"/>
    <mergeCell ref="T7:W7"/>
    <mergeCell ref="A136:A145"/>
    <mergeCell ref="A147:A156"/>
    <mergeCell ref="A158:A167"/>
    <mergeCell ref="A92:A101"/>
    <mergeCell ref="A103:A112"/>
    <mergeCell ref="A114:A123"/>
    <mergeCell ref="A125:A134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11</vt:i4>
      </vt:variant>
    </vt:vector>
  </HeadingPairs>
  <TitlesOfParts>
    <vt:vector size="11" baseType="lpstr">
      <vt:lpstr>result of all</vt:lpstr>
      <vt:lpstr>ham3tc.tfc</vt:lpstr>
      <vt:lpstr>3_17tc.tfc</vt:lpstr>
      <vt:lpstr>hwb4tc.tfc</vt:lpstr>
      <vt:lpstr>xor5d1.tfc</vt:lpstr>
      <vt:lpstr>5mod5tc.tfc</vt:lpstr>
      <vt:lpstr>hwb5tc.tfc</vt:lpstr>
      <vt:lpstr>result of Grover</vt:lpstr>
      <vt:lpstr>Grover</vt:lpstr>
      <vt:lpstr>Grover at taiga</vt:lpstr>
      <vt:lpstr>new Grover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三石海人</dc:creator>
  <cp:lastModifiedBy>三石海人</cp:lastModifiedBy>
  <dcterms:created xsi:type="dcterms:W3CDTF">2024-10-31T17:00:40Z</dcterms:created>
  <dcterms:modified xsi:type="dcterms:W3CDTF">2024-12-07T09:47:46Z</dcterms:modified>
</cp:coreProperties>
</file>