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E1700940-0A11-6D42-B7B0-F1346F07B54E}" xr6:coauthVersionLast="47" xr6:coauthVersionMax="47" xr10:uidLastSave="{00000000-0000-0000-0000-000000000000}"/>
  <bookViews>
    <workbookView xWindow="10800" yWindow="820" windowWidth="18080" windowHeight="17280" firstSheet="7" activeTab="11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Sheet1" sheetId="14" r:id="rId11"/>
    <sheet name="Random circuit" sheetId="12" r:id="rId12"/>
    <sheet name="Random circuit on sota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4" l="1"/>
  <c r="C15" i="14"/>
  <c r="C14" i="14"/>
  <c r="C13" i="14"/>
  <c r="C12" i="14"/>
  <c r="C11" i="14"/>
  <c r="C10" i="14"/>
  <c r="C9" i="14"/>
  <c r="C8" i="14"/>
  <c r="C7" i="14"/>
  <c r="C6" i="14"/>
  <c r="C5" i="14"/>
  <c r="C4" i="14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28" i="12"/>
  <c r="R29" i="12"/>
  <c r="R12" i="12"/>
  <c r="R11" i="12"/>
  <c r="R10" i="12"/>
  <c r="R9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<sst xmlns="http://schemas.openxmlformats.org/spreadsheetml/2006/main" count="164" uniqueCount="43">
  <si>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</si>
  <si>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</si>
  <si>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</si>
  <si>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</si>
  <si>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</si>
  <si>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</si>
  <si>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</si>
  <si>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</si>
  <si>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</si>
  <si>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</si>
  <si>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</si>
  <si>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</si>
  <si>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</si>
  <si>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</si>
  <si>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</si>
  <si>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</si>
  <si>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</si>
  <si>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</si>
  <si>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</si>
  <si>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</si>
  <si>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</si>
  <si>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</si>
  <si>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</si>
  <si>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</si>
  <si>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</si>
  <si>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</si>
  <si>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</si>
  <si>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</si>
  <si>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</si>
  <si>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</si>
  <si>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</si>
  <si>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</si>
  <si>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</si>
  <si>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</si>
  <si>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</si>
  <si>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</si>
  <si>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</si>
  <si>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</si>
  <si>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</si>
  <si>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new</t>
    <phoneticPr fontId="1"/>
  </si>
  <si>
    <t>qubits</t>
    <phoneticPr fontId="1"/>
  </si>
  <si>
    <t>or single</t>
    <phoneticPr fontId="1"/>
  </si>
  <si>
    <t>parallel layer ( bottom up)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</si>
</sst>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#,##0.0;[Red]\-#,##0.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83" fontId="0" fillId="0" borderId="0" xfId="2" applyNumberFormat="1" applyFont="1">
      <alignment vertical="center"/>
    </xf>
    <xf numFmtId="38" fontId="0" fillId="0" borderId="3" xfId="2" applyNumberFormat="1" applyFont="1" applyBorder="1">
      <alignment vertical="center"/>
    </xf>
    <xf numFmtId="38" fontId="0" fillId="0" borderId="4" xfId="2" applyNumberFormat="1" applyFont="1" applyBorder="1">
      <alignment vertical="center"/>
    </xf>
    <xf numFmtId="38" fontId="0" fillId="0" borderId="2" xfId="2" applyNumberFormat="1" applyFont="1" applyBorder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4" t="s">
        <v>7</v>
      </c>
      <c r="G2" s="14"/>
      <c r="H2" s="14"/>
      <c r="I2" s="14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86A-A421-C941-9E3F-CF045775AB89}">
  <dimension ref="A1:AD26"/>
  <sheetViews>
    <sheetView zoomScaleNormal="100" workbookViewId="0">
      <selection activeCell="C17" sqref="C17"/>
    </sheetView>
  </sheetViews>
  <sheetFormatPr baseColWidth="10" defaultRowHeight="20"/>
  <cols>
    <col min="1" max="1" width="10.7109375" style="19"/>
    <col min="2" max="2" width="22.28515625" style="22" bestFit="1" customWidth="1"/>
    <col min="3" max="3" width="12" style="19" bestFit="1" customWidth="1"/>
    <col min="4" max="16384" width="10.7109375" style="19"/>
  </cols>
  <sheetData>
    <row r="1" spans="1:30">
      <c r="B1" s="22" t="s">
        <v>42</v>
      </c>
    </row>
    <row r="2" spans="1:30">
      <c r="B2" s="22" t="s">
        <v>41</v>
      </c>
    </row>
    <row r="3" spans="1:30" s="20" customFormat="1">
      <c r="A3" s="20" t="s">
        <v>40</v>
      </c>
      <c r="B3" s="21"/>
      <c r="C3" s="20">
        <v>0</v>
      </c>
      <c r="D3" s="20">
        <v>1</v>
      </c>
      <c r="E3" s="20">
        <v>2</v>
      </c>
      <c r="F3" s="20">
        <v>3</v>
      </c>
      <c r="G3" s="20">
        <v>4</v>
      </c>
      <c r="H3" s="20">
        <v>5</v>
      </c>
      <c r="I3" s="20">
        <v>6</v>
      </c>
      <c r="J3" s="20">
        <v>7</v>
      </c>
      <c r="K3" s="20">
        <v>8</v>
      </c>
      <c r="L3" s="20">
        <v>9</v>
      </c>
      <c r="M3" s="20">
        <v>10</v>
      </c>
      <c r="N3" s="20">
        <v>11</v>
      </c>
      <c r="O3" s="20">
        <v>12</v>
      </c>
      <c r="P3" s="20">
        <v>13</v>
      </c>
      <c r="Q3" s="20">
        <v>14</v>
      </c>
      <c r="R3" s="20">
        <v>15</v>
      </c>
      <c r="S3" s="20">
        <v>16</v>
      </c>
      <c r="T3" s="20">
        <v>17</v>
      </c>
      <c r="U3" s="20">
        <v>18</v>
      </c>
      <c r="V3" s="20">
        <v>19</v>
      </c>
      <c r="W3" s="20">
        <v>20</v>
      </c>
      <c r="X3" s="20">
        <v>21</v>
      </c>
      <c r="Y3" s="20">
        <v>22</v>
      </c>
      <c r="Z3" s="20">
        <v>23</v>
      </c>
      <c r="AA3" s="20">
        <v>24</v>
      </c>
      <c r="AB3" s="20">
        <v>25</v>
      </c>
      <c r="AC3" s="20">
        <v>26</v>
      </c>
      <c r="AD3" s="20">
        <v>27</v>
      </c>
    </row>
    <row r="4" spans="1:30">
      <c r="B4" s="22">
        <v>1</v>
      </c>
      <c r="C4" s="19">
        <f>AVERAGE(94.8011,95.4352,96.8644,96.4634,95.7454)</f>
        <v>95.861900000000006</v>
      </c>
    </row>
    <row r="5" spans="1:30">
      <c r="B5" s="22">
        <v>2</v>
      </c>
      <c r="C5" s="19">
        <f>AVERAGE(96.6272,97.0965,97.3749,97.1821,96.8055)</f>
        <v>97.017240000000001</v>
      </c>
    </row>
    <row r="6" spans="1:30">
      <c r="B6" s="22">
        <v>3</v>
      </c>
      <c r="C6" s="19">
        <f>AVERAGE(103.597,100.022,101.816,103.154,101.992)</f>
        <v>102.11620000000001</v>
      </c>
    </row>
    <row r="7" spans="1:30">
      <c r="B7" s="22">
        <v>4</v>
      </c>
      <c r="C7" s="19">
        <f>AVERAGE(110.744,109.625,111.394,111.633,112.021)</f>
        <v>111.08340000000001</v>
      </c>
    </row>
    <row r="8" spans="1:30">
      <c r="B8" s="22">
        <v>5</v>
      </c>
      <c r="C8" s="19">
        <f>AVERAGE(124.432,124.536,126.529,126.023,124.593)</f>
        <v>125.22259999999999</v>
      </c>
    </row>
    <row r="9" spans="1:30">
      <c r="B9" s="22">
        <v>6</v>
      </c>
      <c r="C9" s="19">
        <f>AVERAGE(196.128,189.646,185.284,186.701,187.546)</f>
        <v>189.06100000000001</v>
      </c>
    </row>
    <row r="10" spans="1:30">
      <c r="B10" s="22">
        <v>7</v>
      </c>
      <c r="C10" s="19">
        <f>AVERAGE(354.771,345.987,367.2,319.582,369.853)</f>
        <v>351.47860000000003</v>
      </c>
    </row>
    <row r="11" spans="1:30">
      <c r="B11" s="22">
        <v>8</v>
      </c>
      <c r="C11" s="19">
        <f>AVERAGE(844.623,824.134890938,846.782,883.757,841.958)</f>
        <v>848.25097818760003</v>
      </c>
    </row>
    <row r="12" spans="1:30">
      <c r="B12" s="22">
        <v>9</v>
      </c>
      <c r="C12" s="19">
        <f>AVERAGE(2424.82,2483.44,2501.68,2536.87)</f>
        <v>2486.7025000000003</v>
      </c>
    </row>
    <row r="13" spans="1:30">
      <c r="B13" s="22">
        <v>10</v>
      </c>
      <c r="C13" s="19">
        <f>AVERAGE(8037.91,7854.77,8291.66,8065.23,8118.73)</f>
        <v>8073.6600000000008</v>
      </c>
    </row>
    <row r="14" spans="1:30">
      <c r="B14" s="22">
        <v>11</v>
      </c>
      <c r="C14" s="19">
        <f>AVERAGE(37685.5,38249.5,39260.2,38610.8,37995.1)</f>
        <v>38360.22</v>
      </c>
    </row>
    <row r="15" spans="1:30">
      <c r="B15" s="22">
        <v>12</v>
      </c>
      <c r="C15" s="19">
        <f>AVERAGE(188920,191994,189476,197762,201768)</f>
        <v>193984</v>
      </c>
    </row>
    <row r="16" spans="1:30">
      <c r="B16" s="22">
        <v>13</v>
      </c>
      <c r="C16" s="19">
        <f>AVERAGE(7372320)</f>
        <v>7372320</v>
      </c>
    </row>
    <row r="17" spans="2:2">
      <c r="B17" s="22">
        <v>14</v>
      </c>
    </row>
    <row r="18" spans="2:2">
      <c r="B18" s="22">
        <v>15</v>
      </c>
    </row>
    <row r="19" spans="2:2">
      <c r="B19" s="22">
        <v>16</v>
      </c>
    </row>
    <row r="20" spans="2:2">
      <c r="B20" s="22">
        <v>17</v>
      </c>
    </row>
    <row r="21" spans="2:2">
      <c r="B21" s="22">
        <v>18</v>
      </c>
    </row>
    <row r="22" spans="2:2">
      <c r="B22" s="22">
        <v>19</v>
      </c>
    </row>
    <row r="23" spans="2:2">
      <c r="B23" s="22">
        <v>20</v>
      </c>
    </row>
    <row r="24" spans="2:2">
      <c r="B24" s="22">
        <v>21</v>
      </c>
    </row>
    <row r="25" spans="2:2">
      <c r="B25" s="22">
        <v>22</v>
      </c>
    </row>
    <row r="26" spans="2:2">
      <c r="B26" s="22">
        <v>23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tabSelected="1" topLeftCell="A13" zoomScale="75" zoomScaleNormal="40" workbookViewId="0">
      <selection activeCell="N37" sqref="N37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6" width="14.42578125" bestFit="1" customWidth="1"/>
    <col min="17" max="17" width="13.42578125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18" t="s">
        <v>34</v>
      </c>
      <c r="E2" s="18"/>
      <c r="F2" s="18" t="s">
        <v>33</v>
      </c>
      <c r="G2" s="18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 t="s">
        <v>39</v>
      </c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18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>
        <v>57.747999999999998</v>
      </c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18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>
        <v>58.690399999999997</v>
      </c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18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>
        <v>56.002699999999997</v>
      </c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18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>
        <v>55.289200000000001</v>
      </c>
      <c r="I7" s="6"/>
      <c r="J7" s="6"/>
      <c r="K7" s="6"/>
      <c r="L7" s="6"/>
      <c r="M7" s="6"/>
      <c r="N7" s="6"/>
      <c r="O7" s="6"/>
      <c r="P7" s="18" t="s">
        <v>32</v>
      </c>
      <c r="Q7" s="18"/>
      <c r="R7" s="6"/>
      <c r="S7" s="18" t="s">
        <v>37</v>
      </c>
      <c r="T7" s="18"/>
      <c r="U7" s="18"/>
      <c r="V7" s="6"/>
      <c r="W7" s="6"/>
      <c r="X7" s="6"/>
    </row>
    <row r="8" spans="1:24">
      <c r="A8" s="18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>
        <v>56.033299999999997</v>
      </c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 t="s">
        <v>39</v>
      </c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18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>
        <v>56.110500000000002</v>
      </c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11">
        <f>AVERAGE(H4:H13)</f>
        <v>56.580090000000006</v>
      </c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18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>
        <v>57.4529</v>
      </c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11">
        <f>AVERAGE(H15:H24)</f>
        <v>67.584090000000003</v>
      </c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18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>
        <v>55.634500000000003</v>
      </c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11" t="e">
        <f>AVERAGE(H26:H35)</f>
        <v>#DIV/0!</v>
      </c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18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>
        <v>56.550199999999997</v>
      </c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11">
        <f>AVERAGE(H37:H46)</f>
        <v>90.661159999999995</v>
      </c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18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>
        <v>56.289200000000001</v>
      </c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11" t="e">
        <f>AVERAGE(H48:H57)</f>
        <v>#DIV/0!</v>
      </c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11">
        <f>AVERAGE(H59:H68)</f>
        <v>130.47820000000002</v>
      </c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18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>
        <v>67.847499999999997</v>
      </c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11" t="e">
        <f>AVERAGE(H70:H79)</f>
        <v>#DIV/0!</v>
      </c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18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>
        <v>66.918499999999995</v>
      </c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12">
        <f>AVERAGE(H81:H90)</f>
        <v>244.21220000000002</v>
      </c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18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>
        <v>69.0535</v>
      </c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12" t="e">
        <f>AVERAGE(H92:H101)</f>
        <v>#DIV/0!</v>
      </c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18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>
        <v>67.098299999999995</v>
      </c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12">
        <f>AVERAGE(H103:H112)</f>
        <v>658.09770000000003</v>
      </c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18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>
        <v>67.534000000000006</v>
      </c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12" t="e">
        <f>AVERAGE(H114:H123)</f>
        <v>#DIV/0!</v>
      </c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18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>
        <v>65.857600000000005</v>
      </c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12">
        <f>AVERAGE(H125:H134)</f>
        <v>2173.4490000000005</v>
      </c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18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>
        <v>67.323300000000003</v>
      </c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12" t="e">
        <f>AVERAGE(H136:H145)</f>
        <v>#DIV/0!</v>
      </c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18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>
        <v>66.541899999999998</v>
      </c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12">
        <f>AVERAGE(H147:H156)</f>
        <v>7801.5590000000011</v>
      </c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18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>
        <v>67.468199999999996</v>
      </c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12" t="e">
        <f>AVERAGE(H158:H167)</f>
        <v>#DIV/0!</v>
      </c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18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>
        <v>70.198099999999997</v>
      </c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12">
        <f>AVERAGE(H169:H178)</f>
        <v>26487.57</v>
      </c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12" t="e">
        <f>AVERAGE(H180:H189)</f>
        <v>#DIV/0!</v>
      </c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18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12">
        <f>AVERAGE(H191:H200)</f>
        <v>103057.36</v>
      </c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18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12" t="e">
        <f>AVERAGE(H202:H211)</f>
        <v>#DIV/0!</v>
      </c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18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12" t="e">
        <f>AVERAGE(H213:H222)</f>
        <v>#DIV/0!</v>
      </c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18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12" t="e">
        <f>AVERAGE(H224:H233)</f>
        <v>#DIV/0!</v>
      </c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18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18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18" t="s">
        <v>35</v>
      </c>
      <c r="O31" s="18"/>
      <c r="P31" s="18"/>
      <c r="Q31" s="18"/>
      <c r="S31" s="6"/>
      <c r="T31" s="6"/>
      <c r="U31" s="6"/>
      <c r="V31" s="6"/>
      <c r="W31" s="6"/>
      <c r="X31" s="6"/>
    </row>
    <row r="32" spans="1:24">
      <c r="A32" s="18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18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18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18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18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>
        <v>89.817300000000003</v>
      </c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18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>
        <v>90.143699999999995</v>
      </c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18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>
        <v>90.561499999999995</v>
      </c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18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>
        <v>91.9285</v>
      </c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18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>
        <v>92.021100000000004</v>
      </c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18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>
        <v>89.813699999999997</v>
      </c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18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>
        <v>90.129599999999996</v>
      </c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18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>
        <v>90.865099999999998</v>
      </c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18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>
        <v>92.328999999999994</v>
      </c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18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>
        <v>89.002099999999999</v>
      </c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18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18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18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18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18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18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18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18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18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18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18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>
        <v>128.904</v>
      </c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18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>
        <v>129.66999999999999</v>
      </c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18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>
        <v>135.71600000000001</v>
      </c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18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>
        <v>133.60900000000001</v>
      </c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18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>
        <v>129.666</v>
      </c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18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>
        <v>130.387</v>
      </c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18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>
        <v>129.23599999999999</v>
      </c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18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>
        <v>131.52099999999999</v>
      </c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18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>
        <v>125.02500000000001</v>
      </c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18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>
        <v>131.048</v>
      </c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18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18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18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18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18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18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18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18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18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18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18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>
        <v>228.71899999999999</v>
      </c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18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>
        <v>253.48699999999999</v>
      </c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18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>
        <v>232.40899999999999</v>
      </c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18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>
        <v>240.18299999999999</v>
      </c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18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>
        <v>240.352</v>
      </c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18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>
        <v>244.73099999999999</v>
      </c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18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>
        <v>252.51499999999999</v>
      </c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18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>
        <v>241.11199999999999</v>
      </c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18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>
        <v>259.363</v>
      </c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18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>
        <v>249.251</v>
      </c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18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18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18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18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18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18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18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18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18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18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18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>
        <v>693.23699999999997</v>
      </c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18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>
        <v>718.23</v>
      </c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18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>
        <v>636.73400000000004</v>
      </c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18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>
        <v>665.47799999999995</v>
      </c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18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>
        <v>630.96799999999996</v>
      </c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18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>
        <v>591.33100000000002</v>
      </c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18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>
        <v>575.93799999999999</v>
      </c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18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>
        <v>681.24199999999996</v>
      </c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18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>
        <v>698.279</v>
      </c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18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>
        <v>689.54</v>
      </c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18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18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18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18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18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18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18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18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18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18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18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>
        <v>2117.33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18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>
        <v>2200.54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18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>
        <v>2198.67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18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>
        <v>2119.31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18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>
        <v>2335.4499999999998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18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>
        <v>2266.9499999999998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18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>
        <v>1956.33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18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>
        <v>2074.23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18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>
        <v>2340.67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18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>
        <v>2125.0100000000002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18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18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18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18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18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18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18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18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18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18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18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>
        <v>6084.11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18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>
        <v>8694.4500000000007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18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>
        <v>7477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18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>
        <v>9257.2000000000007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18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>
        <v>7734.89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18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>
        <v>8199.7800000000007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18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>
        <v>7649.35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18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>
        <v>7179.36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18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>
        <v>7985.49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18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>
        <v>7753.96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18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18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18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18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18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18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18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18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18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18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4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  <c r="H169" s="6">
        <v>23872.799999999999</v>
      </c>
    </row>
    <row r="170" spans="1:24">
      <c r="A170" s="14"/>
      <c r="C170" s="6">
        <v>59202</v>
      </c>
      <c r="D170" s="6">
        <v>50919.5</v>
      </c>
      <c r="E170" s="6">
        <v>47414.9</v>
      </c>
      <c r="F170" s="6">
        <v>40019.599999999999</v>
      </c>
      <c r="H170" s="6">
        <v>30663.599999999999</v>
      </c>
    </row>
    <row r="171" spans="1:24">
      <c r="A171" s="14"/>
      <c r="C171" s="6">
        <v>57394.5</v>
      </c>
      <c r="D171" s="6">
        <v>53283</v>
      </c>
      <c r="E171" s="6">
        <v>53761.8</v>
      </c>
      <c r="F171" s="6">
        <v>49774.7</v>
      </c>
      <c r="H171" s="6">
        <v>26621</v>
      </c>
    </row>
    <row r="172" spans="1:24">
      <c r="A172" s="14"/>
      <c r="C172" s="6">
        <v>66744.600000000006</v>
      </c>
      <c r="D172" s="6">
        <v>39380.199999999997</v>
      </c>
      <c r="E172" s="6">
        <v>43064.9</v>
      </c>
      <c r="F172" s="6">
        <v>45340.3</v>
      </c>
      <c r="H172" s="6">
        <v>25437.4</v>
      </c>
    </row>
    <row r="173" spans="1:24">
      <c r="A173" s="14"/>
      <c r="C173" s="6">
        <v>64571.199999999997</v>
      </c>
      <c r="D173" s="6">
        <v>62404.2</v>
      </c>
      <c r="E173" s="6">
        <v>40294</v>
      </c>
      <c r="F173" s="6">
        <v>50169.9</v>
      </c>
      <c r="H173" s="6">
        <v>29892.1</v>
      </c>
    </row>
    <row r="174" spans="1:24">
      <c r="A174" s="14"/>
      <c r="C174" s="6">
        <v>51181.8</v>
      </c>
      <c r="D174" s="6">
        <v>55128.1</v>
      </c>
      <c r="E174" s="6">
        <v>44301.1</v>
      </c>
      <c r="F174" s="6">
        <v>49658.5</v>
      </c>
      <c r="H174" s="6">
        <v>22268.2</v>
      </c>
    </row>
    <row r="175" spans="1:24">
      <c r="A175" s="14"/>
      <c r="C175" s="6">
        <v>62181.7</v>
      </c>
      <c r="D175" s="6">
        <v>58235.5</v>
      </c>
      <c r="E175" s="6">
        <v>48399.4</v>
      </c>
      <c r="F175" s="6">
        <v>34501.5</v>
      </c>
      <c r="H175" s="6">
        <v>24257.4</v>
      </c>
    </row>
    <row r="176" spans="1:24">
      <c r="A176" s="14"/>
      <c r="C176" s="6">
        <v>58742</v>
      </c>
      <c r="D176" s="6">
        <v>60657.3</v>
      </c>
      <c r="E176" s="6">
        <v>33711.800000000003</v>
      </c>
      <c r="F176" s="6">
        <v>39263</v>
      </c>
      <c r="H176" s="6">
        <v>32087.599999999999</v>
      </c>
    </row>
    <row r="177" spans="1:8">
      <c r="A177" s="14"/>
      <c r="C177" s="6">
        <v>76782.100000000006</v>
      </c>
      <c r="D177" s="6">
        <v>48713.5</v>
      </c>
      <c r="E177" s="6">
        <v>45751.6</v>
      </c>
      <c r="F177" s="6">
        <v>49505.2</v>
      </c>
      <c r="H177" s="6">
        <v>20890.400000000001</v>
      </c>
    </row>
    <row r="178" spans="1:8">
      <c r="A178" s="14"/>
      <c r="C178" s="6">
        <v>56906.9</v>
      </c>
      <c r="D178" s="6">
        <v>56456</v>
      </c>
      <c r="E178" s="6">
        <v>30853.599999999999</v>
      </c>
      <c r="F178" s="6">
        <v>43131.8</v>
      </c>
      <c r="H178" s="6">
        <v>28885.200000000001</v>
      </c>
    </row>
    <row r="180" spans="1:8">
      <c r="A180" s="14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8">
      <c r="A181" s="14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8">
      <c r="A182" s="14"/>
      <c r="C182" s="6">
        <v>114837</v>
      </c>
      <c r="D182" s="6">
        <v>111879</v>
      </c>
      <c r="E182" s="6">
        <v>97865.3</v>
      </c>
      <c r="F182" s="6">
        <v>85627.5</v>
      </c>
    </row>
    <row r="183" spans="1:8">
      <c r="A183" s="14"/>
      <c r="C183" s="6">
        <v>125251</v>
      </c>
      <c r="D183" s="6">
        <v>100330</v>
      </c>
      <c r="E183" s="6">
        <v>87590.6</v>
      </c>
      <c r="F183" s="6">
        <v>101963</v>
      </c>
    </row>
    <row r="184" spans="1:8">
      <c r="A184" s="14"/>
      <c r="C184" s="6">
        <v>147740</v>
      </c>
      <c r="D184" s="6">
        <v>122488</v>
      </c>
      <c r="E184" s="6">
        <v>79780.5</v>
      </c>
      <c r="F184" s="6">
        <v>91831.4</v>
      </c>
    </row>
    <row r="185" spans="1:8">
      <c r="A185" s="14"/>
      <c r="C185" s="6">
        <v>158747</v>
      </c>
      <c r="D185" s="6">
        <v>118386</v>
      </c>
      <c r="E185" s="6">
        <v>101059</v>
      </c>
      <c r="F185" s="6">
        <v>95410.3</v>
      </c>
    </row>
    <row r="186" spans="1:8">
      <c r="A186" s="14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8">
      <c r="A187" s="14"/>
      <c r="C187" s="6">
        <v>120883</v>
      </c>
      <c r="D187" s="6">
        <v>101322</v>
      </c>
      <c r="E187" s="6">
        <v>51427.9</v>
      </c>
      <c r="F187" s="6">
        <v>86627.5</v>
      </c>
    </row>
    <row r="188" spans="1:8">
      <c r="A188" s="14"/>
      <c r="C188" s="6">
        <v>132044</v>
      </c>
      <c r="D188" s="6">
        <v>100771</v>
      </c>
      <c r="E188" s="6">
        <v>109399</v>
      </c>
      <c r="F188" s="6">
        <v>76028.7</v>
      </c>
    </row>
    <row r="189" spans="1:8">
      <c r="A189" s="14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8">
      <c r="A191" s="14">
        <v>18</v>
      </c>
      <c r="C191" s="6">
        <v>349574</v>
      </c>
      <c r="D191">
        <v>241222</v>
      </c>
      <c r="E191" s="6">
        <v>168976</v>
      </c>
      <c r="F191" s="6">
        <v>189938</v>
      </c>
      <c r="H191" s="6">
        <v>92473.1</v>
      </c>
    </row>
    <row r="192" spans="1:8">
      <c r="A192" s="14"/>
      <c r="C192" s="6">
        <v>278634</v>
      </c>
      <c r="D192" s="6">
        <v>304549</v>
      </c>
      <c r="E192" s="6">
        <v>124619</v>
      </c>
      <c r="F192" s="6">
        <v>193041</v>
      </c>
      <c r="H192" s="6">
        <v>87391.4</v>
      </c>
    </row>
    <row r="193" spans="1:8">
      <c r="A193" s="14"/>
      <c r="C193" s="6">
        <v>321905</v>
      </c>
      <c r="D193" s="6">
        <v>241836</v>
      </c>
      <c r="E193" s="6">
        <v>160321</v>
      </c>
      <c r="F193" s="6">
        <v>153691</v>
      </c>
      <c r="H193" s="6">
        <v>135699</v>
      </c>
    </row>
    <row r="194" spans="1:8">
      <c r="A194" s="14"/>
      <c r="C194" s="6">
        <v>227555</v>
      </c>
      <c r="D194" s="6">
        <v>271727</v>
      </c>
      <c r="E194" s="6">
        <v>207651</v>
      </c>
      <c r="F194" s="6">
        <v>132514</v>
      </c>
      <c r="H194" s="6">
        <v>119422</v>
      </c>
    </row>
    <row r="195" spans="1:8">
      <c r="A195" s="14"/>
      <c r="C195" s="6">
        <v>270881</v>
      </c>
      <c r="D195" s="6">
        <v>213601</v>
      </c>
      <c r="E195" s="6">
        <v>201678</v>
      </c>
      <c r="F195" s="6">
        <v>192273</v>
      </c>
      <c r="H195" s="6">
        <v>72722.100000000006</v>
      </c>
    </row>
    <row r="196" spans="1:8">
      <c r="A196" s="14"/>
      <c r="C196" s="6">
        <v>214413</v>
      </c>
      <c r="D196" s="6">
        <v>142407</v>
      </c>
      <c r="E196" s="6">
        <v>115552</v>
      </c>
      <c r="F196" s="6">
        <v>173730</v>
      </c>
      <c r="H196" s="6">
        <v>102155</v>
      </c>
    </row>
    <row r="197" spans="1:8">
      <c r="A197" s="14"/>
      <c r="C197" s="6">
        <v>283964</v>
      </c>
      <c r="D197" s="6">
        <v>196588</v>
      </c>
      <c r="E197" s="6">
        <v>129107</v>
      </c>
      <c r="F197" s="6">
        <v>120023</v>
      </c>
      <c r="H197" s="6">
        <v>123723</v>
      </c>
    </row>
    <row r="198" spans="1:8">
      <c r="A198" s="14"/>
      <c r="C198" s="6">
        <v>303192</v>
      </c>
      <c r="D198" s="6">
        <v>191327</v>
      </c>
      <c r="E198" s="6">
        <v>211751</v>
      </c>
      <c r="F198" s="6">
        <v>183952</v>
      </c>
      <c r="H198" s="6">
        <v>108103</v>
      </c>
    </row>
    <row r="199" spans="1:8">
      <c r="A199" s="14"/>
      <c r="C199" s="6">
        <v>337504</v>
      </c>
      <c r="D199" s="6">
        <v>210541</v>
      </c>
      <c r="E199" s="6">
        <v>166155</v>
      </c>
      <c r="F199" s="6">
        <v>217847</v>
      </c>
      <c r="H199" s="6">
        <v>114872</v>
      </c>
    </row>
    <row r="200" spans="1:8">
      <c r="A200" s="14"/>
      <c r="C200" s="6">
        <v>340574</v>
      </c>
      <c r="D200" s="6">
        <v>162371</v>
      </c>
      <c r="E200" s="6">
        <v>190480</v>
      </c>
      <c r="F200" s="6">
        <v>199524</v>
      </c>
      <c r="H200" s="6">
        <v>74013</v>
      </c>
    </row>
    <row r="202" spans="1:8">
      <c r="A202" s="14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8">
      <c r="A203" s="14"/>
      <c r="C203" s="6">
        <v>793699</v>
      </c>
      <c r="D203" s="6">
        <v>449187</v>
      </c>
      <c r="E203" s="6">
        <v>379676</v>
      </c>
      <c r="F203" s="6">
        <v>546299</v>
      </c>
    </row>
    <row r="204" spans="1:8">
      <c r="A204" s="14"/>
      <c r="C204" s="6">
        <v>492288</v>
      </c>
      <c r="D204" s="6">
        <v>394090</v>
      </c>
      <c r="E204" s="6">
        <v>367752</v>
      </c>
      <c r="F204" s="6">
        <v>405892</v>
      </c>
    </row>
    <row r="205" spans="1:8">
      <c r="A205" s="14"/>
      <c r="C205" s="6">
        <v>642056</v>
      </c>
      <c r="D205" s="6">
        <v>584579</v>
      </c>
      <c r="E205" s="6">
        <v>369621</v>
      </c>
      <c r="F205" s="6">
        <v>492540</v>
      </c>
    </row>
    <row r="206" spans="1:8">
      <c r="A206" s="14"/>
      <c r="C206" s="6">
        <v>529051</v>
      </c>
      <c r="D206" s="6">
        <v>378290</v>
      </c>
      <c r="E206" s="6">
        <v>451235</v>
      </c>
      <c r="F206" s="6">
        <v>404551</v>
      </c>
    </row>
    <row r="207" spans="1:8">
      <c r="A207" s="14"/>
      <c r="C207" s="6">
        <v>831996</v>
      </c>
      <c r="D207" s="6">
        <v>377252</v>
      </c>
      <c r="E207" s="6">
        <v>396761</v>
      </c>
      <c r="F207" s="6">
        <v>479552</v>
      </c>
    </row>
    <row r="208" spans="1:8">
      <c r="A208" s="14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4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4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4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4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4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4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4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4"/>
      <c r="C217">
        <v>843941</v>
      </c>
      <c r="D217" s="6">
        <v>838196</v>
      </c>
      <c r="E217" s="6">
        <v>903262</v>
      </c>
    </row>
    <row r="218" spans="1:6">
      <c r="A218" s="14"/>
      <c r="C218">
        <v>1278740</v>
      </c>
      <c r="D218" s="6">
        <v>611509</v>
      </c>
      <c r="E218" s="6">
        <v>684758</v>
      </c>
    </row>
    <row r="219" spans="1:6">
      <c r="A219" s="14"/>
      <c r="C219">
        <v>1928820</v>
      </c>
      <c r="D219">
        <v>1176440</v>
      </c>
      <c r="E219" s="6">
        <v>332190</v>
      </c>
    </row>
    <row r="220" spans="1:6">
      <c r="A220" s="14"/>
      <c r="C220">
        <v>1220010</v>
      </c>
      <c r="D220">
        <v>1013930</v>
      </c>
    </row>
    <row r="221" spans="1:6">
      <c r="A221" s="14"/>
      <c r="C221">
        <v>1554340</v>
      </c>
      <c r="D221" s="6">
        <v>779696</v>
      </c>
    </row>
    <row r="222" spans="1:6">
      <c r="A222" s="14"/>
      <c r="C222">
        <v>1241610</v>
      </c>
      <c r="D222">
        <v>1127680</v>
      </c>
    </row>
    <row r="224" spans="1:6">
      <c r="A224" s="14">
        <v>21</v>
      </c>
      <c r="C224">
        <v>1738180</v>
      </c>
      <c r="D224">
        <v>1926610</v>
      </c>
    </row>
    <row r="225" spans="1:4">
      <c r="A225" s="14"/>
      <c r="C225">
        <v>5072940</v>
      </c>
      <c r="D225">
        <v>3042540</v>
      </c>
    </row>
    <row r="226" spans="1:4">
      <c r="A226" s="14"/>
      <c r="C226">
        <v>1737490</v>
      </c>
    </row>
    <row r="227" spans="1:4">
      <c r="A227" s="14"/>
    </row>
    <row r="228" spans="1:4">
      <c r="A228" s="14"/>
    </row>
    <row r="229" spans="1:4">
      <c r="A229" s="14"/>
    </row>
    <row r="230" spans="1:4">
      <c r="A230" s="14"/>
    </row>
    <row r="231" spans="1:4">
      <c r="A231" s="14"/>
    </row>
    <row r="232" spans="1:4">
      <c r="A232" s="14"/>
    </row>
    <row r="233" spans="1:4">
      <c r="A233" s="14"/>
    </row>
  </sheetData>
  <mergeCells count="26">
    <mergeCell ref="D2:E2"/>
    <mergeCell ref="F2:G2"/>
    <mergeCell ref="P7:Q7"/>
    <mergeCell ref="A4:A13"/>
    <mergeCell ref="S7:U7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N31:Q31"/>
    <mergeCell ref="A224:A233"/>
    <mergeCell ref="A213:A222"/>
    <mergeCell ref="A158:A167"/>
    <mergeCell ref="A169:A178"/>
    <mergeCell ref="A180:A189"/>
    <mergeCell ref="A191:A200"/>
    <mergeCell ref="A202:A211"/>
  </mergeCells>
  <phoneticPr fontId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zoomScale="94" zoomScaleNormal="125" workbookViewId="0">
      <selection activeCell="P18" sqref="P18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18" t="s">
        <v>36</v>
      </c>
      <c r="H2" s="18"/>
      <c r="I2" s="18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18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18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18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18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18" t="s">
        <v>38</v>
      </c>
      <c r="P7" s="18"/>
      <c r="Q7" s="18"/>
      <c r="R7" s="6"/>
      <c r="S7" s="18" t="s">
        <v>37</v>
      </c>
      <c r="T7" s="18"/>
      <c r="U7" s="18"/>
      <c r="V7" s="6"/>
      <c r="W7" s="6"/>
      <c r="X7" s="6"/>
    </row>
    <row r="8" spans="1:24">
      <c r="A8" s="18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18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18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18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18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18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18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18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18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18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18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18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18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18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18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18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18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18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18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18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18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18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18" t="s">
        <v>35</v>
      </c>
      <c r="O31" s="18"/>
      <c r="P31" s="18"/>
      <c r="Q31" s="18"/>
      <c r="S31" s="11"/>
      <c r="T31" s="11"/>
      <c r="U31" s="11"/>
      <c r="V31" s="6"/>
      <c r="W31" s="6"/>
      <c r="X31" s="6"/>
    </row>
    <row r="32" spans="1:24">
      <c r="A32" s="18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18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18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18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18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18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18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18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18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18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18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18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18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18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18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18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18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18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18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18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18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18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18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18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18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18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18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18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18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18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18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18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18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18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18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18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18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18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18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18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18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18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18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18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18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18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18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18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18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18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18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18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18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18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18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18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18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18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18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18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18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18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18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18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18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18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18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18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18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18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18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18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18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18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18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18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18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18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18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18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18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18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18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18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18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18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18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18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18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18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18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18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18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18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18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18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18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18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18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18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18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18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18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18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18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18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18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18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18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18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18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18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18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18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18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18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18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18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18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18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18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18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18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18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4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14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14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14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14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14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14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14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14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14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14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14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14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14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14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14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14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14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14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14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14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14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14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14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14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14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14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14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14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14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14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14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14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14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14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14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14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14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14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14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14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14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14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14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14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14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14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14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14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14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14">
        <v>21</v>
      </c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</sheetData>
  <mergeCells count="25"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5" t="s">
        <v>9</v>
      </c>
      <c r="J8" s="15"/>
      <c r="K8" s="15"/>
      <c r="L8" s="15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5" t="s">
        <v>9</v>
      </c>
      <c r="J8" s="15"/>
      <c r="K8" s="15"/>
      <c r="L8" s="15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5" t="s">
        <v>9</v>
      </c>
      <c r="J8" s="15"/>
      <c r="K8" s="15"/>
      <c r="L8" s="15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5" t="s">
        <v>9</v>
      </c>
      <c r="J8" s="15"/>
      <c r="K8" s="15"/>
      <c r="L8" s="15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5" t="s">
        <v>9</v>
      </c>
      <c r="J8" s="15"/>
      <c r="K8" s="15"/>
      <c r="L8" s="15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5" t="s">
        <v>9</v>
      </c>
      <c r="J8" s="15"/>
      <c r="K8" s="15"/>
      <c r="L8" s="15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4" t="s">
        <v>4</v>
      </c>
      <c r="G2" s="14"/>
      <c r="H2" s="14"/>
      <c r="I2" s="14"/>
      <c r="J2" s="14" t="s">
        <v>5</v>
      </c>
      <c r="K2" s="14"/>
      <c r="L2" s="14"/>
      <c r="M2" s="14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7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4" t="s">
        <v>4</v>
      </c>
      <c r="E2" s="14"/>
      <c r="F2" s="14"/>
      <c r="G2" s="14"/>
      <c r="H2" s="14" t="s">
        <v>5</v>
      </c>
      <c r="I2" s="14"/>
      <c r="J2" s="14"/>
      <c r="K2" s="14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4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4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4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4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4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4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4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4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4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4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4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4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4" t="s">
        <v>4</v>
      </c>
      <c r="T16" s="14"/>
      <c r="U16" s="14"/>
      <c r="V16" s="14"/>
      <c r="W16" s="14" t="s">
        <v>5</v>
      </c>
      <c r="X16" s="14"/>
      <c r="Y16" s="14"/>
      <c r="Z16" s="14"/>
    </row>
    <row r="17" spans="1:27">
      <c r="A17" s="14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4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4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4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4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4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4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4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18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18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18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18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18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18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18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18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8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8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8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8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8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8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8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8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8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8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8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8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8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8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8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8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8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8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8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8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8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8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8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8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8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8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8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8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8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8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8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8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8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8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8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8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8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8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8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8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8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8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8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8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8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8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8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8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8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8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8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8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8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8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8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8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8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8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8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8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8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8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8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8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8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8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8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8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8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8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8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8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8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8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8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8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8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8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8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8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8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8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8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8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8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8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8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8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8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8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8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8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8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8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8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8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8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8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8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8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8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18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18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18"/>
      <c r="C148" s="5"/>
    </row>
    <row r="149" spans="1:13">
      <c r="A149" s="18"/>
      <c r="C149" s="5"/>
    </row>
    <row r="150" spans="1:13">
      <c r="A150" s="18"/>
    </row>
    <row r="151" spans="1:13">
      <c r="A151" s="18"/>
    </row>
    <row r="152" spans="1:13">
      <c r="A152" s="18"/>
    </row>
    <row r="153" spans="1:13">
      <c r="A153" s="18"/>
    </row>
    <row r="154" spans="1:13">
      <c r="A154" s="18"/>
    </row>
    <row r="155" spans="1:13">
      <c r="A155" s="18"/>
    </row>
    <row r="156" spans="1:13">
      <c r="A156" s="18"/>
    </row>
    <row r="158" spans="1:13">
      <c r="A158" s="18">
        <v>15</v>
      </c>
    </row>
    <row r="159" spans="1:13">
      <c r="A159" s="18"/>
    </row>
    <row r="160" spans="1:13">
      <c r="A160" s="18"/>
    </row>
    <row r="161" spans="1:1">
      <c r="A161" s="18"/>
    </row>
    <row r="162" spans="1:1">
      <c r="A162" s="18"/>
    </row>
    <row r="163" spans="1:1">
      <c r="A163" s="18"/>
    </row>
    <row r="164" spans="1:1">
      <c r="A164" s="18"/>
    </row>
    <row r="165" spans="1:1">
      <c r="A165" s="18"/>
    </row>
    <row r="166" spans="1:1">
      <c r="A166" s="18"/>
    </row>
    <row r="167" spans="1:1">
      <c r="A167" s="18"/>
    </row>
  </sheetData>
  <mergeCells count="19">
    <mergeCell ref="W16:Z16"/>
    <mergeCell ref="A136:A145"/>
    <mergeCell ref="A147:A156"/>
    <mergeCell ref="A158:A167"/>
    <mergeCell ref="A92:A101"/>
    <mergeCell ref="A103:A112"/>
    <mergeCell ref="A114:A123"/>
    <mergeCell ref="A125:A134"/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Sheet1</vt:lpstr>
      <vt:lpstr>Random circuit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2025-05-29T07:33:26Z</dcterms:modified>
</cp:coreProperties>
</file>