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i\Documents\GitHub\F-Praktikum-\NMR\"/>
    </mc:Choice>
  </mc:AlternateContent>
  <xr:revisionPtr revIDLastSave="0" documentId="13_ncr:1_{C4D63833-A36E-45DC-AF76-BE8B9691A3DA}" xr6:coauthVersionLast="34" xr6:coauthVersionMax="34" xr10:uidLastSave="{00000000-0000-0000-0000-000000000000}"/>
  <bookViews>
    <workbookView xWindow="0" yWindow="0" windowWidth="20490" windowHeight="7545" xr2:uid="{222999FB-D064-4792-A168-AAE20CF5F284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22" i="1"/>
  <c r="E23" i="1"/>
  <c r="E22" i="1"/>
  <c r="C23" i="1"/>
  <c r="B23" i="1"/>
  <c r="C17" i="1"/>
  <c r="D17" i="1"/>
  <c r="E17" i="1"/>
  <c r="F17" i="1"/>
  <c r="G17" i="1"/>
  <c r="B17" i="1"/>
  <c r="B25" i="1"/>
  <c r="F26" i="1"/>
  <c r="F27" i="1"/>
  <c r="F25" i="1"/>
  <c r="E19" i="1" l="1"/>
  <c r="D19" i="1"/>
  <c r="E18" i="1"/>
  <c r="D18" i="1"/>
  <c r="G16" i="1"/>
  <c r="G19" i="1" s="1"/>
  <c r="F16" i="1"/>
  <c r="F19" i="1" s="1"/>
  <c r="E16" i="1"/>
  <c r="D16" i="1"/>
  <c r="C22" i="1"/>
  <c r="B22" i="1"/>
  <c r="C19" i="1"/>
  <c r="C16" i="1"/>
  <c r="B16" i="1"/>
  <c r="G18" i="1" l="1"/>
  <c r="F18" i="1"/>
</calcChain>
</file>

<file path=xl/sharedStrings.xml><?xml version="1.0" encoding="utf-8"?>
<sst xmlns="http://schemas.openxmlformats.org/spreadsheetml/2006/main" count="18" uniqueCount="15">
  <si>
    <t>NMR</t>
  </si>
  <si>
    <t>Glycerin</t>
  </si>
  <si>
    <t>CuSO4</t>
  </si>
  <si>
    <t>Teflon</t>
  </si>
  <si>
    <t>f_Max</t>
  </si>
  <si>
    <t>f_Min</t>
  </si>
  <si>
    <t>Glycerin g</t>
  </si>
  <si>
    <t>Glycerin gamma</t>
  </si>
  <si>
    <t>Magnetfeld</t>
  </si>
  <si>
    <t>f_Max (kHz)</t>
  </si>
  <si>
    <t>Mittel</t>
  </si>
  <si>
    <t>Fehler</t>
  </si>
  <si>
    <t>Sigma</t>
  </si>
  <si>
    <t>Mittelwert g</t>
  </si>
  <si>
    <t>Mittelwert 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</si>
</sst>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2F64D-4C4F-4B42-AA0B-081F50BB232C}">
  <dimension ref="A1:G29"/>
  <sheetViews>
    <sheetView tabSelected="1" topLeftCell="A11" zoomScale="90" zoomScaleNormal="90" workbookViewId="0">
      <selection activeCell="F24" sqref="F24"/>
    </sheetView>
  </sheetViews>
  <sheetFormatPr baseColWidth="10" defaultRowHeight="15" x14ac:dyDescent="0.25"/>
  <cols>
    <col min="2" max="2" width="19.7109375" customWidth="1"/>
  </cols>
  <sheetData>
    <row r="1" spans="1:7" x14ac:dyDescent="0.25">
      <c r="B1" t="s">
        <v>0</v>
      </c>
    </row>
    <row r="3" spans="1:7" x14ac:dyDescent="0.25">
      <c r="B3" s="5" t="s">
        <v>1</v>
      </c>
      <c r="C3" s="5"/>
      <c r="D3" s="5" t="s">
        <v>2</v>
      </c>
      <c r="E3" s="5"/>
      <c r="F3" s="5" t="s">
        <v>3</v>
      </c>
      <c r="G3" s="5"/>
    </row>
    <row r="4" spans="1:7" x14ac:dyDescent="0.25">
      <c r="B4" t="s">
        <v>9</v>
      </c>
      <c r="C4" t="s">
        <v>5</v>
      </c>
      <c r="D4" t="s">
        <v>4</v>
      </c>
      <c r="E4" t="s">
        <v>5</v>
      </c>
      <c r="F4" t="s">
        <v>4</v>
      </c>
      <c r="G4" t="s">
        <v>5</v>
      </c>
    </row>
    <row r="5" spans="1:7" x14ac:dyDescent="0.25">
      <c r="B5">
        <v>32415</v>
      </c>
      <c r="C5">
        <v>31644</v>
      </c>
      <c r="D5">
        <v>32409</v>
      </c>
      <c r="E5">
        <v>31645</v>
      </c>
      <c r="F5">
        <v>30486</v>
      </c>
      <c r="G5">
        <v>29772</v>
      </c>
    </row>
    <row r="6" spans="1:7" x14ac:dyDescent="0.25">
      <c r="B6">
        <v>32413</v>
      </c>
      <c r="C6">
        <v>31648</v>
      </c>
      <c r="D6">
        <v>32416</v>
      </c>
      <c r="E6">
        <v>31642</v>
      </c>
      <c r="F6">
        <v>30480</v>
      </c>
      <c r="G6">
        <v>29781</v>
      </c>
    </row>
    <row r="7" spans="1:7" x14ac:dyDescent="0.25">
      <c r="B7">
        <v>32408</v>
      </c>
      <c r="C7">
        <v>31645</v>
      </c>
      <c r="D7">
        <v>32410</v>
      </c>
      <c r="E7">
        <v>31643</v>
      </c>
      <c r="F7">
        <v>30480</v>
      </c>
      <c r="G7">
        <v>29784</v>
      </c>
    </row>
    <row r="8" spans="1:7" x14ac:dyDescent="0.25">
      <c r="B8">
        <v>32410</v>
      </c>
      <c r="C8">
        <v>31649</v>
      </c>
      <c r="D8">
        <v>32410</v>
      </c>
      <c r="E8">
        <v>31645</v>
      </c>
      <c r="F8">
        <v>30477</v>
      </c>
      <c r="G8">
        <v>29788</v>
      </c>
    </row>
    <row r="9" spans="1:7" x14ac:dyDescent="0.25">
      <c r="B9">
        <v>32416</v>
      </c>
      <c r="C9">
        <v>31647</v>
      </c>
      <c r="D9">
        <v>32409</v>
      </c>
      <c r="E9">
        <v>31644</v>
      </c>
      <c r="F9">
        <v>30469</v>
      </c>
      <c r="G9">
        <v>29789</v>
      </c>
    </row>
    <row r="10" spans="1:7" x14ac:dyDescent="0.25">
      <c r="B10">
        <v>32411</v>
      </c>
      <c r="C10">
        <v>31648</v>
      </c>
      <c r="D10">
        <v>32406</v>
      </c>
      <c r="E10">
        <v>31646</v>
      </c>
      <c r="F10">
        <v>30472</v>
      </c>
      <c r="G10">
        <v>29780</v>
      </c>
    </row>
    <row r="11" spans="1:7" x14ac:dyDescent="0.25">
      <c r="B11">
        <v>32411</v>
      </c>
      <c r="C11">
        <v>31648</v>
      </c>
      <c r="D11">
        <v>32408</v>
      </c>
      <c r="E11">
        <v>31647</v>
      </c>
      <c r="F11">
        <v>30479</v>
      </c>
      <c r="G11">
        <v>29794</v>
      </c>
    </row>
    <row r="12" spans="1:7" x14ac:dyDescent="0.25">
      <c r="B12">
        <v>32412</v>
      </c>
      <c r="C12">
        <v>31645</v>
      </c>
      <c r="D12">
        <v>32406</v>
      </c>
      <c r="E12">
        <v>31647</v>
      </c>
      <c r="F12">
        <v>30475</v>
      </c>
      <c r="G12">
        <v>29782</v>
      </c>
    </row>
    <row r="13" spans="1:7" x14ac:dyDescent="0.25">
      <c r="B13">
        <v>32410</v>
      </c>
      <c r="C13">
        <v>31649</v>
      </c>
      <c r="D13">
        <v>32408</v>
      </c>
      <c r="E13">
        <v>31649</v>
      </c>
      <c r="F13">
        <v>30477</v>
      </c>
      <c r="G13">
        <v>29786</v>
      </c>
    </row>
    <row r="14" spans="1:7" x14ac:dyDescent="0.25">
      <c r="B14">
        <v>32413</v>
      </c>
      <c r="C14">
        <v>31647</v>
      </c>
      <c r="D14">
        <v>32408</v>
      </c>
      <c r="E14">
        <v>31647</v>
      </c>
      <c r="F14">
        <v>30478</v>
      </c>
      <c r="G14">
        <v>29789</v>
      </c>
    </row>
    <row r="16" spans="1:7" x14ac:dyDescent="0.25">
      <c r="A16" t="s">
        <v>10</v>
      </c>
      <c r="B16">
        <f t="shared" ref="B16:G16" si="0">AVERAGE(B5:B14)</f>
        <v>32411.9</v>
      </c>
      <c r="C16">
        <f t="shared" si="0"/>
        <v>31647</v>
      </c>
      <c r="D16">
        <f t="shared" si="0"/>
        <v>32409</v>
      </c>
      <c r="E16">
        <f t="shared" si="0"/>
        <v>31645.5</v>
      </c>
      <c r="F16">
        <f t="shared" si="0"/>
        <v>30477.3</v>
      </c>
      <c r="G16">
        <f t="shared" si="0"/>
        <v>29784.5</v>
      </c>
    </row>
    <row r="17" spans="1:7" ht="15.75" thickBot="1" x14ac:dyDescent="0.3">
      <c r="A17" t="s">
        <v>11</v>
      </c>
      <c r="B17">
        <f>_xlfn.STDEV.P(B5:B14)</f>
        <v>2.2999999999999998</v>
      </c>
      <c r="C17">
        <f t="shared" ref="C17:G17" si="1">_xlfn.STDEV.P(C5:C14)</f>
        <v>1.6733200530681511</v>
      </c>
      <c r="D17">
        <f t="shared" si="1"/>
        <v>2.6832815729997477</v>
      </c>
      <c r="E17">
        <f t="shared" si="1"/>
        <v>2.0124611797498106</v>
      </c>
      <c r="F17">
        <f t="shared" si="1"/>
        <v>4.4283179650969062</v>
      </c>
      <c r="G17">
        <f t="shared" si="1"/>
        <v>5.8352377843580632</v>
      </c>
    </row>
    <row r="18" spans="1:7" x14ac:dyDescent="0.25">
      <c r="B18" s="1" t="s">
        <v>6</v>
      </c>
      <c r="C18" s="2">
        <v>5.5860000000000003</v>
      </c>
      <c r="D18">
        <f>(D16/B16)*$C$18</f>
        <v>5.585500202086271</v>
      </c>
      <c r="E18">
        <f>(E16/C16)*$C$18</f>
        <v>5.5857352355673529</v>
      </c>
      <c r="F18">
        <f>(F16/B16)*$C$18</f>
        <v>5.2525830883101579</v>
      </c>
      <c r="G18">
        <f>(G16/C16)*$C$18</f>
        <v>5.2572508294625084</v>
      </c>
    </row>
    <row r="19" spans="1:7" ht="15.75" thickBot="1" x14ac:dyDescent="0.3">
      <c r="B19" s="3" t="s">
        <v>7</v>
      </c>
      <c r="C19" s="4">
        <f>26.75 *10^7</f>
        <v>267500000</v>
      </c>
      <c r="D19">
        <f>(D16/B16)*$C$19</f>
        <v>267476065.88938013</v>
      </c>
      <c r="E19">
        <f>(E16/C16)*$C$19</f>
        <v>267487321.07308748</v>
      </c>
      <c r="F19">
        <f>(F16/B16)*$C$19</f>
        <v>251533472.27407214</v>
      </c>
      <c r="G19">
        <f>(G16/C16)*$C$19</f>
        <v>251756999.08364144</v>
      </c>
    </row>
    <row r="21" spans="1:7" x14ac:dyDescent="0.25">
      <c r="B21" t="s">
        <v>8</v>
      </c>
    </row>
    <row r="22" spans="1:7" x14ac:dyDescent="0.25">
      <c r="B22">
        <f>B16*10^3*2*PI()/$C$19</f>
        <v>0.76130831348700567</v>
      </c>
      <c r="C22">
        <f>C16*10^3*2*PI()/$C$19</f>
        <v>0.74334192678995281</v>
      </c>
      <c r="E22">
        <f>AVERAGE(D18:E18)</f>
        <v>5.5856177188268124</v>
      </c>
      <c r="F22" t="s">
        <v>13</v>
      </c>
      <c r="G22">
        <f>AVERAGE(F18:G18)</f>
        <v>5.2549169588863336</v>
      </c>
    </row>
    <row r="23" spans="1:7" x14ac:dyDescent="0.25">
      <c r="A23" t="s">
        <v>12</v>
      </c>
      <c r="B23">
        <f>B17*10^3*2*PI()/$C$19</f>
        <v>5.4023649370142234E-5</v>
      </c>
      <c r="C23">
        <f>C17*10^3*2*PI()/$C$19</f>
        <v>3.9303850361296345E-5</v>
      </c>
      <c r="E23">
        <f>AVERAGE(D19:E19)</f>
        <v>267481693.48123381</v>
      </c>
      <c r="F23" t="s">
        <v>14</v>
      </c>
      <c r="G23">
        <f>AVERAGE(F19:G19)</f>
        <v>251645235.67885679</v>
      </c>
    </row>
    <row r="25" spans="1:7" x14ac:dyDescent="0.25">
      <c r="B25">
        <f>SQRT(((B5-B16)^2+(B6-B16)^2+(B7-B16)^2+(B8-B16)^2+(B9-B16)^2+(B10-B16)^2+(B11-B16)^2+(B12-B16)^2+(B13-B16)^2+(B14-B16)^2)/10)</f>
        <v>2.2999999999999998</v>
      </c>
      <c r="D25">
        <v>6</v>
      </c>
      <c r="F25">
        <f>AVERAGE(D25:D29)</f>
        <v>8</v>
      </c>
    </row>
    <row r="26" spans="1:7" x14ac:dyDescent="0.25">
      <c r="D26">
        <v>7</v>
      </c>
      <c r="F26">
        <f>_xlfn.STDEV.P(D25:D29)</f>
        <v>1.4142135623730951</v>
      </c>
    </row>
    <row r="27" spans="1:7" x14ac:dyDescent="0.25">
      <c r="D27">
        <v>8</v>
      </c>
      <c r="F27">
        <f>SQRT(4+1+1+4)</f>
        <v>3.1622776601683795</v>
      </c>
    </row>
    <row r="28" spans="1:7" x14ac:dyDescent="0.25">
      <c r="D28">
        <v>9</v>
      </c>
    </row>
    <row r="29" spans="1:7" x14ac:dyDescent="0.25">
      <c r="D29">
        <v>10</v>
      </c>
    </row>
  </sheetData>
  <mergeCells count="3">
    <mergeCell ref="B3:C3"/>
    <mergeCell ref="D3:E3"/>
    <mergeCell ref="F3:G3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</dc:creator>
  <cp:lastModifiedBy>flori</cp:lastModifiedBy>
  <dcterms:created xsi:type="dcterms:W3CDTF">2018-07-09T09:19:56Z</dcterms:created>
  <dcterms:modified xsi:type="dcterms:W3CDTF">2018-07-11T11:58:57Z</dcterms:modified>
</cp:coreProperties>
</file>