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esktop\FP_SS18\"/>
    </mc:Choice>
  </mc:AlternateContent>
  <xr:revisionPtr revIDLastSave="0" documentId="13_ncr:1_{BC21454E-AE15-4D7A-9FCC-12D6515A92DA}" xr6:coauthVersionLast="31" xr6:coauthVersionMax="31" xr10:uidLastSave="{00000000-0000-0000-0000-000000000000}"/>
  <bookViews>
    <workbookView xWindow="0" yWindow="0" windowWidth="20490" windowHeight="7545" activeTab="2" xr2:uid="{161AEA35-581D-47E0-87FE-3AB3100FCA1C}"/>
  </bookViews>
  <sheets>
    <sheet name="511keV" sheetId="1" r:id="rId1"/>
    <sheet name="511 - 1275 keV" sheetId="2" r:id="rId2"/>
    <sheet name="Co60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4" i="3"/>
  <c r="E5" i="3"/>
  <c r="E6" i="3"/>
  <c r="E7" i="3"/>
  <c r="E3" i="3"/>
  <c r="C3" i="2"/>
  <c r="C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K9" i="1"/>
  <c r="K10" i="1" s="1"/>
  <c r="K8" i="1"/>
</calcChain>
</file>

<file path=xl/sharedStrings.xml><?xml version="1.0" encoding="utf-8"?>
<sst xmlns="http://schemas.openxmlformats.org/spreadsheetml/2006/main" count="16" uniqueCount="12">
  <si>
    <t>Differenz Kanäle</t>
  </si>
  <si>
    <t>Zählrate</t>
  </si>
  <si>
    <t>Abstand [mm]</t>
  </si>
  <si>
    <t>Winkel/rad</t>
  </si>
  <si>
    <t>Winkel/°</t>
  </si>
  <si>
    <t>Fehler</t>
  </si>
  <si>
    <t>Winkel</t>
  </si>
  <si>
    <t>Zeit: 12min</t>
  </si>
  <si>
    <t>Koinzidenz</t>
  </si>
  <si>
    <t>Z1</t>
  </si>
  <si>
    <t>Z2-PC</t>
  </si>
  <si>
    <t>Zeit 700s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</si>
</sst>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141450933615435E-2"/>
          <c:y val="0.12747014549923535"/>
          <c:w val="0.87891759947478454"/>
          <c:h val="0.78706139490929272"/>
        </c:manualLayout>
      </c:layout>
      <c:lineChart>
        <c:grouping val="standard"/>
        <c:varyColors val="0"/>
        <c:ser>
          <c:idx val="0"/>
          <c:order val="0"/>
          <c:tx>
            <c:strRef>
              <c:f>'511keV'!$B$1</c:f>
              <c:strCache>
                <c:ptCount val="1"/>
                <c:pt idx="0">
                  <c:v>Zählrate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'511keV'!$D$2:$D$18</c:f>
              <c:numCache>
                <c:formatCode>0.00</c:formatCode>
                <c:ptCount val="17"/>
                <c:pt idx="0">
                  <c:v>-3.6115741113375055</c:v>
                </c:pt>
                <c:pt idx="1">
                  <c:v>-3.1596363028929551</c:v>
                </c:pt>
                <c:pt idx="2">
                  <c:v>-2.707895197893162</c:v>
                </c:pt>
                <c:pt idx="3">
                  <c:v>-2.2563224915729347</c:v>
                </c:pt>
                <c:pt idx="4">
                  <c:v>-1.804889973715279</c:v>
                </c:pt>
                <c:pt idx="5">
                  <c:v>-1.3535695126694229</c:v>
                </c:pt>
                <c:pt idx="6">
                  <c:v>-0.90233303949143373</c:v>
                </c:pt>
                <c:pt idx="7">
                  <c:v>-0.45115253218247081</c:v>
                </c:pt>
                <c:pt idx="8">
                  <c:v>0</c:v>
                </c:pt>
                <c:pt idx="9">
                  <c:v>0.45115253218247081</c:v>
                </c:pt>
                <c:pt idx="10">
                  <c:v>0.90233303949143373</c:v>
                </c:pt>
                <c:pt idx="11">
                  <c:v>1.3535695126694229</c:v>
                </c:pt>
                <c:pt idx="12">
                  <c:v>1.804889973715279</c:v>
                </c:pt>
                <c:pt idx="13">
                  <c:v>2.2563224915729347</c:v>
                </c:pt>
                <c:pt idx="14">
                  <c:v>2.707895197893162</c:v>
                </c:pt>
                <c:pt idx="15">
                  <c:v>3.1596363028929555</c:v>
                </c:pt>
                <c:pt idx="16">
                  <c:v>3.6115741113375059</c:v>
                </c:pt>
              </c:numCache>
            </c:numRef>
          </c:cat>
          <c:val>
            <c:numRef>
              <c:f>'511keV'!$B$2:$B$18</c:f>
              <c:numCache>
                <c:formatCode>General</c:formatCode>
                <c:ptCount val="17"/>
                <c:pt idx="0">
                  <c:v>42</c:v>
                </c:pt>
                <c:pt idx="1">
                  <c:v>83</c:v>
                </c:pt>
                <c:pt idx="2">
                  <c:v>156</c:v>
                </c:pt>
                <c:pt idx="3">
                  <c:v>274</c:v>
                </c:pt>
                <c:pt idx="4">
                  <c:v>463</c:v>
                </c:pt>
                <c:pt idx="5">
                  <c:v>883</c:v>
                </c:pt>
                <c:pt idx="6">
                  <c:v>1423</c:v>
                </c:pt>
                <c:pt idx="7">
                  <c:v>1820</c:v>
                </c:pt>
                <c:pt idx="8">
                  <c:v>2024</c:v>
                </c:pt>
                <c:pt idx="9">
                  <c:v>2005</c:v>
                </c:pt>
                <c:pt idx="10">
                  <c:v>1448</c:v>
                </c:pt>
                <c:pt idx="11">
                  <c:v>1075</c:v>
                </c:pt>
                <c:pt idx="12">
                  <c:v>558</c:v>
                </c:pt>
                <c:pt idx="13">
                  <c:v>286</c:v>
                </c:pt>
                <c:pt idx="14">
                  <c:v>69</c:v>
                </c:pt>
                <c:pt idx="15">
                  <c:v>64</c:v>
                </c:pt>
                <c:pt idx="1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7C6-B600-AC0E85A5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0704"/>
        <c:axId val="460816440"/>
      </c:lineChart>
      <c:catAx>
        <c:axId val="460820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16440"/>
        <c:crosses val="autoZero"/>
        <c:auto val="1"/>
        <c:lblAlgn val="ctr"/>
        <c:lblOffset val="100"/>
        <c:noMultiLvlLbl val="0"/>
      </c:catAx>
      <c:valAx>
        <c:axId val="460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'Co60'!$B$1</c:f>
              <c:strCache>
                <c:ptCount val="1"/>
                <c:pt idx="0">
                  <c:v>Koinzidenz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'Co60'!$A$2:$A$7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55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'Co60'!$B$2:$B$7</c:f>
              <c:numCache>
                <c:formatCode>General</c:formatCode>
                <c:ptCount val="6"/>
                <c:pt idx="0">
                  <c:v>1150</c:v>
                </c:pt>
                <c:pt idx="1">
                  <c:v>1190</c:v>
                </c:pt>
                <c:pt idx="2">
                  <c:v>1124</c:v>
                </c:pt>
                <c:pt idx="3">
                  <c:v>1119</c:v>
                </c:pt>
                <c:pt idx="4">
                  <c:v>1039</c:v>
                </c:pt>
                <c:pt idx="5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3-4059-9FA9-7DEF190E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9328"/>
        <c:axId val="320759656"/>
      </c:lineChart>
      <c:catAx>
        <c:axId val="320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656"/>
        <c:crosses val="autoZero"/>
        <c:auto val="1"/>
        <c:lblAlgn val="ctr"/>
        <c:lblOffset val="100"/>
        <c:noMultiLvlLbl val="0"/>
      </c:catAx>
      <c:valAx>
        <c:axId val="3207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3</xdr:row>
      <xdr:rowOff>14286</xdr:rowOff>
    </xdr:from>
    <xdr:to>
      <xdr:col>14</xdr:col>
      <xdr:colOff>628649</xdr:colOff>
      <xdr:row>21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FF482B-9BB3-4A18-80DC-7A9DAAE4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</xdr:row>
      <xdr:rowOff>61912</xdr:rowOff>
    </xdr:from>
    <xdr:to>
      <xdr:col>12</xdr:col>
      <xdr:colOff>561975</xdr:colOff>
      <xdr:row>17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E8343E-7FE6-40A1-9A2A-DA9E67CF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8F05-64E6-4CAB-BC7E-C201F6340FAA}">
  <dimension ref="A1:L18"/>
  <sheetViews>
    <sheetView workbookViewId="0">
      <selection activeCell="E9" sqref="E9"/>
    </sheetView>
  </sheetViews>
  <sheetFormatPr baseColWidth="10" defaultRowHeight="15" x14ac:dyDescent="0.25"/>
  <cols>
    <col min="1" max="1" width="15.5703125" customWidth="1"/>
    <col min="2" max="2" width="19.140625" customWidth="1"/>
    <col min="3" max="3" width="11.42578125" customWidth="1"/>
    <col min="4" max="4" width="16.42578125" bestFit="1" customWidth="1"/>
  </cols>
  <sheetData>
    <row r="1" spans="1:12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</row>
    <row r="2" spans="1:12" x14ac:dyDescent="0.25">
      <c r="A2">
        <v>-40</v>
      </c>
      <c r="B2">
        <v>42</v>
      </c>
      <c r="C2">
        <f>ASIN(A2/635)</f>
        <v>-6.3033859422627736E-2</v>
      </c>
      <c r="D2" s="1">
        <f>C2/2/PI()*360</f>
        <v>-3.6115741113375055</v>
      </c>
      <c r="E2">
        <f>SQRT(B2)</f>
        <v>6.4807406984078604</v>
      </c>
    </row>
    <row r="3" spans="1:12" x14ac:dyDescent="0.25">
      <c r="A3">
        <v>-35</v>
      </c>
      <c r="B3">
        <v>83</v>
      </c>
      <c r="C3">
        <f t="shared" ref="C3:C18" si="0">ASIN(A3/635)</f>
        <v>-5.5146056651022901E-2</v>
      </c>
      <c r="D3" s="1">
        <f t="shared" ref="D3:D18" si="1">C3/2/PI()*360</f>
        <v>-3.1596363028929551</v>
      </c>
      <c r="E3">
        <f t="shared" ref="E3:E18" si="2">SQRT(B3)</f>
        <v>9.1104335791442992</v>
      </c>
    </row>
    <row r="4" spans="1:12" x14ac:dyDescent="0.25">
      <c r="A4">
        <v>-30</v>
      </c>
      <c r="B4">
        <v>156</v>
      </c>
      <c r="C4">
        <f t="shared" si="0"/>
        <v>-4.7261687002179094E-2</v>
      </c>
      <c r="D4" s="1">
        <f t="shared" si="1"/>
        <v>-2.707895197893162</v>
      </c>
      <c r="E4">
        <f t="shared" si="2"/>
        <v>12.489995996796797</v>
      </c>
    </row>
    <row r="5" spans="1:12" x14ac:dyDescent="0.25">
      <c r="A5">
        <v>-25</v>
      </c>
      <c r="B5">
        <v>274</v>
      </c>
      <c r="C5">
        <f t="shared" si="0"/>
        <v>-3.938025646474972E-2</v>
      </c>
      <c r="D5" s="1">
        <f t="shared" si="1"/>
        <v>-2.2563224915729347</v>
      </c>
      <c r="E5">
        <f t="shared" si="2"/>
        <v>16.552945357246848</v>
      </c>
    </row>
    <row r="6" spans="1:12" x14ac:dyDescent="0.25">
      <c r="A6">
        <v>-20</v>
      </c>
      <c r="B6">
        <v>463</v>
      </c>
      <c r="C6">
        <f t="shared" si="0"/>
        <v>-3.1501272677565528E-2</v>
      </c>
      <c r="D6" s="1">
        <f t="shared" si="1"/>
        <v>-1.804889973715279</v>
      </c>
      <c r="E6">
        <f t="shared" si="2"/>
        <v>21.517434791350013</v>
      </c>
    </row>
    <row r="7" spans="1:12" x14ac:dyDescent="0.25">
      <c r="A7">
        <v>-15</v>
      </c>
      <c r="B7">
        <v>883</v>
      </c>
      <c r="C7">
        <f t="shared" si="0"/>
        <v>-2.362424465069653E-2</v>
      </c>
      <c r="D7" s="1">
        <f t="shared" si="1"/>
        <v>-1.3535695126694229</v>
      </c>
      <c r="E7">
        <f t="shared" si="2"/>
        <v>29.715315916207253</v>
      </c>
    </row>
    <row r="8" spans="1:12" x14ac:dyDescent="0.25">
      <c r="A8">
        <v>-10</v>
      </c>
      <c r="B8">
        <v>1423</v>
      </c>
      <c r="C8">
        <f t="shared" si="0"/>
        <v>-1.5748682488653538E-2</v>
      </c>
      <c r="D8" s="1">
        <f t="shared" si="1"/>
        <v>-0.90233303949143373</v>
      </c>
      <c r="E8">
        <f t="shared" si="2"/>
        <v>37.722672227720032</v>
      </c>
      <c r="K8">
        <f>1204-458</f>
        <v>746</v>
      </c>
      <c r="L8" t="s">
        <v>0</v>
      </c>
    </row>
    <row r="9" spans="1:12" x14ac:dyDescent="0.25">
      <c r="A9">
        <v>-5</v>
      </c>
      <c r="B9">
        <v>1820</v>
      </c>
      <c r="C9">
        <f t="shared" si="0"/>
        <v>-7.8740971152937937E-3</v>
      </c>
      <c r="D9" s="1">
        <f t="shared" si="1"/>
        <v>-0.45115253218247081</v>
      </c>
      <c r="E9">
        <f t="shared" si="2"/>
        <v>42.661458015403085</v>
      </c>
      <c r="K9">
        <f>K8/96</f>
        <v>7.770833333333333</v>
      </c>
    </row>
    <row r="10" spans="1:12" x14ac:dyDescent="0.25">
      <c r="A10">
        <v>0</v>
      </c>
      <c r="B10">
        <v>2024</v>
      </c>
      <c r="C10">
        <f t="shared" si="0"/>
        <v>0</v>
      </c>
      <c r="D10" s="1">
        <f t="shared" si="1"/>
        <v>0</v>
      </c>
      <c r="E10">
        <f t="shared" si="2"/>
        <v>44.988887516807971</v>
      </c>
      <c r="K10">
        <f>270/K9</f>
        <v>34.745308310991959</v>
      </c>
    </row>
    <row r="11" spans="1:12" x14ac:dyDescent="0.25">
      <c r="A11">
        <v>5</v>
      </c>
      <c r="B11">
        <v>2005</v>
      </c>
      <c r="C11">
        <f t="shared" si="0"/>
        <v>7.8740971152937937E-3</v>
      </c>
      <c r="D11" s="1">
        <f t="shared" si="1"/>
        <v>0.45115253218247081</v>
      </c>
      <c r="E11">
        <f t="shared" si="2"/>
        <v>44.77722635447622</v>
      </c>
    </row>
    <row r="12" spans="1:12" x14ac:dyDescent="0.25">
      <c r="A12">
        <v>10</v>
      </c>
      <c r="B12">
        <v>1448</v>
      </c>
      <c r="C12">
        <f t="shared" si="0"/>
        <v>1.5748682488653538E-2</v>
      </c>
      <c r="D12" s="1">
        <f t="shared" si="1"/>
        <v>0.90233303949143373</v>
      </c>
      <c r="E12">
        <f t="shared" si="2"/>
        <v>38.052595180880893</v>
      </c>
    </row>
    <row r="13" spans="1:12" x14ac:dyDescent="0.25">
      <c r="A13">
        <v>15</v>
      </c>
      <c r="B13">
        <v>1075</v>
      </c>
      <c r="C13">
        <f t="shared" si="0"/>
        <v>2.362424465069653E-2</v>
      </c>
      <c r="D13" s="1">
        <f t="shared" si="1"/>
        <v>1.3535695126694229</v>
      </c>
      <c r="E13">
        <f t="shared" si="2"/>
        <v>32.787192621510002</v>
      </c>
    </row>
    <row r="14" spans="1:12" x14ac:dyDescent="0.25">
      <c r="A14">
        <v>20</v>
      </c>
      <c r="B14">
        <v>558</v>
      </c>
      <c r="C14">
        <f t="shared" si="0"/>
        <v>3.1501272677565528E-2</v>
      </c>
      <c r="D14" s="1">
        <f t="shared" si="1"/>
        <v>1.804889973715279</v>
      </c>
      <c r="E14">
        <f t="shared" si="2"/>
        <v>23.622023622035432</v>
      </c>
    </row>
    <row r="15" spans="1:12" x14ac:dyDescent="0.25">
      <c r="A15">
        <v>25</v>
      </c>
      <c r="B15">
        <v>286</v>
      </c>
      <c r="C15">
        <f t="shared" si="0"/>
        <v>3.938025646474972E-2</v>
      </c>
      <c r="D15" s="1">
        <f t="shared" si="1"/>
        <v>2.2563224915729347</v>
      </c>
      <c r="E15">
        <f t="shared" si="2"/>
        <v>16.911534525287763</v>
      </c>
    </row>
    <row r="16" spans="1:12" x14ac:dyDescent="0.25">
      <c r="A16">
        <v>30</v>
      </c>
      <c r="B16">
        <v>69</v>
      </c>
      <c r="C16">
        <f t="shared" si="0"/>
        <v>4.7261687002179094E-2</v>
      </c>
      <c r="D16" s="1">
        <f t="shared" si="1"/>
        <v>2.707895197893162</v>
      </c>
      <c r="E16">
        <f t="shared" si="2"/>
        <v>8.3066238629180749</v>
      </c>
    </row>
    <row r="17" spans="1:5" x14ac:dyDescent="0.25">
      <c r="A17">
        <v>35</v>
      </c>
      <c r="B17">
        <v>64</v>
      </c>
      <c r="C17">
        <f t="shared" si="0"/>
        <v>5.5146056651022908E-2</v>
      </c>
      <c r="D17" s="1">
        <f t="shared" si="1"/>
        <v>3.1596363028929555</v>
      </c>
      <c r="E17">
        <f t="shared" si="2"/>
        <v>8</v>
      </c>
    </row>
    <row r="18" spans="1:5" x14ac:dyDescent="0.25">
      <c r="A18">
        <v>40</v>
      </c>
      <c r="B18">
        <v>59</v>
      </c>
      <c r="C18">
        <f t="shared" si="0"/>
        <v>6.303385942262775E-2</v>
      </c>
      <c r="D18" s="1">
        <f t="shared" si="1"/>
        <v>3.6115741113375059</v>
      </c>
      <c r="E18">
        <f t="shared" si="2"/>
        <v>7.6811457478686078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48A2-D84D-4DC4-BA8A-F2C8E2815B28}">
  <dimension ref="A1:D4"/>
  <sheetViews>
    <sheetView workbookViewId="0">
      <selection activeCell="E5" sqref="E5"/>
    </sheetView>
  </sheetViews>
  <sheetFormatPr baseColWidth="10" defaultRowHeight="15" x14ac:dyDescent="0.25"/>
  <sheetData>
    <row r="1" spans="1:4" x14ac:dyDescent="0.25">
      <c r="A1" t="s">
        <v>6</v>
      </c>
      <c r="B1" t="s">
        <v>1</v>
      </c>
      <c r="C1" t="s">
        <v>5</v>
      </c>
      <c r="D1" t="s">
        <v>7</v>
      </c>
    </row>
    <row r="2" spans="1:4" x14ac:dyDescent="0.25">
      <c r="A2">
        <v>30</v>
      </c>
      <c r="B2">
        <v>3618</v>
      </c>
      <c r="C2">
        <f>SQRT(B2)</f>
        <v>60.149812967290266</v>
      </c>
    </row>
    <row r="3" spans="1:4" x14ac:dyDescent="0.25">
      <c r="A3">
        <v>60</v>
      </c>
      <c r="B3">
        <v>3757</v>
      </c>
      <c r="C3">
        <f t="shared" ref="C3:C4" si="0">SQRT(B3)</f>
        <v>61.294371682887821</v>
      </c>
    </row>
    <row r="4" spans="1:4" x14ac:dyDescent="0.25">
      <c r="A4">
        <v>90</v>
      </c>
      <c r="B4">
        <v>3730</v>
      </c>
      <c r="C4">
        <f t="shared" si="0"/>
        <v>61.073725938409879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5C1-4B72-48D1-856F-15A17F6F6A8D}">
  <dimension ref="A1:F7"/>
  <sheetViews>
    <sheetView tabSelected="1" workbookViewId="0">
      <selection activeCell="F12" sqref="F12"/>
    </sheetView>
  </sheetViews>
  <sheetFormatPr baseColWidth="10" defaultRowHeight="15" x14ac:dyDescent="0.25"/>
  <sheetData>
    <row r="1" spans="1:6" x14ac:dyDescent="0.25">
      <c r="A1" t="s">
        <v>6</v>
      </c>
      <c r="B1" t="s">
        <v>8</v>
      </c>
      <c r="C1" t="s">
        <v>9</v>
      </c>
      <c r="D1" t="s">
        <v>10</v>
      </c>
      <c r="E1" t="s">
        <v>5</v>
      </c>
      <c r="F1" t="s">
        <v>11</v>
      </c>
    </row>
    <row r="2" spans="1:6" x14ac:dyDescent="0.25">
      <c r="A2">
        <v>10</v>
      </c>
      <c r="B2">
        <v>1150</v>
      </c>
      <c r="C2">
        <v>275023</v>
      </c>
      <c r="D2">
        <v>290139</v>
      </c>
      <c r="E2">
        <f>SQRT(B2)</f>
        <v>33.911649915626342</v>
      </c>
    </row>
    <row r="3" spans="1:6" x14ac:dyDescent="0.25">
      <c r="A3">
        <v>30</v>
      </c>
      <c r="B3">
        <v>1190</v>
      </c>
      <c r="C3">
        <v>277652</v>
      </c>
      <c r="D3">
        <v>291403</v>
      </c>
      <c r="E3">
        <f>SQRT(B3)</f>
        <v>34.496376621320678</v>
      </c>
    </row>
    <row r="4" spans="1:6" x14ac:dyDescent="0.25">
      <c r="A4">
        <v>45</v>
      </c>
      <c r="B4">
        <v>1124</v>
      </c>
      <c r="C4">
        <v>286403</v>
      </c>
      <c r="D4">
        <v>298235</v>
      </c>
      <c r="E4">
        <f t="shared" ref="E4:E7" si="0">SQRT(B4)</f>
        <v>33.526109228480422</v>
      </c>
    </row>
    <row r="5" spans="1:6" x14ac:dyDescent="0.25">
      <c r="A5">
        <v>55</v>
      </c>
      <c r="B5">
        <v>1119</v>
      </c>
      <c r="C5">
        <v>280455</v>
      </c>
      <c r="D5">
        <v>293102</v>
      </c>
      <c r="E5">
        <f t="shared" si="0"/>
        <v>33.451457367355459</v>
      </c>
    </row>
    <row r="6" spans="1:6" x14ac:dyDescent="0.25">
      <c r="A6">
        <v>75</v>
      </c>
      <c r="B6">
        <v>1039</v>
      </c>
      <c r="C6">
        <v>281196</v>
      </c>
      <c r="D6">
        <v>296322</v>
      </c>
      <c r="E6">
        <f t="shared" si="0"/>
        <v>32.233522922572398</v>
      </c>
    </row>
    <row r="7" spans="1:6" x14ac:dyDescent="0.25">
      <c r="A7">
        <v>90</v>
      </c>
      <c r="B7">
        <v>1102</v>
      </c>
      <c r="C7">
        <v>284686</v>
      </c>
      <c r="D7">
        <v>293432</v>
      </c>
      <c r="E7">
        <f t="shared" si="0"/>
        <v>33.196385345395662</v>
      </c>
    </row>
  </sheetData>
  <sortState ref="A2:D7">
    <sortCondition ref="A2:A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511keV</vt:lpstr>
      <vt:lpstr>511 - 1275 keV</vt:lpstr>
      <vt:lpstr>Co60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2018-04-16T08:23:15Z</dcterms:created>
  <dcterms:modified xsi:type="dcterms:W3CDTF">2018-04-16T13:57:49Z</dcterms:modified>
</cp:coreProperties>
</file>