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4" l="1"/>
  <c r="F14" i="5"/>
  <c r="G14" i="5"/>
  <c r="E14" i="5"/>
  <c r="O26" i="5" l="1"/>
  <c r="N26" i="5"/>
  <c r="M26" i="5"/>
  <c r="L26" i="5"/>
  <c r="K26" i="5"/>
  <c r="J26" i="5"/>
  <c r="I26" i="5"/>
  <c r="H26" i="5"/>
  <c r="G26" i="5"/>
  <c r="F26" i="5"/>
  <c r="E26" i="5"/>
  <c r="W5" i="4"/>
  <c r="Y6" i="4"/>
  <c r="Z6" i="4"/>
  <c r="Y7" i="4"/>
  <c r="V8" i="4"/>
  <c r="W8" i="4"/>
  <c r="V11" i="4"/>
  <c r="W11" i="4"/>
  <c r="V12" i="4"/>
  <c r="Z12" i="4"/>
  <c r="X19" i="4"/>
  <c r="Z20" i="4"/>
  <c r="AA20" i="4"/>
  <c r="Z21" i="4"/>
  <c r="W22" i="4"/>
  <c r="X22" i="4"/>
  <c r="AB23" i="4"/>
  <c r="W25" i="4"/>
  <c r="X25" i="4"/>
  <c r="W26" i="4"/>
  <c r="AA26" i="4"/>
  <c r="AB26" i="4"/>
  <c r="Y28" i="4"/>
  <c r="AA34" i="4"/>
  <c r="AB34" i="4"/>
  <c r="AA35" i="4"/>
  <c r="X36" i="4"/>
  <c r="Y36" i="4"/>
  <c r="V38" i="4"/>
  <c r="X39" i="4"/>
  <c r="Y39" i="4"/>
  <c r="X40" i="4"/>
  <c r="AB40" i="4"/>
  <c r="V41" i="4"/>
  <c r="Z42" i="4"/>
  <c r="AB43" i="4"/>
  <c r="V49" i="4"/>
  <c r="AB49" i="4"/>
  <c r="Y50" i="4"/>
  <c r="Z50" i="4"/>
  <c r="W52" i="4"/>
  <c r="Y53" i="4"/>
  <c r="Z53" i="4"/>
  <c r="Y54" i="4"/>
  <c r="V55" i="4"/>
  <c r="W55" i="4"/>
  <c r="AA56" i="4"/>
  <c r="V58" i="4"/>
  <c r="Y58" i="4"/>
  <c r="V64" i="4"/>
  <c r="Z64" i="4"/>
  <c r="AA64" i="4"/>
  <c r="AB64" i="4"/>
  <c r="AA65" i="4"/>
  <c r="V66" i="4"/>
  <c r="AB66" i="4"/>
  <c r="V67" i="4"/>
  <c r="V68" i="4"/>
  <c r="Z68" i="4"/>
  <c r="AA68" i="4"/>
  <c r="W69" i="4"/>
  <c r="AB69" i="4"/>
  <c r="V70" i="4"/>
  <c r="AB70" i="4"/>
  <c r="Y71" i="4"/>
  <c r="AA71" i="4"/>
  <c r="V72" i="4"/>
  <c r="W73" i="4"/>
  <c r="AA73" i="4"/>
  <c r="V79" i="4"/>
  <c r="X79" i="4"/>
  <c r="Y80" i="4"/>
  <c r="V81" i="4"/>
  <c r="X81" i="4"/>
  <c r="Z81" i="4"/>
  <c r="AA82" i="4"/>
  <c r="X83" i="4"/>
  <c r="Z83" i="4"/>
  <c r="AB83" i="4"/>
  <c r="V85" i="4"/>
  <c r="Z85" i="4"/>
  <c r="AB85" i="4"/>
  <c r="W86" i="4"/>
  <c r="X87" i="4"/>
  <c r="AB87" i="4"/>
  <c r="V88" i="4"/>
  <c r="Y88" i="4"/>
  <c r="Z88" i="4"/>
  <c r="V94" i="4"/>
  <c r="W94" i="4"/>
  <c r="Z94" i="4"/>
  <c r="AA94" i="4"/>
  <c r="W95" i="4"/>
  <c r="X95" i="4"/>
  <c r="AA95" i="4"/>
  <c r="AB95" i="4"/>
  <c r="X96" i="4"/>
  <c r="Y96" i="4"/>
  <c r="AB96" i="4"/>
  <c r="V97" i="4"/>
  <c r="Y97" i="4"/>
  <c r="Z97" i="4"/>
  <c r="V98" i="4"/>
  <c r="W98" i="4"/>
  <c r="Z98" i="4"/>
  <c r="AA98" i="4"/>
  <c r="W99" i="4"/>
  <c r="X99" i="4"/>
  <c r="AA99" i="4"/>
  <c r="AB99" i="4"/>
  <c r="X100" i="4"/>
  <c r="Y100" i="4"/>
  <c r="AB100" i="4"/>
  <c r="V101" i="4"/>
  <c r="Y101" i="4"/>
  <c r="Z101" i="4"/>
  <c r="V102" i="4"/>
  <c r="W102" i="4"/>
  <c r="Z102" i="4"/>
  <c r="AA102" i="4"/>
  <c r="W103" i="4"/>
  <c r="X103" i="4"/>
  <c r="AA103" i="4"/>
  <c r="AB103" i="4"/>
  <c r="Z4" i="4"/>
  <c r="Y4" i="4"/>
  <c r="V4" i="4"/>
  <c r="N5" i="4"/>
  <c r="V5" i="4" s="1"/>
  <c r="O5" i="4"/>
  <c r="P5" i="4"/>
  <c r="X5" i="4" s="1"/>
  <c r="Q5" i="4"/>
  <c r="Y5" i="4" s="1"/>
  <c r="R5" i="4"/>
  <c r="Z5" i="4" s="1"/>
  <c r="S5" i="4"/>
  <c r="AA5" i="4" s="1"/>
  <c r="T5" i="4"/>
  <c r="AB5" i="4" s="1"/>
  <c r="N6" i="4"/>
  <c r="V6" i="4" s="1"/>
  <c r="O6" i="4"/>
  <c r="W6" i="4" s="1"/>
  <c r="P6" i="4"/>
  <c r="X6" i="4" s="1"/>
  <c r="Q6" i="4"/>
  <c r="R6" i="4"/>
  <c r="S6" i="4"/>
  <c r="AA6" i="4" s="1"/>
  <c r="T6" i="4"/>
  <c r="AB6" i="4" s="1"/>
  <c r="N7" i="4"/>
  <c r="V7" i="4" s="1"/>
  <c r="O7" i="4"/>
  <c r="W7" i="4" s="1"/>
  <c r="P7" i="4"/>
  <c r="X7" i="4" s="1"/>
  <c r="Q7" i="4"/>
  <c r="R7" i="4"/>
  <c r="Z7" i="4" s="1"/>
  <c r="S7" i="4"/>
  <c r="AA7" i="4" s="1"/>
  <c r="T7" i="4"/>
  <c r="AB7" i="4" s="1"/>
  <c r="N8" i="4"/>
  <c r="O8" i="4"/>
  <c r="P8" i="4"/>
  <c r="X8" i="4" s="1"/>
  <c r="Q8" i="4"/>
  <c r="Y8" i="4" s="1"/>
  <c r="R8" i="4"/>
  <c r="Z8" i="4" s="1"/>
  <c r="S8" i="4"/>
  <c r="AA8" i="4" s="1"/>
  <c r="T8" i="4"/>
  <c r="AB8" i="4" s="1"/>
  <c r="N9" i="4"/>
  <c r="V9" i="4" s="1"/>
  <c r="O9" i="4"/>
  <c r="W9" i="4" s="1"/>
  <c r="P9" i="4"/>
  <c r="X9" i="4" s="1"/>
  <c r="Q9" i="4"/>
  <c r="Y9" i="4" s="1"/>
  <c r="R9" i="4"/>
  <c r="Z9" i="4" s="1"/>
  <c r="S9" i="4"/>
  <c r="AA9" i="4" s="1"/>
  <c r="T9" i="4"/>
  <c r="AB9" i="4" s="1"/>
  <c r="N10" i="4"/>
  <c r="V10" i="4" s="1"/>
  <c r="O10" i="4"/>
  <c r="W10" i="4" s="1"/>
  <c r="P10" i="4"/>
  <c r="X10" i="4" s="1"/>
  <c r="Q10" i="4"/>
  <c r="Y10" i="4" s="1"/>
  <c r="R10" i="4"/>
  <c r="Z10" i="4" s="1"/>
  <c r="S10" i="4"/>
  <c r="AA10" i="4" s="1"/>
  <c r="T10" i="4"/>
  <c r="AB10" i="4" s="1"/>
  <c r="N11" i="4"/>
  <c r="O11" i="4"/>
  <c r="P11" i="4"/>
  <c r="X11" i="4" s="1"/>
  <c r="Q11" i="4"/>
  <c r="Y11" i="4" s="1"/>
  <c r="R11" i="4"/>
  <c r="Z11" i="4" s="1"/>
  <c r="S11" i="4"/>
  <c r="AA11" i="4" s="1"/>
  <c r="T11" i="4"/>
  <c r="AB11" i="4" s="1"/>
  <c r="N12" i="4"/>
  <c r="O12" i="4"/>
  <c r="W12" i="4" s="1"/>
  <c r="P12" i="4"/>
  <c r="X12" i="4" s="1"/>
  <c r="Q12" i="4"/>
  <c r="Y12" i="4" s="1"/>
  <c r="R12" i="4"/>
  <c r="S12" i="4"/>
  <c r="AA12" i="4" s="1"/>
  <c r="T12" i="4"/>
  <c r="AB12" i="4" s="1"/>
  <c r="N13" i="4"/>
  <c r="V13" i="4" s="1"/>
  <c r="O13" i="4"/>
  <c r="W13" i="4" s="1"/>
  <c r="P13" i="4"/>
  <c r="X13" i="4" s="1"/>
  <c r="Y13" i="4"/>
  <c r="R13" i="4"/>
  <c r="Z13" i="4" s="1"/>
  <c r="S13" i="4"/>
  <c r="AA13" i="4" s="1"/>
  <c r="T13" i="4"/>
  <c r="AB13" i="4" s="1"/>
  <c r="N19" i="4"/>
  <c r="O19" i="4"/>
  <c r="W19" i="4" s="1"/>
  <c r="P19" i="4"/>
  <c r="Q19" i="4"/>
  <c r="Y19" i="4" s="1"/>
  <c r="R19" i="4"/>
  <c r="Z19" i="4" s="1"/>
  <c r="S19" i="4"/>
  <c r="AA19" i="4" s="1"/>
  <c r="T19" i="4"/>
  <c r="AB19" i="4" s="1"/>
  <c r="N20" i="4"/>
  <c r="V20" i="4" s="1"/>
  <c r="O20" i="4"/>
  <c r="W20" i="4" s="1"/>
  <c r="P20" i="4"/>
  <c r="X20" i="4" s="1"/>
  <c r="Q20" i="4"/>
  <c r="Y20" i="4" s="1"/>
  <c r="R20" i="4"/>
  <c r="S20" i="4"/>
  <c r="T20" i="4"/>
  <c r="AB20" i="4" s="1"/>
  <c r="N21" i="4"/>
  <c r="V21" i="4" s="1"/>
  <c r="O21" i="4"/>
  <c r="W21" i="4" s="1"/>
  <c r="P21" i="4"/>
  <c r="X21" i="4" s="1"/>
  <c r="Q21" i="4"/>
  <c r="Y21" i="4" s="1"/>
  <c r="R21" i="4"/>
  <c r="S21" i="4"/>
  <c r="AA21" i="4" s="1"/>
  <c r="T21" i="4"/>
  <c r="AB21" i="4" s="1"/>
  <c r="N22" i="4"/>
  <c r="V22" i="4" s="1"/>
  <c r="O22" i="4"/>
  <c r="P22" i="4"/>
  <c r="Q22" i="4"/>
  <c r="Y22" i="4" s="1"/>
  <c r="R22" i="4"/>
  <c r="Z22" i="4" s="1"/>
  <c r="S22" i="4"/>
  <c r="AA22" i="4" s="1"/>
  <c r="T22" i="4"/>
  <c r="AB22" i="4" s="1"/>
  <c r="N23" i="4"/>
  <c r="V23" i="4" s="1"/>
  <c r="O23" i="4"/>
  <c r="W23" i="4" s="1"/>
  <c r="P23" i="4"/>
  <c r="X23" i="4" s="1"/>
  <c r="Q23" i="4"/>
  <c r="Y23" i="4" s="1"/>
  <c r="R23" i="4"/>
  <c r="Z23" i="4" s="1"/>
  <c r="S23" i="4"/>
  <c r="AA23" i="4" s="1"/>
  <c r="T23" i="4"/>
  <c r="N24" i="4"/>
  <c r="V24" i="4" s="1"/>
  <c r="O24" i="4"/>
  <c r="W24" i="4" s="1"/>
  <c r="P24" i="4"/>
  <c r="X24" i="4" s="1"/>
  <c r="Q24" i="4"/>
  <c r="Y24" i="4" s="1"/>
  <c r="R24" i="4"/>
  <c r="Z24" i="4" s="1"/>
  <c r="S24" i="4"/>
  <c r="AA24" i="4" s="1"/>
  <c r="T24" i="4"/>
  <c r="AB24" i="4" s="1"/>
  <c r="N25" i="4"/>
  <c r="V25" i="4" s="1"/>
  <c r="O25" i="4"/>
  <c r="P25" i="4"/>
  <c r="Q25" i="4"/>
  <c r="Y25" i="4" s="1"/>
  <c r="R25" i="4"/>
  <c r="Z25" i="4" s="1"/>
  <c r="S25" i="4"/>
  <c r="AA25" i="4" s="1"/>
  <c r="T25" i="4"/>
  <c r="AB25" i="4" s="1"/>
  <c r="N26" i="4"/>
  <c r="V26" i="4" s="1"/>
  <c r="O26" i="4"/>
  <c r="P26" i="4"/>
  <c r="X26" i="4" s="1"/>
  <c r="Q26" i="4"/>
  <c r="Y26" i="4" s="1"/>
  <c r="R26" i="4"/>
  <c r="Z26" i="4" s="1"/>
  <c r="S26" i="4"/>
  <c r="T26" i="4"/>
  <c r="N27" i="4"/>
  <c r="V27" i="4" s="1"/>
  <c r="O27" i="4"/>
  <c r="W27" i="4" s="1"/>
  <c r="P27" i="4"/>
  <c r="X27" i="4" s="1"/>
  <c r="Q27" i="4"/>
  <c r="Y27" i="4" s="1"/>
  <c r="R27" i="4"/>
  <c r="Z27" i="4" s="1"/>
  <c r="S27" i="4"/>
  <c r="AA27" i="4" s="1"/>
  <c r="T27" i="4"/>
  <c r="AB27" i="4" s="1"/>
  <c r="N28" i="4"/>
  <c r="V28" i="4" s="1"/>
  <c r="O28" i="4"/>
  <c r="W28" i="4" s="1"/>
  <c r="P28" i="4"/>
  <c r="X28" i="4" s="1"/>
  <c r="Q28" i="4"/>
  <c r="R28" i="4"/>
  <c r="Z28" i="4" s="1"/>
  <c r="S28" i="4"/>
  <c r="AA28" i="4" s="1"/>
  <c r="T28" i="4"/>
  <c r="AB28" i="4" s="1"/>
  <c r="N34" i="4"/>
  <c r="O34" i="4"/>
  <c r="W34" i="4" s="1"/>
  <c r="P34" i="4"/>
  <c r="X34" i="4" s="1"/>
  <c r="Q34" i="4"/>
  <c r="Y34" i="4" s="1"/>
  <c r="R34" i="4"/>
  <c r="Z34" i="4" s="1"/>
  <c r="S34" i="4"/>
  <c r="T34" i="4"/>
  <c r="N35" i="4"/>
  <c r="V35" i="4" s="1"/>
  <c r="O35" i="4"/>
  <c r="W35" i="4" s="1"/>
  <c r="P35" i="4"/>
  <c r="X35" i="4" s="1"/>
  <c r="Q35" i="4"/>
  <c r="Y35" i="4" s="1"/>
  <c r="R35" i="4"/>
  <c r="Z35" i="4" s="1"/>
  <c r="S35" i="4"/>
  <c r="T35" i="4"/>
  <c r="AB35" i="4" s="1"/>
  <c r="N36" i="4"/>
  <c r="V36" i="4" s="1"/>
  <c r="O36" i="4"/>
  <c r="W36" i="4" s="1"/>
  <c r="P36" i="4"/>
  <c r="Q36" i="4"/>
  <c r="R36" i="4"/>
  <c r="Z36" i="4" s="1"/>
  <c r="S36" i="4"/>
  <c r="AA36" i="4" s="1"/>
  <c r="T36" i="4"/>
  <c r="AB36" i="4" s="1"/>
  <c r="N37" i="4"/>
  <c r="V37" i="4" s="1"/>
  <c r="O37" i="4"/>
  <c r="W37" i="4" s="1"/>
  <c r="P37" i="4"/>
  <c r="X37" i="4" s="1"/>
  <c r="Q37" i="4"/>
  <c r="Y37" i="4" s="1"/>
  <c r="R37" i="4"/>
  <c r="Z37" i="4" s="1"/>
  <c r="S37" i="4"/>
  <c r="AA37" i="4" s="1"/>
  <c r="T37" i="4"/>
  <c r="AB37" i="4" s="1"/>
  <c r="N38" i="4"/>
  <c r="O38" i="4"/>
  <c r="W38" i="4" s="1"/>
  <c r="P38" i="4"/>
  <c r="X38" i="4" s="1"/>
  <c r="Q38" i="4"/>
  <c r="Y38" i="4" s="1"/>
  <c r="R38" i="4"/>
  <c r="Z38" i="4" s="1"/>
  <c r="S38" i="4"/>
  <c r="AA38" i="4" s="1"/>
  <c r="T38" i="4"/>
  <c r="AB38" i="4" s="1"/>
  <c r="N39" i="4"/>
  <c r="V39" i="4" s="1"/>
  <c r="O39" i="4"/>
  <c r="W39" i="4" s="1"/>
  <c r="P39" i="4"/>
  <c r="Q39" i="4"/>
  <c r="R39" i="4"/>
  <c r="Z39" i="4" s="1"/>
  <c r="S39" i="4"/>
  <c r="AA39" i="4" s="1"/>
  <c r="T39" i="4"/>
  <c r="AB39" i="4" s="1"/>
  <c r="N40" i="4"/>
  <c r="V40" i="4" s="1"/>
  <c r="O40" i="4"/>
  <c r="W40" i="4" s="1"/>
  <c r="P40" i="4"/>
  <c r="Q40" i="4"/>
  <c r="Y40" i="4" s="1"/>
  <c r="R40" i="4"/>
  <c r="Z40" i="4" s="1"/>
  <c r="S40" i="4"/>
  <c r="AA40" i="4" s="1"/>
  <c r="T40" i="4"/>
  <c r="N41" i="4"/>
  <c r="O41" i="4"/>
  <c r="W41" i="4" s="1"/>
  <c r="P41" i="4"/>
  <c r="X41" i="4" s="1"/>
  <c r="Q41" i="4"/>
  <c r="Y41" i="4" s="1"/>
  <c r="R41" i="4"/>
  <c r="Z41" i="4" s="1"/>
  <c r="S41" i="4"/>
  <c r="AA41" i="4" s="1"/>
  <c r="T41" i="4"/>
  <c r="AB41" i="4" s="1"/>
  <c r="N42" i="4"/>
  <c r="V42" i="4" s="1"/>
  <c r="O42" i="4"/>
  <c r="W42" i="4" s="1"/>
  <c r="P42" i="4"/>
  <c r="X42" i="4" s="1"/>
  <c r="Q42" i="4"/>
  <c r="Y42" i="4" s="1"/>
  <c r="R42" i="4"/>
  <c r="S42" i="4"/>
  <c r="AA42" i="4" s="1"/>
  <c r="T42" i="4"/>
  <c r="AB42" i="4" s="1"/>
  <c r="N43" i="4"/>
  <c r="V43" i="4" s="1"/>
  <c r="O43" i="4"/>
  <c r="W43" i="4" s="1"/>
  <c r="P43" i="4"/>
  <c r="X43" i="4" s="1"/>
  <c r="Q43" i="4"/>
  <c r="Y43" i="4" s="1"/>
  <c r="R43" i="4"/>
  <c r="Z43" i="4" s="1"/>
  <c r="S43" i="4"/>
  <c r="AA43" i="4" s="1"/>
  <c r="T43" i="4"/>
  <c r="N49" i="4"/>
  <c r="O49" i="4"/>
  <c r="W49" i="4" s="1"/>
  <c r="P49" i="4"/>
  <c r="X49" i="4" s="1"/>
  <c r="Q49" i="4"/>
  <c r="Y49" i="4" s="1"/>
  <c r="R49" i="4"/>
  <c r="Z49" i="4" s="1"/>
  <c r="S49" i="4"/>
  <c r="AA49" i="4" s="1"/>
  <c r="T49" i="4"/>
  <c r="N50" i="4"/>
  <c r="V50" i="4" s="1"/>
  <c r="O50" i="4"/>
  <c r="W50" i="4" s="1"/>
  <c r="P50" i="4"/>
  <c r="X50" i="4" s="1"/>
  <c r="Q50" i="4"/>
  <c r="R50" i="4"/>
  <c r="S50" i="4"/>
  <c r="AA50" i="4" s="1"/>
  <c r="T50" i="4"/>
  <c r="AB50" i="4" s="1"/>
  <c r="N51" i="4"/>
  <c r="V51" i="4" s="1"/>
  <c r="O51" i="4"/>
  <c r="W51" i="4" s="1"/>
  <c r="P51" i="4"/>
  <c r="X51" i="4" s="1"/>
  <c r="Q51" i="4"/>
  <c r="Y51" i="4" s="1"/>
  <c r="R51" i="4"/>
  <c r="Z51" i="4" s="1"/>
  <c r="S51" i="4"/>
  <c r="AA51" i="4" s="1"/>
  <c r="T51" i="4"/>
  <c r="AB51" i="4" s="1"/>
  <c r="N52" i="4"/>
  <c r="V52" i="4" s="1"/>
  <c r="O52" i="4"/>
  <c r="P52" i="4"/>
  <c r="X52" i="4" s="1"/>
  <c r="Q52" i="4"/>
  <c r="Y52" i="4" s="1"/>
  <c r="R52" i="4"/>
  <c r="Z52" i="4" s="1"/>
  <c r="S52" i="4"/>
  <c r="AA52" i="4" s="1"/>
  <c r="T52" i="4"/>
  <c r="AB52" i="4" s="1"/>
  <c r="N53" i="4"/>
  <c r="V53" i="4" s="1"/>
  <c r="O53" i="4"/>
  <c r="W53" i="4" s="1"/>
  <c r="P53" i="4"/>
  <c r="X53" i="4" s="1"/>
  <c r="Q53" i="4"/>
  <c r="R53" i="4"/>
  <c r="S53" i="4"/>
  <c r="AA53" i="4" s="1"/>
  <c r="T53" i="4"/>
  <c r="AB53" i="4" s="1"/>
  <c r="N54" i="4"/>
  <c r="V54" i="4" s="1"/>
  <c r="O54" i="4"/>
  <c r="W54" i="4" s="1"/>
  <c r="P54" i="4"/>
  <c r="X54" i="4" s="1"/>
  <c r="Q54" i="4"/>
  <c r="R54" i="4"/>
  <c r="Z54" i="4" s="1"/>
  <c r="S54" i="4"/>
  <c r="AA54" i="4" s="1"/>
  <c r="T54" i="4"/>
  <c r="AB54" i="4" s="1"/>
  <c r="N55" i="4"/>
  <c r="O55" i="4"/>
  <c r="P55" i="4"/>
  <c r="X55" i="4" s="1"/>
  <c r="Q55" i="4"/>
  <c r="Y55" i="4" s="1"/>
  <c r="R55" i="4"/>
  <c r="Z55" i="4" s="1"/>
  <c r="S55" i="4"/>
  <c r="AA55" i="4" s="1"/>
  <c r="T55" i="4"/>
  <c r="AB55" i="4" s="1"/>
  <c r="N56" i="4"/>
  <c r="V56" i="4" s="1"/>
  <c r="O56" i="4"/>
  <c r="W56" i="4" s="1"/>
  <c r="P56" i="4"/>
  <c r="X56" i="4" s="1"/>
  <c r="Q56" i="4"/>
  <c r="Y56" i="4" s="1"/>
  <c r="R56" i="4"/>
  <c r="Z56" i="4" s="1"/>
  <c r="S56" i="4"/>
  <c r="T56" i="4"/>
  <c r="AB56" i="4" s="1"/>
  <c r="N57" i="4"/>
  <c r="V57" i="4" s="1"/>
  <c r="O57" i="4"/>
  <c r="W57" i="4" s="1"/>
  <c r="P57" i="4"/>
  <c r="X57" i="4" s="1"/>
  <c r="Q57" i="4"/>
  <c r="Y57" i="4" s="1"/>
  <c r="R57" i="4"/>
  <c r="Z57" i="4" s="1"/>
  <c r="S57" i="4"/>
  <c r="AA57" i="4" s="1"/>
  <c r="T57" i="4"/>
  <c r="AB57" i="4" s="1"/>
  <c r="N58" i="4"/>
  <c r="O58" i="4"/>
  <c r="W58" i="4" s="1"/>
  <c r="P58" i="4"/>
  <c r="X58" i="4" s="1"/>
  <c r="Q58" i="4"/>
  <c r="R58" i="4"/>
  <c r="Z58" i="4" s="1"/>
  <c r="S58" i="4"/>
  <c r="AA58" i="4" s="1"/>
  <c r="T58" i="4"/>
  <c r="AB58" i="4" s="1"/>
  <c r="N64" i="4"/>
  <c r="O64" i="4"/>
  <c r="W64" i="4" s="1"/>
  <c r="P64" i="4"/>
  <c r="X64" i="4" s="1"/>
  <c r="Q64" i="4"/>
  <c r="Y64" i="4" s="1"/>
  <c r="R64" i="4"/>
  <c r="S64" i="4"/>
  <c r="T64" i="4"/>
  <c r="N65" i="4"/>
  <c r="V65" i="4" s="1"/>
  <c r="O65" i="4"/>
  <c r="W65" i="4" s="1"/>
  <c r="P65" i="4"/>
  <c r="X65" i="4" s="1"/>
  <c r="Q65" i="4"/>
  <c r="Y65" i="4" s="1"/>
  <c r="R65" i="4"/>
  <c r="Z65" i="4" s="1"/>
  <c r="S65" i="4"/>
  <c r="T65" i="4"/>
  <c r="AB65" i="4" s="1"/>
  <c r="N66" i="4"/>
  <c r="O66" i="4"/>
  <c r="W66" i="4" s="1"/>
  <c r="P66" i="4"/>
  <c r="X66" i="4" s="1"/>
  <c r="Q66" i="4"/>
  <c r="Y66" i="4" s="1"/>
  <c r="R66" i="4"/>
  <c r="Z66" i="4" s="1"/>
  <c r="S66" i="4"/>
  <c r="AA66" i="4" s="1"/>
  <c r="T66" i="4"/>
  <c r="N67" i="4"/>
  <c r="O67" i="4"/>
  <c r="W67" i="4" s="1"/>
  <c r="P67" i="4"/>
  <c r="X67" i="4" s="1"/>
  <c r="Q67" i="4"/>
  <c r="Y67" i="4" s="1"/>
  <c r="R67" i="4"/>
  <c r="Z67" i="4" s="1"/>
  <c r="S67" i="4"/>
  <c r="AA67" i="4" s="1"/>
  <c r="T67" i="4"/>
  <c r="AB67" i="4" s="1"/>
  <c r="N68" i="4"/>
  <c r="O68" i="4"/>
  <c r="W68" i="4" s="1"/>
  <c r="P68" i="4"/>
  <c r="X68" i="4" s="1"/>
  <c r="Q68" i="4"/>
  <c r="Y68" i="4" s="1"/>
  <c r="R68" i="4"/>
  <c r="S68" i="4"/>
  <c r="T68" i="4"/>
  <c r="AB68" i="4" s="1"/>
  <c r="N69" i="4"/>
  <c r="V69" i="4" s="1"/>
  <c r="O69" i="4"/>
  <c r="P69" i="4"/>
  <c r="X69" i="4" s="1"/>
  <c r="Q69" i="4"/>
  <c r="Y69" i="4" s="1"/>
  <c r="R69" i="4"/>
  <c r="Z69" i="4" s="1"/>
  <c r="S69" i="4"/>
  <c r="AA69" i="4" s="1"/>
  <c r="T69" i="4"/>
  <c r="N70" i="4"/>
  <c r="O70" i="4"/>
  <c r="W70" i="4" s="1"/>
  <c r="P70" i="4"/>
  <c r="X70" i="4" s="1"/>
  <c r="Q70" i="4"/>
  <c r="Y70" i="4" s="1"/>
  <c r="R70" i="4"/>
  <c r="Z70" i="4" s="1"/>
  <c r="S70" i="4"/>
  <c r="AA70" i="4" s="1"/>
  <c r="T70" i="4"/>
  <c r="N71" i="4"/>
  <c r="V71" i="4" s="1"/>
  <c r="O71" i="4"/>
  <c r="W71" i="4" s="1"/>
  <c r="P71" i="4"/>
  <c r="X71" i="4" s="1"/>
  <c r="Q71" i="4"/>
  <c r="R71" i="4"/>
  <c r="Z71" i="4" s="1"/>
  <c r="S71" i="4"/>
  <c r="T71" i="4"/>
  <c r="AB71" i="4" s="1"/>
  <c r="N72" i="4"/>
  <c r="O72" i="4"/>
  <c r="W72" i="4" s="1"/>
  <c r="P72" i="4"/>
  <c r="X72" i="4" s="1"/>
  <c r="Q72" i="4"/>
  <c r="Y72" i="4" s="1"/>
  <c r="R72" i="4"/>
  <c r="Z72" i="4" s="1"/>
  <c r="S72" i="4"/>
  <c r="AA72" i="4" s="1"/>
  <c r="T72" i="4"/>
  <c r="AB72" i="4" s="1"/>
  <c r="N73" i="4"/>
  <c r="V73" i="4" s="1"/>
  <c r="O73" i="4"/>
  <c r="P73" i="4"/>
  <c r="X73" i="4" s="1"/>
  <c r="Q73" i="4"/>
  <c r="Y73" i="4" s="1"/>
  <c r="R73" i="4"/>
  <c r="Z73" i="4" s="1"/>
  <c r="S73" i="4"/>
  <c r="T73" i="4"/>
  <c r="AB73" i="4" s="1"/>
  <c r="N79" i="4"/>
  <c r="O79" i="4"/>
  <c r="W79" i="4" s="1"/>
  <c r="P79" i="4"/>
  <c r="Q79" i="4"/>
  <c r="Y79" i="4" s="1"/>
  <c r="R79" i="4"/>
  <c r="Z79" i="4" s="1"/>
  <c r="S79" i="4"/>
  <c r="AA79" i="4" s="1"/>
  <c r="T79" i="4"/>
  <c r="AB79" i="4" s="1"/>
  <c r="N80" i="4"/>
  <c r="V80" i="4" s="1"/>
  <c r="O80" i="4"/>
  <c r="W80" i="4" s="1"/>
  <c r="P80" i="4"/>
  <c r="X80" i="4" s="1"/>
  <c r="Q80" i="4"/>
  <c r="R80" i="4"/>
  <c r="Z80" i="4" s="1"/>
  <c r="S80" i="4"/>
  <c r="AA80" i="4" s="1"/>
  <c r="T80" i="4"/>
  <c r="AB80" i="4" s="1"/>
  <c r="N81" i="4"/>
  <c r="O81" i="4"/>
  <c r="W81" i="4" s="1"/>
  <c r="P81" i="4"/>
  <c r="Q81" i="4"/>
  <c r="Y81" i="4" s="1"/>
  <c r="R81" i="4"/>
  <c r="S81" i="4"/>
  <c r="AA81" i="4" s="1"/>
  <c r="T81" i="4"/>
  <c r="AB81" i="4" s="1"/>
  <c r="N82" i="4"/>
  <c r="V82" i="4" s="1"/>
  <c r="O82" i="4"/>
  <c r="W82" i="4" s="1"/>
  <c r="P82" i="4"/>
  <c r="X82" i="4" s="1"/>
  <c r="Q82" i="4"/>
  <c r="Y82" i="4" s="1"/>
  <c r="R82" i="4"/>
  <c r="Z82" i="4" s="1"/>
  <c r="S82" i="4"/>
  <c r="T82" i="4"/>
  <c r="AB82" i="4" s="1"/>
  <c r="N83" i="4"/>
  <c r="V83" i="4" s="1"/>
  <c r="O83" i="4"/>
  <c r="W83" i="4" s="1"/>
  <c r="P83" i="4"/>
  <c r="Q83" i="4"/>
  <c r="Y83" i="4" s="1"/>
  <c r="R83" i="4"/>
  <c r="S83" i="4"/>
  <c r="AA83" i="4" s="1"/>
  <c r="T83" i="4"/>
  <c r="N84" i="4"/>
  <c r="V84" i="4" s="1"/>
  <c r="O84" i="4"/>
  <c r="W84" i="4" s="1"/>
  <c r="P84" i="4"/>
  <c r="X84" i="4" s="1"/>
  <c r="Q84" i="4"/>
  <c r="Y84" i="4" s="1"/>
  <c r="R84" i="4"/>
  <c r="Z84" i="4" s="1"/>
  <c r="S84" i="4"/>
  <c r="AA84" i="4" s="1"/>
  <c r="T84" i="4"/>
  <c r="AB84" i="4" s="1"/>
  <c r="N85" i="4"/>
  <c r="O85" i="4"/>
  <c r="W85" i="4" s="1"/>
  <c r="P85" i="4"/>
  <c r="X85" i="4" s="1"/>
  <c r="Q85" i="4"/>
  <c r="Y85" i="4" s="1"/>
  <c r="R85" i="4"/>
  <c r="S85" i="4"/>
  <c r="AA85" i="4" s="1"/>
  <c r="T85" i="4"/>
  <c r="N86" i="4"/>
  <c r="V86" i="4" s="1"/>
  <c r="O86" i="4"/>
  <c r="P86" i="4"/>
  <c r="X86" i="4" s="1"/>
  <c r="Q86" i="4"/>
  <c r="Y86" i="4" s="1"/>
  <c r="R86" i="4"/>
  <c r="Z86" i="4" s="1"/>
  <c r="S86" i="4"/>
  <c r="AA86" i="4" s="1"/>
  <c r="T86" i="4"/>
  <c r="AB86" i="4" s="1"/>
  <c r="N87" i="4"/>
  <c r="V87" i="4" s="1"/>
  <c r="O87" i="4"/>
  <c r="W87" i="4" s="1"/>
  <c r="P87" i="4"/>
  <c r="Q87" i="4"/>
  <c r="Y87" i="4" s="1"/>
  <c r="R87" i="4"/>
  <c r="Z87" i="4" s="1"/>
  <c r="S87" i="4"/>
  <c r="AA87" i="4" s="1"/>
  <c r="T87" i="4"/>
  <c r="N88" i="4"/>
  <c r="O88" i="4"/>
  <c r="W88" i="4" s="1"/>
  <c r="P88" i="4"/>
  <c r="X88" i="4" s="1"/>
  <c r="Q88" i="4"/>
  <c r="R88" i="4"/>
  <c r="S88" i="4"/>
  <c r="AA88" i="4" s="1"/>
  <c r="T88" i="4"/>
  <c r="AB88" i="4" s="1"/>
  <c r="N94" i="4"/>
  <c r="O94" i="4"/>
  <c r="P94" i="4"/>
  <c r="X94" i="4" s="1"/>
  <c r="Q94" i="4"/>
  <c r="Y94" i="4" s="1"/>
  <c r="R94" i="4"/>
  <c r="S94" i="4"/>
  <c r="T94" i="4"/>
  <c r="AB94" i="4" s="1"/>
  <c r="N95" i="4"/>
  <c r="V95" i="4" s="1"/>
  <c r="O95" i="4"/>
  <c r="P95" i="4"/>
  <c r="Q95" i="4"/>
  <c r="Y95" i="4" s="1"/>
  <c r="R95" i="4"/>
  <c r="Z95" i="4" s="1"/>
  <c r="S95" i="4"/>
  <c r="T95" i="4"/>
  <c r="N96" i="4"/>
  <c r="V96" i="4" s="1"/>
  <c r="O96" i="4"/>
  <c r="W96" i="4" s="1"/>
  <c r="P96" i="4"/>
  <c r="Q96" i="4"/>
  <c r="R96" i="4"/>
  <c r="Z96" i="4" s="1"/>
  <c r="S96" i="4"/>
  <c r="AA96" i="4" s="1"/>
  <c r="T96" i="4"/>
  <c r="N97" i="4"/>
  <c r="O97" i="4"/>
  <c r="W97" i="4" s="1"/>
  <c r="P97" i="4"/>
  <c r="X97" i="4" s="1"/>
  <c r="Q97" i="4"/>
  <c r="R97" i="4"/>
  <c r="S97" i="4"/>
  <c r="AA97" i="4" s="1"/>
  <c r="T97" i="4"/>
  <c r="AB97" i="4" s="1"/>
  <c r="N98" i="4"/>
  <c r="O98" i="4"/>
  <c r="P98" i="4"/>
  <c r="X98" i="4" s="1"/>
  <c r="Q98" i="4"/>
  <c r="Y98" i="4" s="1"/>
  <c r="R98" i="4"/>
  <c r="S98" i="4"/>
  <c r="T98" i="4"/>
  <c r="AB98" i="4" s="1"/>
  <c r="N99" i="4"/>
  <c r="V99" i="4" s="1"/>
  <c r="O99" i="4"/>
  <c r="P99" i="4"/>
  <c r="Q99" i="4"/>
  <c r="Y99" i="4" s="1"/>
  <c r="R99" i="4"/>
  <c r="Z99" i="4" s="1"/>
  <c r="S99" i="4"/>
  <c r="T99" i="4"/>
  <c r="N100" i="4"/>
  <c r="V100" i="4" s="1"/>
  <c r="O100" i="4"/>
  <c r="W100" i="4" s="1"/>
  <c r="P100" i="4"/>
  <c r="Q100" i="4"/>
  <c r="R100" i="4"/>
  <c r="Z100" i="4" s="1"/>
  <c r="S100" i="4"/>
  <c r="AA100" i="4" s="1"/>
  <c r="T100" i="4"/>
  <c r="N101" i="4"/>
  <c r="O101" i="4"/>
  <c r="W101" i="4" s="1"/>
  <c r="P101" i="4"/>
  <c r="X101" i="4" s="1"/>
  <c r="Q101" i="4"/>
  <c r="R101" i="4"/>
  <c r="S101" i="4"/>
  <c r="AA101" i="4" s="1"/>
  <c r="T101" i="4"/>
  <c r="AB101" i="4" s="1"/>
  <c r="N102" i="4"/>
  <c r="O102" i="4"/>
  <c r="P102" i="4"/>
  <c r="X102" i="4" s="1"/>
  <c r="Q102" i="4"/>
  <c r="Y102" i="4" s="1"/>
  <c r="R102" i="4"/>
  <c r="S102" i="4"/>
  <c r="T102" i="4"/>
  <c r="AB102" i="4" s="1"/>
  <c r="N103" i="4"/>
  <c r="V103" i="4" s="1"/>
  <c r="O103" i="4"/>
  <c r="P103" i="4"/>
  <c r="Q103" i="4"/>
  <c r="Y103" i="4" s="1"/>
  <c r="R103" i="4"/>
  <c r="Z103" i="4" s="1"/>
  <c r="S103" i="4"/>
  <c r="T103" i="4"/>
  <c r="T4" i="4"/>
  <c r="AB4" i="4" s="1"/>
  <c r="S4" i="4"/>
  <c r="AA4" i="4" s="1"/>
  <c r="R4" i="4"/>
  <c r="Q4" i="4"/>
  <c r="P4" i="4"/>
  <c r="X4" i="4" s="1"/>
  <c r="O4" i="4"/>
  <c r="AF4" i="4" s="1"/>
  <c r="N4" i="4"/>
  <c r="AF10" i="4" l="1"/>
  <c r="AE6" i="4"/>
  <c r="AF9" i="4"/>
  <c r="AE9" i="4"/>
  <c r="AD7" i="4"/>
  <c r="AF7" i="4"/>
  <c r="AF5" i="4"/>
  <c r="AE5" i="4"/>
  <c r="V19" i="4"/>
  <c r="AD5" i="4"/>
  <c r="AE7" i="4"/>
  <c r="W4" i="4"/>
  <c r="AD9" i="4"/>
  <c r="AE4" i="4"/>
  <c r="AD4" i="4"/>
  <c r="AE10" i="4"/>
  <c r="AE8" i="4"/>
  <c r="AD8" i="4"/>
  <c r="AF8" i="4"/>
  <c r="AD6" i="4"/>
  <c r="V34" i="4"/>
  <c r="AD10" i="4"/>
  <c r="AF6" i="4"/>
  <c r="K28" i="3"/>
  <c r="J28" i="3"/>
  <c r="F26" i="3" l="1"/>
  <c r="G26" i="3"/>
  <c r="H26" i="3"/>
  <c r="I26" i="3"/>
  <c r="J26" i="3"/>
  <c r="K26" i="3"/>
  <c r="L26" i="3"/>
  <c r="M26" i="3"/>
  <c r="N26" i="3"/>
  <c r="O26" i="3"/>
  <c r="E26" i="3"/>
  <c r="AA19" i="2" l="1"/>
  <c r="AB19" i="2"/>
  <c r="AC19" i="2"/>
  <c r="AD19" i="2"/>
  <c r="AE19" i="2"/>
  <c r="AF19" i="2"/>
  <c r="AG19" i="2"/>
  <c r="AA20" i="2"/>
  <c r="AB20" i="2"/>
  <c r="AC20" i="2"/>
  <c r="AD20" i="2"/>
  <c r="AE20" i="2"/>
  <c r="AF20" i="2"/>
  <c r="AG20" i="2"/>
  <c r="AA21" i="2"/>
  <c r="AB21" i="2"/>
  <c r="AC21" i="2"/>
  <c r="AD21" i="2"/>
  <c r="AE21" i="2"/>
  <c r="AF21" i="2"/>
  <c r="AG21" i="2"/>
  <c r="AA22" i="2"/>
  <c r="AB22" i="2"/>
  <c r="AC22" i="2"/>
  <c r="AD22" i="2"/>
  <c r="AE22" i="2"/>
  <c r="AF22" i="2"/>
  <c r="AG22" i="2"/>
  <c r="AA23" i="2"/>
  <c r="AB23" i="2"/>
  <c r="AC23" i="2"/>
  <c r="AD23" i="2"/>
  <c r="AE23" i="2"/>
  <c r="AF23" i="2"/>
  <c r="AG23" i="2"/>
  <c r="AA24" i="2"/>
  <c r="AB24" i="2"/>
  <c r="AC24" i="2"/>
  <c r="AD24" i="2"/>
  <c r="AE24" i="2"/>
  <c r="AF24" i="2"/>
  <c r="AG24" i="2"/>
  <c r="AA25" i="2"/>
  <c r="AB25" i="2"/>
  <c r="AC25" i="2"/>
  <c r="AD25" i="2"/>
  <c r="AE25" i="2"/>
  <c r="AF25" i="2"/>
  <c r="AG25" i="2"/>
  <c r="AA26" i="2"/>
  <c r="AB26" i="2"/>
  <c r="AC26" i="2"/>
  <c r="AD26" i="2"/>
  <c r="AE26" i="2"/>
  <c r="AF26" i="2"/>
  <c r="AG26" i="2"/>
  <c r="AA27" i="2"/>
  <c r="AB27" i="2"/>
  <c r="AC27" i="2"/>
  <c r="AD27" i="2"/>
  <c r="AE27" i="2"/>
  <c r="AF27" i="2"/>
  <c r="AG27" i="2"/>
  <c r="AA28" i="2"/>
  <c r="AB28" i="2"/>
  <c r="AC28" i="2"/>
  <c r="AD28" i="2"/>
  <c r="AE28" i="2"/>
  <c r="AF28" i="2"/>
  <c r="AG28" i="2"/>
  <c r="AA34" i="2"/>
  <c r="AB34" i="2"/>
  <c r="AC34" i="2"/>
  <c r="AD34" i="2"/>
  <c r="AE34" i="2"/>
  <c r="AF34" i="2"/>
  <c r="AG34" i="2"/>
  <c r="AA35" i="2"/>
  <c r="AB35" i="2"/>
  <c r="AC35" i="2"/>
  <c r="AD35" i="2"/>
  <c r="AE35" i="2"/>
  <c r="AF35" i="2"/>
  <c r="AG35" i="2"/>
  <c r="AA36" i="2"/>
  <c r="AB36" i="2"/>
  <c r="AC36" i="2"/>
  <c r="AD36" i="2"/>
  <c r="AE36" i="2"/>
  <c r="AF36" i="2"/>
  <c r="AG36" i="2"/>
  <c r="AA37" i="2"/>
  <c r="AB37" i="2"/>
  <c r="AC37" i="2"/>
  <c r="AD37" i="2"/>
  <c r="AE37" i="2"/>
  <c r="AF37" i="2"/>
  <c r="AG37" i="2"/>
  <c r="AA38" i="2"/>
  <c r="AB38" i="2"/>
  <c r="AC38" i="2"/>
  <c r="AD38" i="2"/>
  <c r="AE38" i="2"/>
  <c r="AF38" i="2"/>
  <c r="AG38" i="2"/>
  <c r="AA39" i="2"/>
  <c r="AB39" i="2"/>
  <c r="AC39" i="2"/>
  <c r="AD39" i="2"/>
  <c r="AE39" i="2"/>
  <c r="AF39" i="2"/>
  <c r="AG39" i="2"/>
  <c r="AA40" i="2"/>
  <c r="AB40" i="2"/>
  <c r="AC40" i="2"/>
  <c r="AD40" i="2"/>
  <c r="AE40" i="2"/>
  <c r="AF40" i="2"/>
  <c r="AG40" i="2"/>
  <c r="AA41" i="2"/>
  <c r="AB41" i="2"/>
  <c r="AC41" i="2"/>
  <c r="AD41" i="2"/>
  <c r="AE41" i="2"/>
  <c r="AF41" i="2"/>
  <c r="AG41" i="2"/>
  <c r="AA42" i="2"/>
  <c r="AB42" i="2"/>
  <c r="AC42" i="2"/>
  <c r="AD42" i="2"/>
  <c r="AE42" i="2"/>
  <c r="AF42" i="2"/>
  <c r="AG42" i="2"/>
  <c r="AA43" i="2"/>
  <c r="AB43" i="2"/>
  <c r="AC43" i="2"/>
  <c r="AD43" i="2"/>
  <c r="AE43" i="2"/>
  <c r="AF43" i="2"/>
  <c r="AG43" i="2"/>
  <c r="AA49" i="2"/>
  <c r="AB49" i="2"/>
  <c r="AC49" i="2"/>
  <c r="AD49" i="2"/>
  <c r="AE49" i="2"/>
  <c r="AF49" i="2"/>
  <c r="AG49" i="2"/>
  <c r="AA50" i="2"/>
  <c r="AB50" i="2"/>
  <c r="AC50" i="2"/>
  <c r="AD50" i="2"/>
  <c r="AE50" i="2"/>
  <c r="AF50" i="2"/>
  <c r="AG50" i="2"/>
  <c r="AA51" i="2"/>
  <c r="AB51" i="2"/>
  <c r="AC51" i="2"/>
  <c r="AD51" i="2"/>
  <c r="AE51" i="2"/>
  <c r="AF51" i="2"/>
  <c r="AG51" i="2"/>
  <c r="AA52" i="2"/>
  <c r="AB52" i="2"/>
  <c r="AC52" i="2"/>
  <c r="AD52" i="2"/>
  <c r="AE52" i="2"/>
  <c r="AF52" i="2"/>
  <c r="AG52" i="2"/>
  <c r="AA53" i="2"/>
  <c r="AB53" i="2"/>
  <c r="AC53" i="2"/>
  <c r="AD53" i="2"/>
  <c r="AE53" i="2"/>
  <c r="AF53" i="2"/>
  <c r="AG53" i="2"/>
  <c r="AA54" i="2"/>
  <c r="AB54" i="2"/>
  <c r="AC54" i="2"/>
  <c r="AD54" i="2"/>
  <c r="AE54" i="2"/>
  <c r="AF54" i="2"/>
  <c r="AG54" i="2"/>
  <c r="AA55" i="2"/>
  <c r="AB55" i="2"/>
  <c r="AC55" i="2"/>
  <c r="AD55" i="2"/>
  <c r="AE55" i="2"/>
  <c r="AF55" i="2"/>
  <c r="AG55" i="2"/>
  <c r="AA56" i="2"/>
  <c r="AB56" i="2"/>
  <c r="AC56" i="2"/>
  <c r="AD56" i="2"/>
  <c r="AE56" i="2"/>
  <c r="AF56" i="2"/>
  <c r="AG56" i="2"/>
  <c r="AA57" i="2"/>
  <c r="AB57" i="2"/>
  <c r="AC57" i="2"/>
  <c r="AD57" i="2"/>
  <c r="AE57" i="2"/>
  <c r="AF57" i="2"/>
  <c r="AG57" i="2"/>
  <c r="AA58" i="2"/>
  <c r="AB58" i="2"/>
  <c r="AC58" i="2"/>
  <c r="AD58" i="2"/>
  <c r="AE58" i="2"/>
  <c r="AF58" i="2"/>
  <c r="AG58" i="2"/>
  <c r="AA64" i="2"/>
  <c r="AB64" i="2"/>
  <c r="AC64" i="2"/>
  <c r="AD64" i="2"/>
  <c r="AE64" i="2"/>
  <c r="AF64" i="2"/>
  <c r="AG64" i="2"/>
  <c r="AA65" i="2"/>
  <c r="AB65" i="2"/>
  <c r="AC65" i="2"/>
  <c r="AD65" i="2"/>
  <c r="AE65" i="2"/>
  <c r="AF65" i="2"/>
  <c r="AG65" i="2"/>
  <c r="AA66" i="2"/>
  <c r="AB66" i="2"/>
  <c r="AC66" i="2"/>
  <c r="AD66" i="2"/>
  <c r="AE66" i="2"/>
  <c r="AF66" i="2"/>
  <c r="AG66" i="2"/>
  <c r="AA67" i="2"/>
  <c r="AB67" i="2"/>
  <c r="AC67" i="2"/>
  <c r="AD67" i="2"/>
  <c r="AE67" i="2"/>
  <c r="AF67" i="2"/>
  <c r="AG67" i="2"/>
  <c r="AA68" i="2"/>
  <c r="AB68" i="2"/>
  <c r="AC68" i="2"/>
  <c r="AD68" i="2"/>
  <c r="AE68" i="2"/>
  <c r="AF68" i="2"/>
  <c r="AG68" i="2"/>
  <c r="AA69" i="2"/>
  <c r="AB69" i="2"/>
  <c r="AC69" i="2"/>
  <c r="AD69" i="2"/>
  <c r="AE69" i="2"/>
  <c r="AF69" i="2"/>
  <c r="AG69" i="2"/>
  <c r="AA70" i="2"/>
  <c r="AB70" i="2"/>
  <c r="AC70" i="2"/>
  <c r="AD70" i="2"/>
  <c r="AE70" i="2"/>
  <c r="AF70" i="2"/>
  <c r="AG70" i="2"/>
  <c r="AA71" i="2"/>
  <c r="AB71" i="2"/>
  <c r="AC71" i="2"/>
  <c r="AD71" i="2"/>
  <c r="AE71" i="2"/>
  <c r="AF71" i="2"/>
  <c r="AG71" i="2"/>
  <c r="AA72" i="2"/>
  <c r="AB72" i="2"/>
  <c r="AC72" i="2"/>
  <c r="AD72" i="2"/>
  <c r="AE72" i="2"/>
  <c r="AF72" i="2"/>
  <c r="AG72" i="2"/>
  <c r="AA73" i="2"/>
  <c r="AB73" i="2"/>
  <c r="AC73" i="2"/>
  <c r="AD73" i="2"/>
  <c r="AE73" i="2"/>
  <c r="AF73" i="2"/>
  <c r="AG73" i="2"/>
  <c r="AA79" i="2"/>
  <c r="AB79" i="2"/>
  <c r="AC79" i="2"/>
  <c r="AD79" i="2"/>
  <c r="AE79" i="2"/>
  <c r="AF79" i="2"/>
  <c r="AG79" i="2"/>
  <c r="AA80" i="2"/>
  <c r="AB80" i="2"/>
  <c r="AC80" i="2"/>
  <c r="AD80" i="2"/>
  <c r="AE80" i="2"/>
  <c r="AF80" i="2"/>
  <c r="AG80" i="2"/>
  <c r="AA81" i="2"/>
  <c r="AB81" i="2"/>
  <c r="AC81" i="2"/>
  <c r="AD81" i="2"/>
  <c r="AE81" i="2"/>
  <c r="AF81" i="2"/>
  <c r="AG81" i="2"/>
  <c r="AA82" i="2"/>
  <c r="AB82" i="2"/>
  <c r="AC82" i="2"/>
  <c r="AD82" i="2"/>
  <c r="AE82" i="2"/>
  <c r="AF82" i="2"/>
  <c r="AG82" i="2"/>
  <c r="AA83" i="2"/>
  <c r="AB83" i="2"/>
  <c r="AC83" i="2"/>
  <c r="AD83" i="2"/>
  <c r="AE83" i="2"/>
  <c r="AF83" i="2"/>
  <c r="AG83" i="2"/>
  <c r="AA84" i="2"/>
  <c r="AB84" i="2"/>
  <c r="AC84" i="2"/>
  <c r="AD84" i="2"/>
  <c r="AE84" i="2"/>
  <c r="AF84" i="2"/>
  <c r="AG84" i="2"/>
  <c r="AA85" i="2"/>
  <c r="AB85" i="2"/>
  <c r="AC85" i="2"/>
  <c r="AD85" i="2"/>
  <c r="AE85" i="2"/>
  <c r="AF85" i="2"/>
  <c r="AG85" i="2"/>
  <c r="AA86" i="2"/>
  <c r="AB86" i="2"/>
  <c r="AC86" i="2"/>
  <c r="AD86" i="2"/>
  <c r="AE86" i="2"/>
  <c r="AF86" i="2"/>
  <c r="AG86" i="2"/>
  <c r="AA87" i="2"/>
  <c r="AB87" i="2"/>
  <c r="AC87" i="2"/>
  <c r="AD87" i="2"/>
  <c r="AE87" i="2"/>
  <c r="AF87" i="2"/>
  <c r="AG87" i="2"/>
  <c r="AA88" i="2"/>
  <c r="AB88" i="2"/>
  <c r="AC88" i="2"/>
  <c r="AD88" i="2"/>
  <c r="AE88" i="2"/>
  <c r="AF88" i="2"/>
  <c r="AG88" i="2"/>
  <c r="AA94" i="2"/>
  <c r="AB94" i="2"/>
  <c r="AC94" i="2"/>
  <c r="AD94" i="2"/>
  <c r="AE94" i="2"/>
  <c r="AF94" i="2"/>
  <c r="AG94" i="2"/>
  <c r="AA95" i="2"/>
  <c r="AB95" i="2"/>
  <c r="AC95" i="2"/>
  <c r="AD95" i="2"/>
  <c r="AE95" i="2"/>
  <c r="AF95" i="2"/>
  <c r="AG95" i="2"/>
  <c r="AA96" i="2"/>
  <c r="AB96" i="2"/>
  <c r="AC96" i="2"/>
  <c r="AD96" i="2"/>
  <c r="AE96" i="2"/>
  <c r="AF96" i="2"/>
  <c r="AG96" i="2"/>
  <c r="AA97" i="2"/>
  <c r="AB97" i="2"/>
  <c r="AC97" i="2"/>
  <c r="AD97" i="2"/>
  <c r="AE97" i="2"/>
  <c r="AF97" i="2"/>
  <c r="AG97" i="2"/>
  <c r="AA98" i="2"/>
  <c r="AB98" i="2"/>
  <c r="AC98" i="2"/>
  <c r="AD98" i="2"/>
  <c r="AE98" i="2"/>
  <c r="AF98" i="2"/>
  <c r="AG98" i="2"/>
  <c r="AA99" i="2"/>
  <c r="AB99" i="2"/>
  <c r="AC99" i="2"/>
  <c r="AD99" i="2"/>
  <c r="AE99" i="2"/>
  <c r="AF99" i="2"/>
  <c r="AG99" i="2"/>
  <c r="AA100" i="2"/>
  <c r="AB100" i="2"/>
  <c r="AC100" i="2"/>
  <c r="AD100" i="2"/>
  <c r="AE100" i="2"/>
  <c r="AF100" i="2"/>
  <c r="AG100" i="2"/>
  <c r="AA101" i="2"/>
  <c r="AB101" i="2"/>
  <c r="AC101" i="2"/>
  <c r="AD101" i="2"/>
  <c r="AE101" i="2"/>
  <c r="AF101" i="2"/>
  <c r="AG101" i="2"/>
  <c r="AA102" i="2"/>
  <c r="AB102" i="2"/>
  <c r="AC102" i="2"/>
  <c r="AD102" i="2"/>
  <c r="AE102" i="2"/>
  <c r="AF102" i="2"/>
  <c r="AG102" i="2"/>
  <c r="AA103" i="2"/>
  <c r="AB103" i="2"/>
  <c r="AC103" i="2"/>
  <c r="AD103" i="2"/>
  <c r="AE103" i="2"/>
  <c r="AF103" i="2"/>
  <c r="AG103" i="2"/>
  <c r="S19" i="2"/>
  <c r="T19" i="2"/>
  <c r="U19" i="2"/>
  <c r="V19" i="2"/>
  <c r="W19" i="2"/>
  <c r="X19" i="2"/>
  <c r="Y19" i="2"/>
  <c r="S20" i="2"/>
  <c r="T20" i="2"/>
  <c r="U20" i="2"/>
  <c r="V20" i="2"/>
  <c r="W20" i="2"/>
  <c r="X20" i="2"/>
  <c r="Y20" i="2"/>
  <c r="S21" i="2"/>
  <c r="T21" i="2"/>
  <c r="U21" i="2"/>
  <c r="V21" i="2"/>
  <c r="W21" i="2"/>
  <c r="X21" i="2"/>
  <c r="Y21" i="2"/>
  <c r="S22" i="2"/>
  <c r="T22" i="2"/>
  <c r="U22" i="2"/>
  <c r="V22" i="2"/>
  <c r="W22" i="2"/>
  <c r="X22" i="2"/>
  <c r="Y22" i="2"/>
  <c r="S23" i="2"/>
  <c r="T23" i="2"/>
  <c r="U23" i="2"/>
  <c r="V23" i="2"/>
  <c r="W23" i="2"/>
  <c r="X23" i="2"/>
  <c r="Y23" i="2"/>
  <c r="S24" i="2"/>
  <c r="T24" i="2"/>
  <c r="U24" i="2"/>
  <c r="V24" i="2"/>
  <c r="W24" i="2"/>
  <c r="X24" i="2"/>
  <c r="Y24" i="2"/>
  <c r="S25" i="2"/>
  <c r="T25" i="2"/>
  <c r="U25" i="2"/>
  <c r="V25" i="2"/>
  <c r="W25" i="2"/>
  <c r="X25" i="2"/>
  <c r="Y25" i="2"/>
  <c r="S26" i="2"/>
  <c r="T26" i="2"/>
  <c r="U26" i="2"/>
  <c r="V26" i="2"/>
  <c r="W26" i="2"/>
  <c r="X26" i="2"/>
  <c r="Y26" i="2"/>
  <c r="S27" i="2"/>
  <c r="T27" i="2"/>
  <c r="U27" i="2"/>
  <c r="V27" i="2"/>
  <c r="W27" i="2"/>
  <c r="X27" i="2"/>
  <c r="Y27" i="2"/>
  <c r="S28" i="2"/>
  <c r="T28" i="2"/>
  <c r="U28" i="2"/>
  <c r="V28" i="2"/>
  <c r="W28" i="2"/>
  <c r="X28" i="2"/>
  <c r="Y28" i="2"/>
  <c r="S34" i="2"/>
  <c r="T34" i="2"/>
  <c r="U34" i="2"/>
  <c r="V34" i="2"/>
  <c r="W34" i="2"/>
  <c r="X34" i="2"/>
  <c r="Y34" i="2"/>
  <c r="S35" i="2"/>
  <c r="T35" i="2"/>
  <c r="U35" i="2"/>
  <c r="V35" i="2"/>
  <c r="W35" i="2"/>
  <c r="X35" i="2"/>
  <c r="Y35" i="2"/>
  <c r="S36" i="2"/>
  <c r="T36" i="2"/>
  <c r="U36" i="2"/>
  <c r="V36" i="2"/>
  <c r="W36" i="2"/>
  <c r="X36" i="2"/>
  <c r="Y36" i="2"/>
  <c r="S37" i="2"/>
  <c r="T37" i="2"/>
  <c r="U37" i="2"/>
  <c r="V37" i="2"/>
  <c r="W37" i="2"/>
  <c r="X37" i="2"/>
  <c r="Y37" i="2"/>
  <c r="S38" i="2"/>
  <c r="T38" i="2"/>
  <c r="U38" i="2"/>
  <c r="V38" i="2"/>
  <c r="W38" i="2"/>
  <c r="X38" i="2"/>
  <c r="Y38" i="2"/>
  <c r="S39" i="2"/>
  <c r="T39" i="2"/>
  <c r="U39" i="2"/>
  <c r="V39" i="2"/>
  <c r="W39" i="2"/>
  <c r="X39" i="2"/>
  <c r="Y39" i="2"/>
  <c r="S40" i="2"/>
  <c r="T40" i="2"/>
  <c r="U40" i="2"/>
  <c r="V40" i="2"/>
  <c r="W40" i="2"/>
  <c r="X40" i="2"/>
  <c r="Y40" i="2"/>
  <c r="S41" i="2"/>
  <c r="T41" i="2"/>
  <c r="U41" i="2"/>
  <c r="V41" i="2"/>
  <c r="W41" i="2"/>
  <c r="X41" i="2"/>
  <c r="Y41" i="2"/>
  <c r="S42" i="2"/>
  <c r="T42" i="2"/>
  <c r="U42" i="2"/>
  <c r="V42" i="2"/>
  <c r="W42" i="2"/>
  <c r="X42" i="2"/>
  <c r="Y42" i="2"/>
  <c r="S43" i="2"/>
  <c r="T43" i="2"/>
  <c r="U43" i="2"/>
  <c r="V43" i="2"/>
  <c r="W43" i="2"/>
  <c r="X43" i="2"/>
  <c r="Y43" i="2"/>
  <c r="S49" i="2"/>
  <c r="T49" i="2"/>
  <c r="U49" i="2"/>
  <c r="V49" i="2"/>
  <c r="W49" i="2"/>
  <c r="X49" i="2"/>
  <c r="Y49" i="2"/>
  <c r="S50" i="2"/>
  <c r="T50" i="2"/>
  <c r="U50" i="2"/>
  <c r="V50" i="2"/>
  <c r="W50" i="2"/>
  <c r="X50" i="2"/>
  <c r="Y50" i="2"/>
  <c r="S51" i="2"/>
  <c r="T51" i="2"/>
  <c r="U51" i="2"/>
  <c r="V51" i="2"/>
  <c r="W51" i="2"/>
  <c r="X51" i="2"/>
  <c r="Y51" i="2"/>
  <c r="S52" i="2"/>
  <c r="T52" i="2"/>
  <c r="U52" i="2"/>
  <c r="V52" i="2"/>
  <c r="W52" i="2"/>
  <c r="X52" i="2"/>
  <c r="Y52" i="2"/>
  <c r="S53" i="2"/>
  <c r="T53" i="2"/>
  <c r="U53" i="2"/>
  <c r="V53" i="2"/>
  <c r="W53" i="2"/>
  <c r="X53" i="2"/>
  <c r="Y53" i="2"/>
  <c r="S54" i="2"/>
  <c r="T54" i="2"/>
  <c r="U54" i="2"/>
  <c r="V54" i="2"/>
  <c r="W54" i="2"/>
  <c r="X54" i="2"/>
  <c r="Y54" i="2"/>
  <c r="S55" i="2"/>
  <c r="T55" i="2"/>
  <c r="U55" i="2"/>
  <c r="V55" i="2"/>
  <c r="W55" i="2"/>
  <c r="X55" i="2"/>
  <c r="Y55" i="2"/>
  <c r="S56" i="2"/>
  <c r="T56" i="2"/>
  <c r="U56" i="2"/>
  <c r="V56" i="2"/>
  <c r="W56" i="2"/>
  <c r="X56" i="2"/>
  <c r="Y56" i="2"/>
  <c r="S57" i="2"/>
  <c r="T57" i="2"/>
  <c r="U57" i="2"/>
  <c r="V57" i="2"/>
  <c r="W57" i="2"/>
  <c r="X57" i="2"/>
  <c r="Y57" i="2"/>
  <c r="S58" i="2"/>
  <c r="T58" i="2"/>
  <c r="U58" i="2"/>
  <c r="V58" i="2"/>
  <c r="W58" i="2"/>
  <c r="X58" i="2"/>
  <c r="Y58" i="2"/>
  <c r="S64" i="2"/>
  <c r="T64" i="2"/>
  <c r="U64" i="2"/>
  <c r="V64" i="2"/>
  <c r="W64" i="2"/>
  <c r="X64" i="2"/>
  <c r="Y64" i="2"/>
  <c r="S65" i="2"/>
  <c r="T65" i="2"/>
  <c r="U65" i="2"/>
  <c r="V65" i="2"/>
  <c r="W65" i="2"/>
  <c r="X65" i="2"/>
  <c r="Y65" i="2"/>
  <c r="S66" i="2"/>
  <c r="T66" i="2"/>
  <c r="U66" i="2"/>
  <c r="V66" i="2"/>
  <c r="W66" i="2"/>
  <c r="X66" i="2"/>
  <c r="Y66" i="2"/>
  <c r="S67" i="2"/>
  <c r="T67" i="2"/>
  <c r="U67" i="2"/>
  <c r="V67" i="2"/>
  <c r="W67" i="2"/>
  <c r="X67" i="2"/>
  <c r="Y67" i="2"/>
  <c r="S68" i="2"/>
  <c r="T68" i="2"/>
  <c r="U68" i="2"/>
  <c r="V68" i="2"/>
  <c r="W68" i="2"/>
  <c r="X68" i="2"/>
  <c r="Y68" i="2"/>
  <c r="S69" i="2"/>
  <c r="T69" i="2"/>
  <c r="U69" i="2"/>
  <c r="V69" i="2"/>
  <c r="W69" i="2"/>
  <c r="X69" i="2"/>
  <c r="Y69" i="2"/>
  <c r="S70" i="2"/>
  <c r="T70" i="2"/>
  <c r="U70" i="2"/>
  <c r="V70" i="2"/>
  <c r="W70" i="2"/>
  <c r="X70" i="2"/>
  <c r="Y70" i="2"/>
  <c r="S71" i="2"/>
  <c r="T71" i="2"/>
  <c r="U71" i="2"/>
  <c r="V71" i="2"/>
  <c r="W71" i="2"/>
  <c r="X71" i="2"/>
  <c r="Y71" i="2"/>
  <c r="S72" i="2"/>
  <c r="T72" i="2"/>
  <c r="U72" i="2"/>
  <c r="V72" i="2"/>
  <c r="W72" i="2"/>
  <c r="X72" i="2"/>
  <c r="Y72" i="2"/>
  <c r="S73" i="2"/>
  <c r="T73" i="2"/>
  <c r="U73" i="2"/>
  <c r="V73" i="2"/>
  <c r="W73" i="2"/>
  <c r="X73" i="2"/>
  <c r="Y73" i="2"/>
  <c r="S79" i="2"/>
  <c r="T79" i="2"/>
  <c r="U79" i="2"/>
  <c r="V79" i="2"/>
  <c r="W79" i="2"/>
  <c r="X79" i="2"/>
  <c r="Y79" i="2"/>
  <c r="S80" i="2"/>
  <c r="T80" i="2"/>
  <c r="U80" i="2"/>
  <c r="V80" i="2"/>
  <c r="W80" i="2"/>
  <c r="X80" i="2"/>
  <c r="Y80" i="2"/>
  <c r="S81" i="2"/>
  <c r="T81" i="2"/>
  <c r="U81" i="2"/>
  <c r="V81" i="2"/>
  <c r="W81" i="2"/>
  <c r="X81" i="2"/>
  <c r="Y81" i="2"/>
  <c r="S82" i="2"/>
  <c r="T82" i="2"/>
  <c r="U82" i="2"/>
  <c r="V82" i="2"/>
  <c r="W82" i="2"/>
  <c r="X82" i="2"/>
  <c r="Y82" i="2"/>
  <c r="S83" i="2"/>
  <c r="T83" i="2"/>
  <c r="U83" i="2"/>
  <c r="V83" i="2"/>
  <c r="W83" i="2"/>
  <c r="X83" i="2"/>
  <c r="Y83" i="2"/>
  <c r="S84" i="2"/>
  <c r="T84" i="2"/>
  <c r="U84" i="2"/>
  <c r="V84" i="2"/>
  <c r="W84" i="2"/>
  <c r="X84" i="2"/>
  <c r="Y84" i="2"/>
  <c r="S85" i="2"/>
  <c r="T85" i="2"/>
  <c r="U85" i="2"/>
  <c r="V85" i="2"/>
  <c r="W85" i="2"/>
  <c r="X85" i="2"/>
  <c r="Y85" i="2"/>
  <c r="S86" i="2"/>
  <c r="T86" i="2"/>
  <c r="U86" i="2"/>
  <c r="V86" i="2"/>
  <c r="W86" i="2"/>
  <c r="X86" i="2"/>
  <c r="Y86" i="2"/>
  <c r="S87" i="2"/>
  <c r="T87" i="2"/>
  <c r="U87" i="2"/>
  <c r="V87" i="2"/>
  <c r="W87" i="2"/>
  <c r="X87" i="2"/>
  <c r="Y87" i="2"/>
  <c r="S88" i="2"/>
  <c r="T88" i="2"/>
  <c r="U88" i="2"/>
  <c r="V88" i="2"/>
  <c r="W88" i="2"/>
  <c r="X88" i="2"/>
  <c r="Y88" i="2"/>
  <c r="S94" i="2"/>
  <c r="T94" i="2"/>
  <c r="U94" i="2"/>
  <c r="V94" i="2"/>
  <c r="W94" i="2"/>
  <c r="X94" i="2"/>
  <c r="Y94" i="2"/>
  <c r="S95" i="2"/>
  <c r="T95" i="2"/>
  <c r="U95" i="2"/>
  <c r="V95" i="2"/>
  <c r="W95" i="2"/>
  <c r="X95" i="2"/>
  <c r="Y95" i="2"/>
  <c r="S96" i="2"/>
  <c r="T96" i="2"/>
  <c r="U96" i="2"/>
  <c r="V96" i="2"/>
  <c r="W96" i="2"/>
  <c r="X96" i="2"/>
  <c r="Y96" i="2"/>
  <c r="S97" i="2"/>
  <c r="T97" i="2"/>
  <c r="U97" i="2"/>
  <c r="V97" i="2"/>
  <c r="W97" i="2"/>
  <c r="X97" i="2"/>
  <c r="Y97" i="2"/>
  <c r="S98" i="2"/>
  <c r="T98" i="2"/>
  <c r="U98" i="2"/>
  <c r="V98" i="2"/>
  <c r="W98" i="2"/>
  <c r="X98" i="2"/>
  <c r="Y98" i="2"/>
  <c r="S99" i="2"/>
  <c r="T99" i="2"/>
  <c r="U99" i="2"/>
  <c r="V99" i="2"/>
  <c r="W99" i="2"/>
  <c r="X99" i="2"/>
  <c r="Y99" i="2"/>
  <c r="S100" i="2"/>
  <c r="T100" i="2"/>
  <c r="U100" i="2"/>
  <c r="V100" i="2"/>
  <c r="W100" i="2"/>
  <c r="X100" i="2"/>
  <c r="Y100" i="2"/>
  <c r="S101" i="2"/>
  <c r="T101" i="2"/>
  <c r="U101" i="2"/>
  <c r="V101" i="2"/>
  <c r="W101" i="2"/>
  <c r="X101" i="2"/>
  <c r="Y101" i="2"/>
  <c r="S102" i="2"/>
  <c r="T102" i="2"/>
  <c r="U102" i="2"/>
  <c r="V102" i="2"/>
  <c r="W102" i="2"/>
  <c r="X102" i="2"/>
  <c r="Y102" i="2"/>
  <c r="S103" i="2"/>
  <c r="T103" i="2"/>
  <c r="U103" i="2"/>
  <c r="V103" i="2"/>
  <c r="W103" i="2"/>
  <c r="X103" i="2"/>
  <c r="Y103" i="2"/>
  <c r="AA5" i="2"/>
  <c r="AB5" i="2"/>
  <c r="AC5" i="2"/>
  <c r="AD5" i="2"/>
  <c r="AE5" i="2"/>
  <c r="AF5" i="2"/>
  <c r="AG5" i="2"/>
  <c r="AA6" i="2"/>
  <c r="AB6" i="2"/>
  <c r="AC6" i="2"/>
  <c r="AD6" i="2"/>
  <c r="AE6" i="2"/>
  <c r="AF6" i="2"/>
  <c r="AG6" i="2"/>
  <c r="AA7" i="2"/>
  <c r="AB7" i="2"/>
  <c r="AC7" i="2"/>
  <c r="AD7" i="2"/>
  <c r="AE7" i="2"/>
  <c r="AF7" i="2"/>
  <c r="AG7" i="2"/>
  <c r="AA8" i="2"/>
  <c r="AB8" i="2"/>
  <c r="AC8" i="2"/>
  <c r="AD8" i="2"/>
  <c r="AE8" i="2"/>
  <c r="AF8" i="2"/>
  <c r="AG8" i="2"/>
  <c r="AA9" i="2"/>
  <c r="AB9" i="2"/>
  <c r="AC9" i="2"/>
  <c r="AD9" i="2"/>
  <c r="AE9" i="2"/>
  <c r="AF9" i="2"/>
  <c r="AG9" i="2"/>
  <c r="AA10" i="2"/>
  <c r="AB10" i="2"/>
  <c r="AC10" i="2"/>
  <c r="AD10" i="2"/>
  <c r="AE10" i="2"/>
  <c r="AF10" i="2"/>
  <c r="AG10" i="2"/>
  <c r="AA11" i="2"/>
  <c r="AB11" i="2"/>
  <c r="AC11" i="2"/>
  <c r="AD11" i="2"/>
  <c r="AE11" i="2"/>
  <c r="AF11" i="2"/>
  <c r="AG11" i="2"/>
  <c r="AA12" i="2"/>
  <c r="AB12" i="2"/>
  <c r="AC12" i="2"/>
  <c r="AD12" i="2"/>
  <c r="AE12" i="2"/>
  <c r="AF12" i="2"/>
  <c r="AG12" i="2"/>
  <c r="AA13" i="2"/>
  <c r="AB13" i="2"/>
  <c r="AC13" i="2"/>
  <c r="AD13" i="2"/>
  <c r="AE13" i="2"/>
  <c r="AF13" i="2"/>
  <c r="AG13" i="2"/>
  <c r="AB4" i="2"/>
  <c r="AC4" i="2"/>
  <c r="AD4" i="2"/>
  <c r="AE4" i="2"/>
  <c r="AF4" i="2"/>
  <c r="AG4" i="2"/>
  <c r="AA4" i="2"/>
  <c r="S5" i="2"/>
  <c r="T5" i="2"/>
  <c r="U5" i="2"/>
  <c r="V5" i="2"/>
  <c r="W5" i="2"/>
  <c r="X5" i="2"/>
  <c r="Y5" i="2"/>
  <c r="S6" i="2"/>
  <c r="T6" i="2"/>
  <c r="U6" i="2"/>
  <c r="V6" i="2"/>
  <c r="W6" i="2"/>
  <c r="X6" i="2"/>
  <c r="Y6" i="2"/>
  <c r="S7" i="2"/>
  <c r="T7" i="2"/>
  <c r="U7" i="2"/>
  <c r="V7" i="2"/>
  <c r="W7" i="2"/>
  <c r="X7" i="2"/>
  <c r="Y7" i="2"/>
  <c r="S8" i="2"/>
  <c r="T8" i="2"/>
  <c r="U8" i="2"/>
  <c r="V8" i="2"/>
  <c r="W8" i="2"/>
  <c r="X8" i="2"/>
  <c r="Y8" i="2"/>
  <c r="S9" i="2"/>
  <c r="T9" i="2"/>
  <c r="U9" i="2"/>
  <c r="V9" i="2"/>
  <c r="W9" i="2"/>
  <c r="X9" i="2"/>
  <c r="Y9" i="2"/>
  <c r="S10" i="2"/>
  <c r="T10" i="2"/>
  <c r="U10" i="2"/>
  <c r="V10" i="2"/>
  <c r="W10" i="2"/>
  <c r="X10" i="2"/>
  <c r="Y10" i="2"/>
  <c r="S11" i="2"/>
  <c r="T11" i="2"/>
  <c r="U11" i="2"/>
  <c r="V11" i="2"/>
  <c r="W11" i="2"/>
  <c r="X11" i="2"/>
  <c r="Y11" i="2"/>
  <c r="S12" i="2"/>
  <c r="T12" i="2"/>
  <c r="U12" i="2"/>
  <c r="V12" i="2"/>
  <c r="W12" i="2"/>
  <c r="X12" i="2"/>
  <c r="Y12" i="2"/>
  <c r="S13" i="2"/>
  <c r="T13" i="2"/>
  <c r="U13" i="2"/>
  <c r="V13" i="2"/>
  <c r="W13" i="2"/>
  <c r="X13" i="2"/>
  <c r="Y13" i="2"/>
  <c r="T4" i="2"/>
  <c r="U4" i="2"/>
  <c r="V4" i="2"/>
  <c r="W4" i="2"/>
  <c r="X4" i="2"/>
  <c r="Y4" i="2"/>
  <c r="S4" i="2"/>
</calcChain>
</file>

<file path=xl/sharedStrings.xml><?xml version="1.0" encoding="utf-8"?>
<sst xmlns="http://schemas.openxmlformats.org/spreadsheetml/2006/main" count="729" uniqueCount="99">
  <si>
    <t>ANT</t>
  </si>
  <si>
    <t>POI</t>
  </si>
  <si>
    <t>GAUSSIAN</t>
  </si>
  <si>
    <t>LR</t>
  </si>
  <si>
    <t>MLP</t>
  </si>
  <si>
    <t>SVMR</t>
  </si>
  <si>
    <t>KSTAR</t>
  </si>
  <si>
    <t>DT</t>
  </si>
  <si>
    <t>M5P</t>
  </si>
  <si>
    <t>with all attributes</t>
  </si>
  <si>
    <t>CfsSubsetEval</t>
  </si>
  <si>
    <t>CorrelationAttributeEval</t>
  </si>
  <si>
    <t>GainRatioAttributeEval</t>
  </si>
  <si>
    <t>InfoGainAttributeEval</t>
  </si>
  <si>
    <t>OneRAttributeEval</t>
  </si>
  <si>
    <t>ReliefFAttributeEval</t>
  </si>
  <si>
    <t>SymmetricalUncertAttributeEval</t>
  </si>
  <si>
    <t>CAMEL</t>
  </si>
  <si>
    <t>SYNAPSE</t>
  </si>
  <si>
    <t>jEDIT</t>
  </si>
  <si>
    <t>VELOCITY</t>
  </si>
  <si>
    <t>LOG4J</t>
  </si>
  <si>
    <t>XALAN</t>
  </si>
  <si>
    <t>LUCENE</t>
  </si>
  <si>
    <t>XERCES</t>
  </si>
  <si>
    <t>ant1.7</t>
  </si>
  <si>
    <t>camel1.6</t>
  </si>
  <si>
    <t>jEdit4.3</t>
  </si>
  <si>
    <t>log4j1.2</t>
  </si>
  <si>
    <t>lucene2.4</t>
  </si>
  <si>
    <t>poi3.0</t>
  </si>
  <si>
    <t>synapse1.2</t>
  </si>
  <si>
    <t>velocity1.6.1</t>
  </si>
  <si>
    <t>xalan2.7.0</t>
  </si>
  <si>
    <t>xerces1.4.4</t>
  </si>
  <si>
    <t>Before Attribute Selection</t>
  </si>
  <si>
    <t>After Attribute Selection</t>
  </si>
  <si>
    <t>CFSsubsetEval</t>
  </si>
  <si>
    <t>GainRatioAttributeeval</t>
  </si>
  <si>
    <t>Corealtion Attributeeval</t>
  </si>
  <si>
    <t>InfoGainRatioAttributeeval</t>
  </si>
  <si>
    <t>oneR Attributeeval</t>
  </si>
  <si>
    <t>ReliefF Attributeeval</t>
  </si>
  <si>
    <t>SymmetricalUncertAttributeeval</t>
  </si>
  <si>
    <t>Improvement</t>
  </si>
  <si>
    <t>Percentage Improvement</t>
  </si>
  <si>
    <t>Improved(&lt;0)</t>
  </si>
  <si>
    <t>Same(=0)</t>
  </si>
  <si>
    <t>Decreased(&gt;0)</t>
  </si>
  <si>
    <t>&gt;30%</t>
  </si>
  <si>
    <t>10%-20%</t>
  </si>
  <si>
    <t>5%-10%</t>
  </si>
  <si>
    <t>0%-5%</t>
  </si>
  <si>
    <t>Same</t>
  </si>
  <si>
    <t>20%-30%</t>
  </si>
  <si>
    <t>Improved</t>
  </si>
  <si>
    <t>Decreased</t>
  </si>
  <si>
    <t>Total</t>
  </si>
  <si>
    <t>Gaussian</t>
  </si>
  <si>
    <t>GainRatio</t>
  </si>
  <si>
    <t>InfoGain</t>
  </si>
  <si>
    <t>ReliefF</t>
  </si>
  <si>
    <t>Before</t>
  </si>
  <si>
    <t>Correlation</t>
  </si>
  <si>
    <t>OneR</t>
  </si>
  <si>
    <t>SymmetricalUncert</t>
  </si>
  <si>
    <t>After</t>
  </si>
  <si>
    <t>M5P Tree</t>
  </si>
  <si>
    <t>Decision Tree</t>
  </si>
  <si>
    <t>Kstar</t>
  </si>
  <si>
    <t>SVM Regression</t>
  </si>
  <si>
    <t>Multi Layer Perceptron</t>
  </si>
  <si>
    <t>Linear Regression</t>
  </si>
  <si>
    <t>dit range</t>
  </si>
  <si>
    <t>1 To 7</t>
  </si>
  <si>
    <t>1 to 499</t>
  </si>
  <si>
    <t>Coupling between objects range</t>
  </si>
  <si>
    <t>0 To 103</t>
  </si>
  <si>
    <t>No. of public methods Range</t>
  </si>
  <si>
    <t>0 To 10</t>
  </si>
  <si>
    <t>No. of bugs</t>
  </si>
  <si>
    <t>0 To 28</t>
  </si>
  <si>
    <t>0 To 6</t>
  </si>
  <si>
    <t>0 To 448</t>
  </si>
  <si>
    <t>0 To 157</t>
  </si>
  <si>
    <t>0 To 48</t>
  </si>
  <si>
    <t>0 To 65</t>
  </si>
  <si>
    <t>1 To 5</t>
  </si>
  <si>
    <t>0 To 128</t>
  </si>
  <si>
    <t>0 To 88</t>
  </si>
  <si>
    <t>0 To 30</t>
  </si>
  <si>
    <t>0 To 80</t>
  </si>
  <si>
    <t>0 To 50</t>
  </si>
  <si>
    <t>0 To 12</t>
  </si>
  <si>
    <t>1 To 6</t>
  </si>
  <si>
    <t>0 To 214</t>
  </si>
  <si>
    <t>0 To 101</t>
  </si>
  <si>
    <t>0 To 19</t>
  </si>
  <si>
    <t>% of faulty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</si>
</sst>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3" tint="-0.499984740745262"/>
      <name val="Calibri"/>
      <family val="2"/>
      <charset val="1"/>
    </font>
    <font>
      <sz val="11"/>
      <color theme="7" tint="0.79998168889431442"/>
      <name val="Calibri"/>
      <family val="2"/>
      <scheme val="minor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3"/>
  <sheetViews>
    <sheetView tabSelected="1" zoomScale="95" zoomScaleNormal="95" workbookViewId="0">
      <selection activeCell="S4" sqref="S4"/>
    </sheetView>
  </sheetViews>
  <sheetFormatPr defaultRowHeight="15" x14ac:dyDescent="0.25"/>
  <cols>
    <col min="2" max="2" width="12.140625" customWidth="1"/>
    <col min="3" max="3" width="10.140625" customWidth="1"/>
    <col min="4" max="4" width="11" customWidth="1"/>
    <col min="5" max="5" width="11.140625" customWidth="1"/>
    <col min="9" max="9" width="12.28515625" customWidth="1"/>
  </cols>
  <sheetData>
    <row r="1" spans="2:37" x14ac:dyDescent="0.25">
      <c r="H1" s="23" t="s">
        <v>37</v>
      </c>
      <c r="I1" s="23"/>
      <c r="J1" s="23"/>
      <c r="K1" s="23"/>
      <c r="L1" s="23"/>
    </row>
    <row r="2" spans="2:37" x14ac:dyDescent="0.25">
      <c r="C2" s="22" t="s">
        <v>35</v>
      </c>
      <c r="D2" s="22"/>
      <c r="E2" s="22"/>
      <c r="F2" s="22"/>
      <c r="G2" s="22"/>
      <c r="H2" s="22"/>
      <c r="I2" s="22"/>
      <c r="K2" s="22" t="s">
        <v>36</v>
      </c>
      <c r="L2" s="22"/>
      <c r="M2" s="22"/>
      <c r="N2" s="22"/>
      <c r="O2" s="22"/>
      <c r="P2" s="22"/>
      <c r="Q2" s="22"/>
      <c r="S2" s="22" t="s">
        <v>44</v>
      </c>
      <c r="T2" s="22"/>
      <c r="U2" s="22"/>
      <c r="V2" s="22"/>
      <c r="W2" s="22"/>
      <c r="X2" s="22"/>
      <c r="Y2" s="22"/>
      <c r="AA2" s="22" t="s">
        <v>45</v>
      </c>
      <c r="AB2" s="22"/>
      <c r="AC2" s="22"/>
      <c r="AD2" s="22"/>
      <c r="AE2" s="22"/>
      <c r="AF2" s="22"/>
      <c r="AG2" s="22"/>
    </row>
    <row r="3" spans="2:37" x14ac:dyDescent="0.25"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2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8</v>
      </c>
      <c r="AA3" s="2" t="s">
        <v>2</v>
      </c>
      <c r="AB3" s="2" t="s">
        <v>3</v>
      </c>
      <c r="AC3" s="2" t="s">
        <v>4</v>
      </c>
      <c r="AD3" s="2" t="s">
        <v>5</v>
      </c>
      <c r="AE3" s="2" t="s">
        <v>6</v>
      </c>
      <c r="AF3" s="2" t="s">
        <v>7</v>
      </c>
      <c r="AG3" s="2" t="s">
        <v>8</v>
      </c>
      <c r="AJ3" s="2"/>
      <c r="AK3" s="2"/>
    </row>
    <row r="4" spans="2:37" x14ac:dyDescent="0.25">
      <c r="B4" s="7" t="s">
        <v>25</v>
      </c>
      <c r="C4" s="5">
        <v>0.76259999999999994</v>
      </c>
      <c r="D4" s="5">
        <v>0.80279999999999996</v>
      </c>
      <c r="E4" s="5">
        <v>1.2012</v>
      </c>
      <c r="F4" s="5">
        <v>0.81669999999999998</v>
      </c>
      <c r="G4" s="5">
        <v>0.8972</v>
      </c>
      <c r="H4" s="5">
        <v>0.90029999999999999</v>
      </c>
      <c r="I4" s="5">
        <v>0.74209999999999998</v>
      </c>
      <c r="K4" s="5">
        <v>0.77239999999999998</v>
      </c>
      <c r="L4" s="5">
        <v>0.77359999999999995</v>
      </c>
      <c r="M4" s="5">
        <v>1.0106999999999999</v>
      </c>
      <c r="N4" s="5">
        <v>0.82130000000000003</v>
      </c>
      <c r="O4" s="5">
        <v>0.89029999999999998</v>
      </c>
      <c r="P4" s="5">
        <v>0.90029999999999999</v>
      </c>
      <c r="Q4" s="5">
        <v>0.74329999999999996</v>
      </c>
      <c r="S4">
        <f>K4 - C4</f>
        <v>9.8000000000000309E-3</v>
      </c>
      <c r="T4">
        <f t="shared" ref="T4:Y4" si="0">L4 - D4</f>
        <v>-2.9200000000000004E-2</v>
      </c>
      <c r="U4">
        <f t="shared" si="0"/>
        <v>-0.19050000000000011</v>
      </c>
      <c r="V4">
        <f t="shared" si="0"/>
        <v>4.6000000000000485E-3</v>
      </c>
      <c r="W4">
        <f t="shared" si="0"/>
        <v>-6.9000000000000172E-3</v>
      </c>
      <c r="X4">
        <f t="shared" si="0"/>
        <v>0</v>
      </c>
      <c r="Y4">
        <f t="shared" si="0"/>
        <v>1.1999999999999789E-3</v>
      </c>
      <c r="AA4">
        <f>(K4-C4)*100/C4</f>
        <v>1.2850773669027054</v>
      </c>
      <c r="AB4">
        <f t="shared" ref="AB4:AG4" si="1">(L4-D4)*100/D4</f>
        <v>-3.6372695565520683</v>
      </c>
      <c r="AC4">
        <f t="shared" si="1"/>
        <v>-15.859140859140869</v>
      </c>
      <c r="AD4">
        <f t="shared" si="1"/>
        <v>0.56324231664014313</v>
      </c>
      <c r="AE4">
        <f t="shared" si="1"/>
        <v>-0.76905929558627029</v>
      </c>
      <c r="AF4">
        <f t="shared" si="1"/>
        <v>0</v>
      </c>
      <c r="AG4">
        <f t="shared" si="1"/>
        <v>0.16170327449130562</v>
      </c>
    </row>
    <row r="5" spans="2:37" x14ac:dyDescent="0.25">
      <c r="B5" s="7" t="s">
        <v>26</v>
      </c>
      <c r="C5" s="5">
        <v>1.6500999999999999</v>
      </c>
      <c r="D5" s="5">
        <v>1.7572000000000001</v>
      </c>
      <c r="E5" s="5">
        <v>2.1225000000000001</v>
      </c>
      <c r="F5" s="5">
        <v>1.6304000000000001</v>
      </c>
      <c r="G5" s="5">
        <v>1.7258</v>
      </c>
      <c r="H5" s="5">
        <v>1.6556999999999999</v>
      </c>
      <c r="I5" s="5">
        <v>1.4908999999999999</v>
      </c>
      <c r="K5" s="5">
        <v>1.6978</v>
      </c>
      <c r="L5" s="5">
        <v>1.8219000000000001</v>
      </c>
      <c r="M5" s="5">
        <v>3.5525000000000002</v>
      </c>
      <c r="N5" s="5">
        <v>1.6363000000000001</v>
      </c>
      <c r="O5" s="5">
        <v>1.8246</v>
      </c>
      <c r="P5" s="5">
        <v>1.6109</v>
      </c>
      <c r="Q5" s="5">
        <v>1.7556</v>
      </c>
      <c r="S5">
        <f t="shared" ref="S5:S13" si="2">K5 - C5</f>
        <v>4.7700000000000076E-2</v>
      </c>
      <c r="T5">
        <f t="shared" ref="T5:T13" si="3">L5 - D5</f>
        <v>6.469999999999998E-2</v>
      </c>
      <c r="U5">
        <f t="shared" ref="U5:U13" si="4">M5 - E5</f>
        <v>1.4300000000000002</v>
      </c>
      <c r="V5">
        <f t="shared" ref="V5:V13" si="5">N5 - F5</f>
        <v>5.9000000000000163E-3</v>
      </c>
      <c r="W5">
        <f t="shared" ref="W5:W13" si="6">O5 - G5</f>
        <v>9.8799999999999999E-2</v>
      </c>
      <c r="X5">
        <f t="shared" ref="X5:X13" si="7">P5 - H5</f>
        <v>-4.4799999999999951E-2</v>
      </c>
      <c r="Y5">
        <f t="shared" ref="Y5:Y13" si="8">Q5 - I5</f>
        <v>0.26470000000000016</v>
      </c>
      <c r="AA5">
        <f t="shared" ref="AA5:AA13" si="9">(K5-C5)*100/C5</f>
        <v>2.8907338949154644</v>
      </c>
      <c r="AB5">
        <f t="shared" ref="AB5:AB13" si="10">(L5-D5)*100/D5</f>
        <v>3.6819940814932832</v>
      </c>
      <c r="AC5">
        <f t="shared" ref="AC5:AC13" si="11">(M5-E5)*100/E5</f>
        <v>67.373380447585404</v>
      </c>
      <c r="AD5">
        <f t="shared" ref="AD5:AD13" si="12">(N5-F5)*100/F5</f>
        <v>0.3618743866535829</v>
      </c>
      <c r="AE5">
        <f t="shared" ref="AE5:AE13" si="13">(O5-G5)*100/G5</f>
        <v>5.7248812145092129</v>
      </c>
      <c r="AF5">
        <f t="shared" ref="AF5:AF13" si="14">(P5-H5)*100/H5</f>
        <v>-2.7058041915805973</v>
      </c>
      <c r="AG5">
        <f t="shared" ref="AG5:AG13" si="15">(Q5-I5)*100/I5</f>
        <v>17.754376551076543</v>
      </c>
    </row>
    <row r="6" spans="2:37" x14ac:dyDescent="0.25">
      <c r="B6" s="7" t="s">
        <v>27</v>
      </c>
      <c r="C6" s="5">
        <v>0.11509999999999999</v>
      </c>
      <c r="D6" s="5">
        <v>0.13619999999999999</v>
      </c>
      <c r="E6" s="5">
        <v>0.15160000000000001</v>
      </c>
      <c r="F6" s="5">
        <v>0.11119999999999999</v>
      </c>
      <c r="G6" s="5">
        <v>0.11890000000000001</v>
      </c>
      <c r="H6" s="5">
        <v>0.11509999999999999</v>
      </c>
      <c r="I6" s="5">
        <v>0.11890000000000001</v>
      </c>
      <c r="K6" s="5">
        <v>0.11119999999999999</v>
      </c>
      <c r="L6" s="5">
        <v>0.11890000000000001</v>
      </c>
      <c r="M6" s="5">
        <v>0.1072</v>
      </c>
      <c r="N6" s="5">
        <v>0.11119999999999999</v>
      </c>
      <c r="O6" s="5">
        <v>0.12609999999999999</v>
      </c>
      <c r="P6" s="5">
        <v>0.11119999999999999</v>
      </c>
      <c r="Q6" s="5">
        <v>0.11890000000000001</v>
      </c>
      <c r="S6">
        <f t="shared" si="2"/>
        <v>-3.9000000000000007E-3</v>
      </c>
      <c r="T6">
        <f t="shared" si="3"/>
        <v>-1.7299999999999982E-2</v>
      </c>
      <c r="U6">
        <f t="shared" si="4"/>
        <v>-4.4400000000000009E-2</v>
      </c>
      <c r="V6">
        <f t="shared" si="5"/>
        <v>0</v>
      </c>
      <c r="W6">
        <f t="shared" si="6"/>
        <v>7.1999999999999842E-3</v>
      </c>
      <c r="X6">
        <f t="shared" si="7"/>
        <v>-3.9000000000000007E-3</v>
      </c>
      <c r="Y6">
        <f t="shared" si="8"/>
        <v>0</v>
      </c>
      <c r="AA6">
        <f t="shared" si="9"/>
        <v>-3.3883579496090364</v>
      </c>
      <c r="AB6">
        <f t="shared" si="10"/>
        <v>-12.701908957415553</v>
      </c>
      <c r="AC6">
        <f t="shared" si="11"/>
        <v>-29.287598944591036</v>
      </c>
      <c r="AD6">
        <f t="shared" si="12"/>
        <v>0</v>
      </c>
      <c r="AE6">
        <f t="shared" si="13"/>
        <v>6.0555088309503651</v>
      </c>
      <c r="AF6">
        <f t="shared" si="14"/>
        <v>-3.3883579496090364</v>
      </c>
      <c r="AG6">
        <f t="shared" si="15"/>
        <v>0</v>
      </c>
    </row>
    <row r="7" spans="2:37" x14ac:dyDescent="0.25">
      <c r="B7" s="7" t="s">
        <v>28</v>
      </c>
      <c r="C7" s="5">
        <v>1.3342000000000001</v>
      </c>
      <c r="D7" s="5">
        <v>1.3473999999999999</v>
      </c>
      <c r="E7" s="5">
        <v>2.9007999999999998</v>
      </c>
      <c r="F7" s="5">
        <v>1.3631</v>
      </c>
      <c r="G7" s="5">
        <v>1.4217</v>
      </c>
      <c r="H7" s="5">
        <v>1.524</v>
      </c>
      <c r="I7" s="5">
        <v>1.3315999999999999</v>
      </c>
      <c r="K7" s="5">
        <v>1.3683000000000001</v>
      </c>
      <c r="L7" s="5">
        <v>1.6275999999999999</v>
      </c>
      <c r="M7" s="5">
        <v>1.6863999999999999</v>
      </c>
      <c r="N7" s="5">
        <v>1.478</v>
      </c>
      <c r="O7" s="5">
        <v>1.4756</v>
      </c>
      <c r="P7" s="5">
        <v>1.524</v>
      </c>
      <c r="Q7" s="5">
        <v>1.6221000000000001</v>
      </c>
      <c r="S7">
        <f t="shared" si="2"/>
        <v>3.4100000000000019E-2</v>
      </c>
      <c r="T7">
        <f t="shared" si="3"/>
        <v>0.2802</v>
      </c>
      <c r="U7">
        <f t="shared" si="4"/>
        <v>-1.2143999999999999</v>
      </c>
      <c r="V7">
        <f t="shared" si="5"/>
        <v>0.1149</v>
      </c>
      <c r="W7">
        <f t="shared" si="6"/>
        <v>5.3900000000000059E-2</v>
      </c>
      <c r="X7">
        <f t="shared" si="7"/>
        <v>0</v>
      </c>
      <c r="Y7">
        <f t="shared" si="8"/>
        <v>0.2905000000000002</v>
      </c>
      <c r="AA7">
        <f t="shared" si="9"/>
        <v>2.5558387048418543</v>
      </c>
      <c r="AB7">
        <f t="shared" si="10"/>
        <v>20.795606352976105</v>
      </c>
      <c r="AC7">
        <f t="shared" si="11"/>
        <v>-41.864313292884724</v>
      </c>
      <c r="AD7">
        <f t="shared" si="12"/>
        <v>8.4293155307754386</v>
      </c>
      <c r="AE7">
        <f t="shared" si="13"/>
        <v>3.7912358444116241</v>
      </c>
      <c r="AF7">
        <f t="shared" si="14"/>
        <v>0</v>
      </c>
      <c r="AG7">
        <f t="shared" si="15"/>
        <v>21.815860618804461</v>
      </c>
    </row>
    <row r="8" spans="2:37" x14ac:dyDescent="0.25">
      <c r="B8" s="7" t="s">
        <v>29</v>
      </c>
      <c r="C8" s="5">
        <v>1.718</v>
      </c>
      <c r="D8" s="5">
        <v>1.6144000000000001</v>
      </c>
      <c r="E8" s="5">
        <v>2.7040000000000002</v>
      </c>
      <c r="F8" s="5">
        <v>1.7299</v>
      </c>
      <c r="G8" s="5">
        <v>2.2256</v>
      </c>
      <c r="H8" s="5">
        <v>2.5710000000000002</v>
      </c>
      <c r="I8" s="5">
        <v>1.66</v>
      </c>
      <c r="K8" s="5">
        <v>1.7481</v>
      </c>
      <c r="L8" s="5">
        <v>1.6109</v>
      </c>
      <c r="M8" s="5">
        <v>1.9212</v>
      </c>
      <c r="N8" s="5">
        <v>1.7256</v>
      </c>
      <c r="O8" s="5">
        <v>2.2134</v>
      </c>
      <c r="P8" s="5">
        <v>2.5710000000000002</v>
      </c>
      <c r="Q8" s="5">
        <v>1.7503</v>
      </c>
      <c r="S8">
        <f t="shared" si="2"/>
        <v>3.0100000000000016E-2</v>
      </c>
      <c r="T8">
        <f t="shared" si="3"/>
        <v>-3.5000000000000586E-3</v>
      </c>
      <c r="U8">
        <f t="shared" si="4"/>
        <v>-0.78280000000000016</v>
      </c>
      <c r="V8">
        <f t="shared" si="5"/>
        <v>-4.2999999999999705E-3</v>
      </c>
      <c r="W8">
        <f t="shared" si="6"/>
        <v>-1.2199999999999989E-2</v>
      </c>
      <c r="X8">
        <f t="shared" si="7"/>
        <v>0</v>
      </c>
      <c r="Y8">
        <f t="shared" si="8"/>
        <v>9.0300000000000047E-2</v>
      </c>
      <c r="AA8">
        <f t="shared" si="9"/>
        <v>1.7520372526193257</v>
      </c>
      <c r="AB8">
        <f t="shared" si="10"/>
        <v>-0.21679881070367063</v>
      </c>
      <c r="AC8">
        <f t="shared" si="11"/>
        <v>-28.949704142011839</v>
      </c>
      <c r="AD8">
        <f t="shared" si="12"/>
        <v>-0.24856928146135446</v>
      </c>
      <c r="AE8">
        <f t="shared" si="13"/>
        <v>-0.54816678648454298</v>
      </c>
      <c r="AF8">
        <f t="shared" si="14"/>
        <v>0</v>
      </c>
      <c r="AG8">
        <f t="shared" si="15"/>
        <v>5.4397590361445811</v>
      </c>
    </row>
    <row r="9" spans="2:37" x14ac:dyDescent="0.25">
      <c r="B9" s="7" t="s">
        <v>30</v>
      </c>
      <c r="C9" s="5">
        <v>1.538</v>
      </c>
      <c r="D9" s="5">
        <v>1.5465</v>
      </c>
      <c r="E9" s="5">
        <v>3.4655</v>
      </c>
      <c r="F9" s="5">
        <v>1.5802</v>
      </c>
      <c r="G9" s="5">
        <v>1.6284000000000001</v>
      </c>
      <c r="H9" s="5">
        <v>1.6415999999999999</v>
      </c>
      <c r="I9" s="5">
        <v>1.4939</v>
      </c>
      <c r="K9" s="5">
        <v>1.5605</v>
      </c>
      <c r="L9" s="5">
        <v>1.4894000000000001</v>
      </c>
      <c r="M9" s="5">
        <v>2.3201000000000001</v>
      </c>
      <c r="N9" s="5">
        <v>1.5808</v>
      </c>
      <c r="O9" s="5">
        <v>1.6581999999999999</v>
      </c>
      <c r="P9" s="5">
        <v>1.6415999999999999</v>
      </c>
      <c r="Q9" s="5">
        <v>1.9877</v>
      </c>
      <c r="S9">
        <f t="shared" si="2"/>
        <v>2.2499999999999964E-2</v>
      </c>
      <c r="T9">
        <f t="shared" si="3"/>
        <v>-5.7099999999999929E-2</v>
      </c>
      <c r="U9">
        <f t="shared" si="4"/>
        <v>-1.1454</v>
      </c>
      <c r="V9">
        <f t="shared" si="5"/>
        <v>5.9999999999993392E-4</v>
      </c>
      <c r="W9">
        <f t="shared" si="6"/>
        <v>2.9799999999999827E-2</v>
      </c>
      <c r="X9">
        <f t="shared" si="7"/>
        <v>0</v>
      </c>
      <c r="Y9">
        <f t="shared" si="8"/>
        <v>0.49380000000000002</v>
      </c>
      <c r="AA9">
        <f t="shared" si="9"/>
        <v>1.462938881664497</v>
      </c>
      <c r="AB9">
        <f t="shared" si="10"/>
        <v>-3.6922082120918156</v>
      </c>
      <c r="AC9">
        <f t="shared" si="11"/>
        <v>-33.051507718943874</v>
      </c>
      <c r="AD9">
        <f t="shared" si="12"/>
        <v>3.7969877230726104E-2</v>
      </c>
      <c r="AE9">
        <f t="shared" si="13"/>
        <v>1.8300171947924235</v>
      </c>
      <c r="AF9">
        <f t="shared" si="14"/>
        <v>0</v>
      </c>
      <c r="AG9">
        <f t="shared" si="15"/>
        <v>33.054421313340924</v>
      </c>
    </row>
    <row r="10" spans="2:37" x14ac:dyDescent="0.25">
      <c r="B10" s="7" t="s">
        <v>31</v>
      </c>
      <c r="C10" s="5">
        <v>1.0328999999999999</v>
      </c>
      <c r="D10" s="5">
        <v>1.0074000000000001</v>
      </c>
      <c r="E10" s="5">
        <v>1.7256</v>
      </c>
      <c r="F10" s="5">
        <v>1.0257000000000001</v>
      </c>
      <c r="G10" s="5">
        <v>1.1209</v>
      </c>
      <c r="H10" s="5">
        <v>1.0683</v>
      </c>
      <c r="I10" s="5">
        <v>1.0111000000000001</v>
      </c>
      <c r="K10" s="5">
        <v>1.0419</v>
      </c>
      <c r="L10" s="5">
        <v>0.96209999999999996</v>
      </c>
      <c r="M10" s="5">
        <v>1.3162</v>
      </c>
      <c r="N10" s="5">
        <v>1.0328999999999999</v>
      </c>
      <c r="O10" s="5">
        <v>1.1696</v>
      </c>
      <c r="P10" s="5">
        <v>1.0683</v>
      </c>
      <c r="Q10" s="5">
        <v>1.0293000000000001</v>
      </c>
      <c r="S10">
        <f t="shared" si="2"/>
        <v>9.000000000000119E-3</v>
      </c>
      <c r="T10">
        <f t="shared" si="3"/>
        <v>-4.5300000000000118E-2</v>
      </c>
      <c r="U10">
        <f t="shared" si="4"/>
        <v>-0.40939999999999999</v>
      </c>
      <c r="V10">
        <f t="shared" si="5"/>
        <v>7.1999999999998732E-3</v>
      </c>
      <c r="W10">
        <f t="shared" si="6"/>
        <v>4.8699999999999966E-2</v>
      </c>
      <c r="X10">
        <f t="shared" si="7"/>
        <v>0</v>
      </c>
      <c r="Y10">
        <f t="shared" si="8"/>
        <v>1.8199999999999994E-2</v>
      </c>
      <c r="AA10">
        <f t="shared" si="9"/>
        <v>0.87133313970375836</v>
      </c>
      <c r="AB10">
        <f t="shared" si="10"/>
        <v>-4.4967242406194279</v>
      </c>
      <c r="AC10">
        <f t="shared" si="11"/>
        <v>-23.725081131200739</v>
      </c>
      <c r="AD10">
        <f t="shared" si="12"/>
        <v>0.70195963732084166</v>
      </c>
      <c r="AE10">
        <f t="shared" si="13"/>
        <v>4.3447229904540965</v>
      </c>
      <c r="AF10">
        <f t="shared" si="14"/>
        <v>0</v>
      </c>
      <c r="AG10">
        <f t="shared" si="15"/>
        <v>1.8000197804371469</v>
      </c>
    </row>
    <row r="11" spans="2:37" x14ac:dyDescent="0.25">
      <c r="B11" s="7" t="s">
        <v>32</v>
      </c>
      <c r="C11" s="5">
        <v>1.3160000000000001</v>
      </c>
      <c r="D11" s="5">
        <v>2.1118000000000001</v>
      </c>
      <c r="E11" s="5">
        <v>2.6579999999999999</v>
      </c>
      <c r="F11" s="5">
        <v>1.7617</v>
      </c>
      <c r="G11" s="5">
        <v>1.5437000000000001</v>
      </c>
      <c r="H11" s="5">
        <v>1.4397</v>
      </c>
      <c r="I11" s="5">
        <v>1.5866</v>
      </c>
      <c r="K11" s="5">
        <v>1.3012999999999999</v>
      </c>
      <c r="L11" s="5">
        <v>1.6906000000000001</v>
      </c>
      <c r="M11" s="5">
        <v>1.7638</v>
      </c>
      <c r="N11" s="5">
        <v>1.5670999999999999</v>
      </c>
      <c r="O11" s="5">
        <v>1.5926</v>
      </c>
      <c r="P11" s="5">
        <v>1.4397</v>
      </c>
      <c r="Q11" s="5">
        <v>1.6850000000000001</v>
      </c>
      <c r="S11">
        <f t="shared" si="2"/>
        <v>-1.4700000000000157E-2</v>
      </c>
      <c r="T11">
        <f t="shared" si="3"/>
        <v>-0.42120000000000002</v>
      </c>
      <c r="U11">
        <f t="shared" si="4"/>
        <v>-0.89419999999999988</v>
      </c>
      <c r="V11">
        <f t="shared" si="5"/>
        <v>-0.19460000000000011</v>
      </c>
      <c r="W11">
        <f t="shared" si="6"/>
        <v>4.8899999999999944E-2</v>
      </c>
      <c r="X11">
        <f t="shared" si="7"/>
        <v>0</v>
      </c>
      <c r="Y11">
        <f t="shared" si="8"/>
        <v>9.8400000000000043E-2</v>
      </c>
      <c r="AA11">
        <f t="shared" si="9"/>
        <v>-1.1170212765957566</v>
      </c>
      <c r="AB11">
        <f t="shared" si="10"/>
        <v>-19.945070555923856</v>
      </c>
      <c r="AC11">
        <f t="shared" si="11"/>
        <v>-33.641835966892394</v>
      </c>
      <c r="AD11">
        <f t="shared" si="12"/>
        <v>-11.046148606459676</v>
      </c>
      <c r="AE11">
        <f t="shared" si="13"/>
        <v>3.1677139340545404</v>
      </c>
      <c r="AF11">
        <f t="shared" si="14"/>
        <v>0</v>
      </c>
      <c r="AG11">
        <f t="shared" si="15"/>
        <v>6.2019412580360544</v>
      </c>
    </row>
    <row r="12" spans="2:37" x14ac:dyDescent="0.25">
      <c r="B12" s="7" t="s">
        <v>33</v>
      </c>
      <c r="C12" s="5">
        <v>0.7177</v>
      </c>
      <c r="D12" s="5">
        <v>0.71120000000000005</v>
      </c>
      <c r="E12" s="5">
        <v>0.84030000000000005</v>
      </c>
      <c r="F12" s="5">
        <v>0.748</v>
      </c>
      <c r="G12" s="5">
        <v>0.70650000000000002</v>
      </c>
      <c r="H12" s="5">
        <v>0.79620000000000002</v>
      </c>
      <c r="I12" s="5">
        <v>0.67559999999999998</v>
      </c>
      <c r="K12" s="5">
        <v>0.73839999999999995</v>
      </c>
      <c r="L12" s="5">
        <v>0.73839999999999995</v>
      </c>
      <c r="M12" s="5">
        <v>0.86680000000000001</v>
      </c>
      <c r="N12" s="5">
        <v>0.74070000000000003</v>
      </c>
      <c r="O12" s="5">
        <v>0.70889999999999997</v>
      </c>
      <c r="P12" s="5">
        <v>0.79620000000000002</v>
      </c>
      <c r="Q12" s="5">
        <v>0.64970000000000006</v>
      </c>
      <c r="S12">
        <f t="shared" si="2"/>
        <v>2.0699999999999941E-2</v>
      </c>
      <c r="T12">
        <f t="shared" si="3"/>
        <v>2.7199999999999891E-2</v>
      </c>
      <c r="U12">
        <f t="shared" si="4"/>
        <v>2.6499999999999968E-2</v>
      </c>
      <c r="V12">
        <f t="shared" si="5"/>
        <v>-7.2999999999999732E-3</v>
      </c>
      <c r="W12">
        <f t="shared" si="6"/>
        <v>2.3999999999999577E-3</v>
      </c>
      <c r="X12">
        <f t="shared" si="7"/>
        <v>0</v>
      </c>
      <c r="Y12">
        <f t="shared" si="8"/>
        <v>-2.5899999999999923E-2</v>
      </c>
      <c r="AA12">
        <f t="shared" si="9"/>
        <v>2.8842134596628033</v>
      </c>
      <c r="AB12">
        <f t="shared" si="10"/>
        <v>3.8245219347581396</v>
      </c>
      <c r="AC12">
        <f t="shared" si="11"/>
        <v>3.1536356063310684</v>
      </c>
      <c r="AD12">
        <f t="shared" si="12"/>
        <v>-0.97593582887700181</v>
      </c>
      <c r="AE12">
        <f t="shared" si="13"/>
        <v>0.33970276008491967</v>
      </c>
      <c r="AF12">
        <f t="shared" si="14"/>
        <v>0</v>
      </c>
      <c r="AG12">
        <f t="shared" si="15"/>
        <v>-3.8336293664890353</v>
      </c>
    </row>
    <row r="13" spans="2:37" x14ac:dyDescent="0.25">
      <c r="B13" s="7" t="s">
        <v>34</v>
      </c>
      <c r="C13" s="5">
        <v>3.9198</v>
      </c>
      <c r="D13" s="5">
        <v>3.8774000000000002</v>
      </c>
      <c r="E13" s="5">
        <v>6.6150000000000002</v>
      </c>
      <c r="F13" s="5">
        <v>3.8881999999999999</v>
      </c>
      <c r="G13" s="5">
        <v>4.1704999999999997</v>
      </c>
      <c r="H13" s="5">
        <v>4.2812999999999999</v>
      </c>
      <c r="I13" s="5">
        <v>3.8811</v>
      </c>
      <c r="K13" s="5">
        <v>3.9188999999999998</v>
      </c>
      <c r="L13" s="5">
        <v>3.7846000000000002</v>
      </c>
      <c r="M13" s="5">
        <v>4.6329000000000002</v>
      </c>
      <c r="N13" s="5">
        <v>3.9096000000000002</v>
      </c>
      <c r="O13" s="5">
        <v>4.2610000000000001</v>
      </c>
      <c r="P13" s="5">
        <v>3.9866000000000001</v>
      </c>
      <c r="Q13" s="5">
        <v>3.8508</v>
      </c>
      <c r="S13">
        <f t="shared" si="2"/>
        <v>-9.0000000000012292E-4</v>
      </c>
      <c r="T13">
        <f t="shared" si="3"/>
        <v>-9.2799999999999994E-2</v>
      </c>
      <c r="U13">
        <f t="shared" si="4"/>
        <v>-1.9821</v>
      </c>
      <c r="V13">
        <f t="shared" si="5"/>
        <v>2.1400000000000308E-2</v>
      </c>
      <c r="W13">
        <f t="shared" si="6"/>
        <v>9.0500000000000469E-2</v>
      </c>
      <c r="X13">
        <f t="shared" si="7"/>
        <v>-0.29469999999999974</v>
      </c>
      <c r="Y13">
        <f t="shared" si="8"/>
        <v>-3.0299999999999994E-2</v>
      </c>
      <c r="AA13">
        <f t="shared" si="9"/>
        <v>-2.296035512016233E-2</v>
      </c>
      <c r="AB13">
        <f t="shared" si="10"/>
        <v>-2.3933563728271521</v>
      </c>
      <c r="AC13">
        <f t="shared" si="11"/>
        <v>-29.963718820861679</v>
      </c>
      <c r="AD13">
        <f t="shared" si="12"/>
        <v>0.55038321074019614</v>
      </c>
      <c r="AE13">
        <f t="shared" si="13"/>
        <v>2.1700035966910556</v>
      </c>
      <c r="AF13">
        <f t="shared" si="14"/>
        <v>-6.8834232592903968</v>
      </c>
      <c r="AG13">
        <f t="shared" si="15"/>
        <v>-0.78070650073432768</v>
      </c>
    </row>
    <row r="16" spans="2:37" x14ac:dyDescent="0.25">
      <c r="H16" s="23" t="s">
        <v>39</v>
      </c>
      <c r="I16" s="23"/>
      <c r="J16" s="23"/>
      <c r="K16" s="23"/>
      <c r="L16" s="23"/>
    </row>
    <row r="17" spans="2:33" x14ac:dyDescent="0.25">
      <c r="C17" s="22" t="s">
        <v>35</v>
      </c>
      <c r="D17" s="22"/>
      <c r="E17" s="22"/>
      <c r="F17" s="22"/>
      <c r="G17" s="22"/>
      <c r="H17" s="22"/>
      <c r="I17" s="22"/>
      <c r="K17" s="22" t="s">
        <v>36</v>
      </c>
      <c r="L17" s="22"/>
      <c r="M17" s="22"/>
      <c r="N17" s="22"/>
      <c r="O17" s="22"/>
      <c r="P17" s="22"/>
      <c r="Q17" s="22"/>
      <c r="S17" s="22" t="s">
        <v>44</v>
      </c>
      <c r="T17" s="22"/>
      <c r="U17" s="22"/>
      <c r="V17" s="22"/>
      <c r="W17" s="22"/>
      <c r="X17" s="22"/>
      <c r="Y17" s="22"/>
      <c r="AA17" s="22" t="s">
        <v>45</v>
      </c>
      <c r="AB17" s="22"/>
      <c r="AC17" s="22"/>
      <c r="AD17" s="22"/>
      <c r="AE17" s="22"/>
      <c r="AF17" s="22"/>
      <c r="AG17" s="22"/>
    </row>
    <row r="18" spans="2:33" x14ac:dyDescent="0.25"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K18" s="2" t="s">
        <v>2</v>
      </c>
      <c r="L18" s="2" t="s">
        <v>3</v>
      </c>
      <c r="M18" s="2" t="s">
        <v>4</v>
      </c>
      <c r="N18" s="2" t="s">
        <v>5</v>
      </c>
      <c r="O18" s="2" t="s">
        <v>6</v>
      </c>
      <c r="P18" s="2" t="s">
        <v>7</v>
      </c>
      <c r="Q18" s="2" t="s">
        <v>8</v>
      </c>
      <c r="S18" s="2" t="s">
        <v>2</v>
      </c>
      <c r="T18" s="2" t="s">
        <v>3</v>
      </c>
      <c r="U18" s="2" t="s">
        <v>4</v>
      </c>
      <c r="V18" s="2" t="s">
        <v>5</v>
      </c>
      <c r="W18" s="2" t="s">
        <v>6</v>
      </c>
      <c r="X18" s="2" t="s">
        <v>7</v>
      </c>
      <c r="Y18" s="2" t="s">
        <v>8</v>
      </c>
      <c r="AA18" s="2" t="s">
        <v>2</v>
      </c>
      <c r="AB18" s="2" t="s">
        <v>3</v>
      </c>
      <c r="AC18" s="2" t="s">
        <v>4</v>
      </c>
      <c r="AD18" s="2" t="s">
        <v>5</v>
      </c>
      <c r="AE18" s="2" t="s">
        <v>6</v>
      </c>
      <c r="AF18" s="2" t="s">
        <v>7</v>
      </c>
      <c r="AG18" s="2" t="s">
        <v>8</v>
      </c>
    </row>
    <row r="19" spans="2:33" x14ac:dyDescent="0.25">
      <c r="B19" s="7" t="s">
        <v>25</v>
      </c>
      <c r="C19" s="5">
        <v>0.76259999999999994</v>
      </c>
      <c r="D19" s="5">
        <v>0.80279999999999996</v>
      </c>
      <c r="E19" s="5">
        <v>1.2012</v>
      </c>
      <c r="F19" s="5">
        <v>0.81669999999999998</v>
      </c>
      <c r="G19" s="5">
        <v>0.8972</v>
      </c>
      <c r="H19" s="5">
        <v>0.90029999999999999</v>
      </c>
      <c r="I19" s="5">
        <v>0.74209999999999998</v>
      </c>
      <c r="K19" s="5">
        <v>0.74960000000000004</v>
      </c>
      <c r="L19" s="5">
        <v>0.74960000000000004</v>
      </c>
      <c r="M19" s="5">
        <v>0.86029999999999995</v>
      </c>
      <c r="N19" s="5">
        <v>0.85809999999999997</v>
      </c>
      <c r="O19" s="5">
        <v>0.88029999999999997</v>
      </c>
      <c r="P19" s="5">
        <v>0.90029999999999999</v>
      </c>
      <c r="Q19" s="5">
        <v>0.74080000000000001</v>
      </c>
      <c r="S19">
        <f t="shared" ref="S19:S73" si="16">K19 - C19</f>
        <v>-1.2999999999999901E-2</v>
      </c>
      <c r="T19">
        <f t="shared" ref="T19:T73" si="17">L19 - D19</f>
        <v>-5.3199999999999914E-2</v>
      </c>
      <c r="U19">
        <f t="shared" ref="U19:U73" si="18">M19 - E19</f>
        <v>-0.34090000000000009</v>
      </c>
      <c r="V19">
        <f t="shared" ref="V19:V73" si="19">N19 - F19</f>
        <v>4.1399999999999992E-2</v>
      </c>
      <c r="W19">
        <f t="shared" ref="W19:W73" si="20">O19 - G19</f>
        <v>-1.6900000000000026E-2</v>
      </c>
      <c r="X19">
        <f t="shared" ref="X19:X73" si="21">P19 - H19</f>
        <v>0</v>
      </c>
      <c r="Y19">
        <f t="shared" ref="Y19:Y73" si="22">Q19 - I19</f>
        <v>-1.2999999999999678E-3</v>
      </c>
      <c r="AA19">
        <f t="shared" ref="AA19:AA73" si="23">(K19-C19)*100/C19</f>
        <v>-1.7046944662994887</v>
      </c>
      <c r="AB19">
        <f t="shared" ref="AB19:AB73" si="24">(L19-D19)*100/D19</f>
        <v>-6.6268061783756744</v>
      </c>
      <c r="AC19">
        <f t="shared" ref="AC19:AC73" si="25">(M19-E19)*100/E19</f>
        <v>-28.379953379953388</v>
      </c>
      <c r="AD19">
        <f t="shared" ref="AD19:AD73" si="26">(N19-F19)*100/F19</f>
        <v>5.0691808497612332</v>
      </c>
      <c r="AE19">
        <f t="shared" ref="AE19:AE73" si="27">(O19-G19)*100/G19</f>
        <v>-1.8836379848417328</v>
      </c>
      <c r="AF19">
        <f t="shared" ref="AF19:AF73" si="28">(P19-H19)*100/H19</f>
        <v>0</v>
      </c>
      <c r="AG19">
        <f t="shared" ref="AG19:AG73" si="29">(Q19-I19)*100/I19</f>
        <v>-0.17517854736557983</v>
      </c>
    </row>
    <row r="20" spans="2:33" x14ac:dyDescent="0.25">
      <c r="B20" s="7" t="s">
        <v>26</v>
      </c>
      <c r="C20" s="5">
        <v>1.6500999999999999</v>
      </c>
      <c r="D20" s="5">
        <v>1.7572000000000001</v>
      </c>
      <c r="E20" s="5">
        <v>2.1225000000000001</v>
      </c>
      <c r="F20" s="5">
        <v>1.6304000000000001</v>
      </c>
      <c r="G20" s="5">
        <v>1.7258</v>
      </c>
      <c r="H20" s="5">
        <v>1.6556999999999999</v>
      </c>
      <c r="I20" s="5">
        <v>1.4908999999999999</v>
      </c>
      <c r="K20" s="5">
        <v>1.5972</v>
      </c>
      <c r="L20" s="5">
        <v>1.5489999999999999</v>
      </c>
      <c r="M20" s="5">
        <v>2.8809999999999998</v>
      </c>
      <c r="N20" s="5">
        <v>1.6292</v>
      </c>
      <c r="O20" s="5">
        <v>1.7685999999999999</v>
      </c>
      <c r="P20" s="5">
        <v>1.6109</v>
      </c>
      <c r="Q20" s="5">
        <v>1.4906999999999999</v>
      </c>
      <c r="S20">
        <f t="shared" si="16"/>
        <v>-5.2899999999999947E-2</v>
      </c>
      <c r="T20">
        <f t="shared" si="17"/>
        <v>-0.20820000000000016</v>
      </c>
      <c r="U20">
        <f t="shared" si="18"/>
        <v>0.75849999999999973</v>
      </c>
      <c r="V20">
        <f t="shared" si="19"/>
        <v>-1.2000000000000899E-3</v>
      </c>
      <c r="W20">
        <f t="shared" si="20"/>
        <v>4.2799999999999949E-2</v>
      </c>
      <c r="X20">
        <f t="shared" si="21"/>
        <v>-4.4799999999999951E-2</v>
      </c>
      <c r="Y20">
        <f t="shared" si="22"/>
        <v>-1.9999999999997797E-4</v>
      </c>
      <c r="AA20">
        <f t="shared" si="23"/>
        <v>-3.2058663111326555</v>
      </c>
      <c r="AB20">
        <f t="shared" si="24"/>
        <v>-11.848395174140686</v>
      </c>
      <c r="AC20">
        <f t="shared" si="25"/>
        <v>35.736160188456992</v>
      </c>
      <c r="AD20">
        <f t="shared" si="26"/>
        <v>-7.3601570166835731E-2</v>
      </c>
      <c r="AE20">
        <f t="shared" si="27"/>
        <v>2.4800092710626926</v>
      </c>
      <c r="AF20">
        <f t="shared" si="28"/>
        <v>-2.7058041915805973</v>
      </c>
      <c r="AG20">
        <f t="shared" si="29"/>
        <v>-1.3414715943388422E-2</v>
      </c>
    </row>
    <row r="21" spans="2:33" x14ac:dyDescent="0.25">
      <c r="B21" s="7" t="s">
        <v>27</v>
      </c>
      <c r="C21" s="5">
        <v>0.11509999999999999</v>
      </c>
      <c r="D21" s="5">
        <v>0.13619999999999999</v>
      </c>
      <c r="E21" s="5">
        <v>0.15160000000000001</v>
      </c>
      <c r="F21" s="5">
        <v>0.11119999999999999</v>
      </c>
      <c r="G21" s="5">
        <v>0.11890000000000001</v>
      </c>
      <c r="H21" s="5">
        <v>0.11509999999999999</v>
      </c>
      <c r="I21" s="5">
        <v>0.11890000000000001</v>
      </c>
      <c r="K21" s="5">
        <v>0.11119999999999999</v>
      </c>
      <c r="L21" s="5">
        <v>0.13289999999999999</v>
      </c>
      <c r="M21" s="5">
        <v>0.14860000000000001</v>
      </c>
      <c r="N21" s="5">
        <v>0.11119999999999999</v>
      </c>
      <c r="O21" s="5">
        <v>0.12609999999999999</v>
      </c>
      <c r="P21" s="5">
        <v>0.11509999999999999</v>
      </c>
      <c r="Q21" s="5">
        <v>0.11890000000000001</v>
      </c>
      <c r="S21">
        <f t="shared" si="16"/>
        <v>-3.9000000000000007E-3</v>
      </c>
      <c r="T21">
        <f t="shared" si="17"/>
        <v>-3.2999999999999974E-3</v>
      </c>
      <c r="U21">
        <f t="shared" si="18"/>
        <v>-3.0000000000000027E-3</v>
      </c>
      <c r="V21">
        <f t="shared" si="19"/>
        <v>0</v>
      </c>
      <c r="W21">
        <f t="shared" si="20"/>
        <v>7.1999999999999842E-3</v>
      </c>
      <c r="X21">
        <f t="shared" si="21"/>
        <v>0</v>
      </c>
      <c r="Y21">
        <f t="shared" si="22"/>
        <v>0</v>
      </c>
      <c r="AA21">
        <f t="shared" si="23"/>
        <v>-3.3883579496090364</v>
      </c>
      <c r="AB21">
        <f t="shared" si="24"/>
        <v>-2.4229074889867825</v>
      </c>
      <c r="AC21">
        <f t="shared" si="25"/>
        <v>-1.9788918205804766</v>
      </c>
      <c r="AD21">
        <f t="shared" si="26"/>
        <v>0</v>
      </c>
      <c r="AE21">
        <f t="shared" si="27"/>
        <v>6.0555088309503651</v>
      </c>
      <c r="AF21">
        <f t="shared" si="28"/>
        <v>0</v>
      </c>
      <c r="AG21">
        <f t="shared" si="29"/>
        <v>0</v>
      </c>
    </row>
    <row r="22" spans="2:33" x14ac:dyDescent="0.25">
      <c r="B22" s="7" t="s">
        <v>28</v>
      </c>
      <c r="C22" s="5">
        <v>1.3342000000000001</v>
      </c>
      <c r="D22" s="5">
        <v>1.3473999999999999</v>
      </c>
      <c r="E22" s="5">
        <v>2.9007999999999998</v>
      </c>
      <c r="F22" s="5">
        <v>1.3631</v>
      </c>
      <c r="G22" s="5">
        <v>1.4217</v>
      </c>
      <c r="H22" s="5">
        <v>1.524</v>
      </c>
      <c r="I22" s="5">
        <v>1.3315999999999999</v>
      </c>
      <c r="K22" s="5">
        <v>1.3889</v>
      </c>
      <c r="L22" s="5">
        <v>1.4016</v>
      </c>
      <c r="M22" s="5">
        <v>1.5789</v>
      </c>
      <c r="N22" s="5">
        <v>1.444</v>
      </c>
      <c r="O22" s="5">
        <v>1.4599</v>
      </c>
      <c r="P22" s="5">
        <v>1.524</v>
      </c>
      <c r="Q22" s="5">
        <v>1.4117</v>
      </c>
      <c r="S22">
        <f t="shared" si="16"/>
        <v>5.4699999999999971E-2</v>
      </c>
      <c r="T22">
        <f t="shared" si="17"/>
        <v>5.4200000000000026E-2</v>
      </c>
      <c r="U22">
        <f t="shared" si="18"/>
        <v>-1.3218999999999999</v>
      </c>
      <c r="V22">
        <f t="shared" si="19"/>
        <v>8.0899999999999972E-2</v>
      </c>
      <c r="W22">
        <f t="shared" si="20"/>
        <v>3.8200000000000012E-2</v>
      </c>
      <c r="X22">
        <f t="shared" si="21"/>
        <v>0</v>
      </c>
      <c r="Y22">
        <f t="shared" si="22"/>
        <v>8.010000000000006E-2</v>
      </c>
      <c r="AA22">
        <f t="shared" si="23"/>
        <v>4.0998351071803301</v>
      </c>
      <c r="AB22">
        <f t="shared" si="24"/>
        <v>4.0225619712038023</v>
      </c>
      <c r="AC22">
        <f t="shared" si="25"/>
        <v>-45.570187534473249</v>
      </c>
      <c r="AD22">
        <f t="shared" si="26"/>
        <v>5.9350011004328342</v>
      </c>
      <c r="AE22">
        <f t="shared" si="27"/>
        <v>2.6869241049447852</v>
      </c>
      <c r="AF22">
        <f t="shared" si="28"/>
        <v>0</v>
      </c>
      <c r="AG22">
        <f t="shared" si="29"/>
        <v>6.0153199158906618</v>
      </c>
    </row>
    <row r="23" spans="2:33" x14ac:dyDescent="0.25">
      <c r="B23" s="7" t="s">
        <v>29</v>
      </c>
      <c r="C23" s="5">
        <v>1.718</v>
      </c>
      <c r="D23" s="5">
        <v>1.6144000000000001</v>
      </c>
      <c r="E23" s="5">
        <v>2.7040000000000002</v>
      </c>
      <c r="F23" s="5">
        <v>1.7299</v>
      </c>
      <c r="G23" s="5">
        <v>2.2256</v>
      </c>
      <c r="H23" s="5">
        <v>2.5710000000000002</v>
      </c>
      <c r="I23" s="5">
        <v>1.66</v>
      </c>
      <c r="K23" s="5">
        <v>1.7991999999999999</v>
      </c>
      <c r="L23" s="5">
        <v>1.6316999999999999</v>
      </c>
      <c r="M23" s="5">
        <v>1.7856000000000001</v>
      </c>
      <c r="N23" s="5">
        <v>1.7593000000000001</v>
      </c>
      <c r="O23" s="5">
        <v>2.2336</v>
      </c>
      <c r="P23" s="5">
        <v>2.5491000000000001</v>
      </c>
      <c r="Q23" s="5">
        <v>1.7310000000000001</v>
      </c>
      <c r="S23">
        <f t="shared" si="16"/>
        <v>8.1199999999999939E-2</v>
      </c>
      <c r="T23">
        <f t="shared" si="17"/>
        <v>1.7299999999999871E-2</v>
      </c>
      <c r="U23">
        <f t="shared" si="18"/>
        <v>-0.91840000000000011</v>
      </c>
      <c r="V23">
        <f t="shared" si="19"/>
        <v>2.9400000000000093E-2</v>
      </c>
      <c r="W23">
        <f t="shared" si="20"/>
        <v>8.0000000000000071E-3</v>
      </c>
      <c r="X23">
        <f t="shared" si="21"/>
        <v>-2.1900000000000031E-2</v>
      </c>
      <c r="Y23">
        <f t="shared" si="22"/>
        <v>7.1000000000000174E-2</v>
      </c>
      <c r="AA23">
        <f t="shared" si="23"/>
        <v>4.7264260768335236</v>
      </c>
      <c r="AB23">
        <f t="shared" si="24"/>
        <v>1.0716055500495461</v>
      </c>
      <c r="AC23">
        <f t="shared" si="25"/>
        <v>-33.964497041420117</v>
      </c>
      <c r="AD23">
        <f t="shared" si="26"/>
        <v>1.6995202034799752</v>
      </c>
      <c r="AE23">
        <f t="shared" si="27"/>
        <v>0.35945363048166817</v>
      </c>
      <c r="AF23">
        <f t="shared" si="28"/>
        <v>-0.85180863477246316</v>
      </c>
      <c r="AG23">
        <f t="shared" si="29"/>
        <v>4.2771084337349503</v>
      </c>
    </row>
    <row r="24" spans="2:33" x14ac:dyDescent="0.25">
      <c r="B24" s="7" t="s">
        <v>30</v>
      </c>
      <c r="C24" s="5">
        <v>1.538</v>
      </c>
      <c r="D24" s="5">
        <v>1.5465</v>
      </c>
      <c r="E24" s="5">
        <v>3.4655</v>
      </c>
      <c r="F24" s="5">
        <v>1.5802</v>
      </c>
      <c r="G24" s="5">
        <v>1.6284000000000001</v>
      </c>
      <c r="H24" s="5">
        <v>1.6415999999999999</v>
      </c>
      <c r="I24" s="5">
        <v>1.4939</v>
      </c>
      <c r="K24" s="5">
        <v>1.4288000000000001</v>
      </c>
      <c r="L24" s="5">
        <v>1.4678</v>
      </c>
      <c r="M24" s="5">
        <v>1.8222</v>
      </c>
      <c r="N24" s="5">
        <v>1.5069999999999999</v>
      </c>
      <c r="O24" s="5">
        <v>1.5077</v>
      </c>
      <c r="P24" s="5">
        <v>1.6415999999999999</v>
      </c>
      <c r="Q24" s="5">
        <v>1.3940999999999999</v>
      </c>
      <c r="S24">
        <f t="shared" si="16"/>
        <v>-0.10919999999999996</v>
      </c>
      <c r="T24">
        <f t="shared" si="17"/>
        <v>-7.8699999999999992E-2</v>
      </c>
      <c r="U24">
        <f t="shared" si="18"/>
        <v>-1.6433</v>
      </c>
      <c r="V24">
        <f t="shared" si="19"/>
        <v>-7.3200000000000154E-2</v>
      </c>
      <c r="W24">
        <f t="shared" si="20"/>
        <v>-0.12070000000000003</v>
      </c>
      <c r="X24">
        <f t="shared" si="21"/>
        <v>0</v>
      </c>
      <c r="Y24">
        <f t="shared" si="22"/>
        <v>-9.9800000000000111E-2</v>
      </c>
      <c r="AA24">
        <f t="shared" si="23"/>
        <v>-7.1001300390117006</v>
      </c>
      <c r="AB24">
        <f t="shared" si="24"/>
        <v>-5.0889104429356609</v>
      </c>
      <c r="AC24">
        <f t="shared" si="25"/>
        <v>-47.418842879815315</v>
      </c>
      <c r="AD24">
        <f t="shared" si="26"/>
        <v>-4.6323250221491046</v>
      </c>
      <c r="AE24">
        <f t="shared" si="27"/>
        <v>-7.4121837386391567</v>
      </c>
      <c r="AF24">
        <f t="shared" si="28"/>
        <v>0</v>
      </c>
      <c r="AG24">
        <f t="shared" si="29"/>
        <v>-6.6805007028582981</v>
      </c>
    </row>
    <row r="25" spans="2:33" x14ac:dyDescent="0.25">
      <c r="B25" s="7" t="s">
        <v>31</v>
      </c>
      <c r="C25" s="5">
        <v>1.0328999999999999</v>
      </c>
      <c r="D25" s="5">
        <v>1.0074000000000001</v>
      </c>
      <c r="E25" s="5">
        <v>1.7256</v>
      </c>
      <c r="F25" s="5">
        <v>1.0257000000000001</v>
      </c>
      <c r="G25" s="5">
        <v>1.1209</v>
      </c>
      <c r="H25" s="5">
        <v>1.0683</v>
      </c>
      <c r="I25" s="5">
        <v>1.0111000000000001</v>
      </c>
      <c r="K25" s="5">
        <v>1.0056</v>
      </c>
      <c r="L25" s="5">
        <v>0.95820000000000005</v>
      </c>
      <c r="M25" s="5">
        <v>1.5107999999999999</v>
      </c>
      <c r="N25" s="5">
        <v>1.0147999999999999</v>
      </c>
      <c r="O25" s="5">
        <v>1.1042000000000001</v>
      </c>
      <c r="P25" s="5">
        <v>1.0683</v>
      </c>
      <c r="Q25" s="5">
        <v>1.0111000000000001</v>
      </c>
      <c r="S25">
        <f t="shared" si="16"/>
        <v>-2.729999999999988E-2</v>
      </c>
      <c r="T25">
        <f t="shared" si="17"/>
        <v>-4.9200000000000021E-2</v>
      </c>
      <c r="U25">
        <f t="shared" si="18"/>
        <v>-0.2148000000000001</v>
      </c>
      <c r="V25">
        <f t="shared" si="19"/>
        <v>-1.0900000000000132E-2</v>
      </c>
      <c r="W25">
        <f t="shared" si="20"/>
        <v>-1.6699999999999937E-2</v>
      </c>
      <c r="X25">
        <f t="shared" si="21"/>
        <v>0</v>
      </c>
      <c r="Y25">
        <f t="shared" si="22"/>
        <v>0</v>
      </c>
      <c r="AA25">
        <f t="shared" si="23"/>
        <v>-2.6430438571013535</v>
      </c>
      <c r="AB25">
        <f t="shared" si="24"/>
        <v>-4.8838594401429436</v>
      </c>
      <c r="AC25">
        <f t="shared" si="25"/>
        <v>-12.447844228094581</v>
      </c>
      <c r="AD25">
        <f t="shared" si="26"/>
        <v>-1.0626888953885278</v>
      </c>
      <c r="AE25">
        <f t="shared" si="27"/>
        <v>-1.4898742082255274</v>
      </c>
      <c r="AF25">
        <f t="shared" si="28"/>
        <v>0</v>
      </c>
      <c r="AG25">
        <f t="shared" si="29"/>
        <v>0</v>
      </c>
    </row>
    <row r="26" spans="2:33" x14ac:dyDescent="0.25">
      <c r="B26" s="7" t="s">
        <v>32</v>
      </c>
      <c r="C26" s="5">
        <v>1.3160000000000001</v>
      </c>
      <c r="D26" s="5">
        <v>2.1118000000000001</v>
      </c>
      <c r="E26" s="5">
        <v>2.6579999999999999</v>
      </c>
      <c r="F26" s="5">
        <v>1.7617</v>
      </c>
      <c r="G26" s="5">
        <v>1.5437000000000001</v>
      </c>
      <c r="H26" s="5">
        <v>1.4397</v>
      </c>
      <c r="I26" s="5">
        <v>1.5866</v>
      </c>
      <c r="K26" s="5">
        <v>1.3130999999999999</v>
      </c>
      <c r="L26" s="5">
        <v>1.831</v>
      </c>
      <c r="M26" s="5">
        <v>2.0501</v>
      </c>
      <c r="N26" s="5">
        <v>1.5647</v>
      </c>
      <c r="O26" s="5">
        <v>1.6435</v>
      </c>
      <c r="P26" s="5">
        <v>1.4397</v>
      </c>
      <c r="Q26" s="5">
        <v>1.9037999999999999</v>
      </c>
      <c r="S26">
        <f t="shared" si="16"/>
        <v>-2.9000000000001247E-3</v>
      </c>
      <c r="T26">
        <f t="shared" si="17"/>
        <v>-0.28080000000000016</v>
      </c>
      <c r="U26">
        <f t="shared" si="18"/>
        <v>-0.60789999999999988</v>
      </c>
      <c r="V26">
        <f t="shared" si="19"/>
        <v>-0.19700000000000006</v>
      </c>
      <c r="W26">
        <f t="shared" si="20"/>
        <v>9.9799999999999889E-2</v>
      </c>
      <c r="X26">
        <f t="shared" si="21"/>
        <v>0</v>
      </c>
      <c r="Y26">
        <f t="shared" si="22"/>
        <v>0.31719999999999993</v>
      </c>
      <c r="AA26">
        <f t="shared" si="23"/>
        <v>-0.22036474164134684</v>
      </c>
      <c r="AB26">
        <f t="shared" si="24"/>
        <v>-13.296713703949244</v>
      </c>
      <c r="AC26">
        <f t="shared" si="25"/>
        <v>-22.87057938299473</v>
      </c>
      <c r="AD26">
        <f t="shared" si="26"/>
        <v>-11.182380655049103</v>
      </c>
      <c r="AE26">
        <f t="shared" si="27"/>
        <v>6.4649867202176523</v>
      </c>
      <c r="AF26">
        <f t="shared" si="28"/>
        <v>0</v>
      </c>
      <c r="AG26">
        <f t="shared" si="29"/>
        <v>19.99243665700239</v>
      </c>
    </row>
    <row r="27" spans="2:33" x14ac:dyDescent="0.25">
      <c r="B27" s="7" t="s">
        <v>33</v>
      </c>
      <c r="C27" s="5">
        <v>0.7177</v>
      </c>
      <c r="D27" s="5">
        <v>0.71120000000000005</v>
      </c>
      <c r="E27" s="5">
        <v>0.84030000000000005</v>
      </c>
      <c r="F27" s="5">
        <v>0.748</v>
      </c>
      <c r="G27" s="5">
        <v>0.70650000000000002</v>
      </c>
      <c r="H27" s="5">
        <v>0.79620000000000002</v>
      </c>
      <c r="I27" s="5">
        <v>0.67559999999999998</v>
      </c>
      <c r="K27" s="5">
        <v>0.73329999999999995</v>
      </c>
      <c r="L27" s="5">
        <v>0.72</v>
      </c>
      <c r="M27" s="5">
        <v>0.89429999999999998</v>
      </c>
      <c r="N27" s="5">
        <v>0.73380000000000001</v>
      </c>
      <c r="O27" s="5">
        <v>0.72640000000000005</v>
      </c>
      <c r="P27" s="5">
        <v>0.79620000000000002</v>
      </c>
      <c r="Q27" s="5">
        <v>0.65610000000000002</v>
      </c>
      <c r="S27">
        <f t="shared" si="16"/>
        <v>1.5599999999999947E-2</v>
      </c>
      <c r="T27">
        <f t="shared" si="17"/>
        <v>8.799999999999919E-3</v>
      </c>
      <c r="U27">
        <f t="shared" si="18"/>
        <v>5.3999999999999937E-2</v>
      </c>
      <c r="V27">
        <f t="shared" si="19"/>
        <v>-1.419999999999999E-2</v>
      </c>
      <c r="W27">
        <f t="shared" si="20"/>
        <v>1.9900000000000029E-2</v>
      </c>
      <c r="X27">
        <f t="shared" si="21"/>
        <v>0</v>
      </c>
      <c r="Y27">
        <f t="shared" si="22"/>
        <v>-1.9499999999999962E-2</v>
      </c>
      <c r="AA27">
        <f t="shared" si="23"/>
        <v>2.1736101435139958</v>
      </c>
      <c r="AB27">
        <f t="shared" si="24"/>
        <v>1.2373453318335093</v>
      </c>
      <c r="AC27">
        <f t="shared" si="25"/>
        <v>6.4262763298821763</v>
      </c>
      <c r="AD27">
        <f t="shared" si="26"/>
        <v>-1.8983957219251324</v>
      </c>
      <c r="AE27">
        <f t="shared" si="27"/>
        <v>2.8167020523708461</v>
      </c>
      <c r="AF27">
        <f t="shared" si="28"/>
        <v>0</v>
      </c>
      <c r="AG27">
        <f t="shared" si="29"/>
        <v>-2.8863232682060334</v>
      </c>
    </row>
    <row r="28" spans="2:33" x14ac:dyDescent="0.25">
      <c r="B28" s="7" t="s">
        <v>34</v>
      </c>
      <c r="C28" s="5">
        <v>3.9198</v>
      </c>
      <c r="D28" s="5">
        <v>3.8774000000000002</v>
      </c>
      <c r="E28" s="5">
        <v>6.6150000000000002</v>
      </c>
      <c r="F28" s="5">
        <v>3.8881999999999999</v>
      </c>
      <c r="G28" s="5">
        <v>4.1704999999999997</v>
      </c>
      <c r="H28" s="5">
        <v>4.2812999999999999</v>
      </c>
      <c r="I28" s="5">
        <v>3.8811</v>
      </c>
      <c r="K28" s="5">
        <v>3.7803</v>
      </c>
      <c r="L28" s="5">
        <v>4.9791999999999996</v>
      </c>
      <c r="M28" s="5">
        <v>6.0834999999999999</v>
      </c>
      <c r="N28" s="5">
        <v>3.7831000000000001</v>
      </c>
      <c r="O28" s="5">
        <v>4.2309999999999999</v>
      </c>
      <c r="P28" s="5">
        <v>4.2812999999999999</v>
      </c>
      <c r="Q28" s="5">
        <v>3.5777999999999999</v>
      </c>
      <c r="S28">
        <f t="shared" si="16"/>
        <v>-0.13949999999999996</v>
      </c>
      <c r="T28">
        <f t="shared" si="17"/>
        <v>1.1017999999999994</v>
      </c>
      <c r="U28">
        <f t="shared" si="18"/>
        <v>-0.53150000000000031</v>
      </c>
      <c r="V28">
        <f t="shared" si="19"/>
        <v>-0.10509999999999975</v>
      </c>
      <c r="W28">
        <f t="shared" si="20"/>
        <v>6.050000000000022E-2</v>
      </c>
      <c r="X28">
        <f t="shared" si="21"/>
        <v>0</v>
      </c>
      <c r="Y28">
        <f t="shared" si="22"/>
        <v>-0.30330000000000013</v>
      </c>
      <c r="AA28">
        <f t="shared" si="23"/>
        <v>-3.5588550436246735</v>
      </c>
      <c r="AB28">
        <f t="shared" si="24"/>
        <v>28.415948831691324</v>
      </c>
      <c r="AC28">
        <f t="shared" si="25"/>
        <v>-8.034769463340897</v>
      </c>
      <c r="AD28">
        <f t="shared" si="26"/>
        <v>-2.7030502546165258</v>
      </c>
      <c r="AE28">
        <f t="shared" si="27"/>
        <v>1.4506653878431897</v>
      </c>
      <c r="AF28">
        <f t="shared" si="28"/>
        <v>0</v>
      </c>
      <c r="AG28">
        <f t="shared" si="29"/>
        <v>-7.814794774677285</v>
      </c>
    </row>
    <row r="31" spans="2:33" x14ac:dyDescent="0.25">
      <c r="H31" s="23" t="s">
        <v>38</v>
      </c>
      <c r="I31" s="23"/>
      <c r="J31" s="23"/>
      <c r="K31" s="23"/>
      <c r="L31" s="23"/>
    </row>
    <row r="32" spans="2:33" x14ac:dyDescent="0.25">
      <c r="C32" s="22" t="s">
        <v>35</v>
      </c>
      <c r="D32" s="22"/>
      <c r="E32" s="22"/>
      <c r="F32" s="22"/>
      <c r="G32" s="22"/>
      <c r="H32" s="22"/>
      <c r="I32" s="22"/>
      <c r="K32" s="22" t="s">
        <v>36</v>
      </c>
      <c r="L32" s="22"/>
      <c r="M32" s="22"/>
      <c r="N32" s="22"/>
      <c r="O32" s="22"/>
      <c r="P32" s="22"/>
      <c r="Q32" s="22"/>
      <c r="S32" s="22" t="s">
        <v>44</v>
      </c>
      <c r="T32" s="22"/>
      <c r="U32" s="22"/>
      <c r="V32" s="22"/>
      <c r="W32" s="22"/>
      <c r="X32" s="22"/>
      <c r="Y32" s="22"/>
      <c r="AA32" s="22" t="s">
        <v>45</v>
      </c>
      <c r="AB32" s="22"/>
      <c r="AC32" s="22"/>
      <c r="AD32" s="22"/>
      <c r="AE32" s="22"/>
      <c r="AF32" s="22"/>
      <c r="AG32" s="22"/>
    </row>
    <row r="33" spans="2:33" x14ac:dyDescent="0.25">
      <c r="C33" s="2" t="s">
        <v>2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  <c r="K33" s="2" t="s">
        <v>2</v>
      </c>
      <c r="L33" s="2" t="s">
        <v>3</v>
      </c>
      <c r="M33" s="2" t="s">
        <v>4</v>
      </c>
      <c r="N33" s="2" t="s">
        <v>5</v>
      </c>
      <c r="O33" s="2" t="s">
        <v>6</v>
      </c>
      <c r="P33" s="2" t="s">
        <v>7</v>
      </c>
      <c r="Q33" s="2" t="s">
        <v>8</v>
      </c>
      <c r="S33" s="2" t="s">
        <v>2</v>
      </c>
      <c r="T33" s="2" t="s">
        <v>3</v>
      </c>
      <c r="U33" s="2" t="s">
        <v>4</v>
      </c>
      <c r="V33" s="2" t="s">
        <v>5</v>
      </c>
      <c r="W33" s="2" t="s">
        <v>6</v>
      </c>
      <c r="X33" s="2" t="s">
        <v>7</v>
      </c>
      <c r="Y33" s="2" t="s">
        <v>8</v>
      </c>
      <c r="AA33" s="2" t="s">
        <v>2</v>
      </c>
      <c r="AB33" s="2" t="s">
        <v>3</v>
      </c>
      <c r="AC33" s="2" t="s">
        <v>4</v>
      </c>
      <c r="AD33" s="2" t="s">
        <v>5</v>
      </c>
      <c r="AE33" s="2" t="s">
        <v>6</v>
      </c>
      <c r="AF33" s="2" t="s">
        <v>7</v>
      </c>
      <c r="AG33" s="2" t="s">
        <v>8</v>
      </c>
    </row>
    <row r="34" spans="2:33" x14ac:dyDescent="0.25">
      <c r="B34" s="7" t="s">
        <v>25</v>
      </c>
      <c r="C34" s="5">
        <v>0.76259999999999994</v>
      </c>
      <c r="D34" s="5">
        <v>0.80279999999999996</v>
      </c>
      <c r="E34" s="5">
        <v>1.2012</v>
      </c>
      <c r="F34" s="5">
        <v>0.81669999999999998</v>
      </c>
      <c r="G34" s="5">
        <v>0.8972</v>
      </c>
      <c r="H34" s="5">
        <v>0.90029999999999999</v>
      </c>
      <c r="I34" s="5">
        <v>0.74209999999999998</v>
      </c>
      <c r="K34" s="5">
        <v>0.7742</v>
      </c>
      <c r="L34" s="5">
        <v>0.83599999999999997</v>
      </c>
      <c r="M34" s="5">
        <v>1.1953</v>
      </c>
      <c r="N34" s="5">
        <v>0.81610000000000005</v>
      </c>
      <c r="O34" s="5">
        <v>0.88770000000000004</v>
      </c>
      <c r="P34" s="5">
        <v>0.90029999999999999</v>
      </c>
      <c r="Q34" s="5">
        <v>0.77300000000000002</v>
      </c>
      <c r="S34">
        <f t="shared" si="16"/>
        <v>1.1600000000000055E-2</v>
      </c>
      <c r="T34">
        <f t="shared" si="17"/>
        <v>3.3200000000000007E-2</v>
      </c>
      <c r="U34">
        <f t="shared" si="18"/>
        <v>-5.9000000000000163E-3</v>
      </c>
      <c r="V34">
        <f t="shared" si="19"/>
        <v>-5.9999999999993392E-4</v>
      </c>
      <c r="W34">
        <f t="shared" si="20"/>
        <v>-9.4999999999999529E-3</v>
      </c>
      <c r="X34">
        <f t="shared" si="21"/>
        <v>0</v>
      </c>
      <c r="Y34">
        <f t="shared" si="22"/>
        <v>3.0900000000000039E-2</v>
      </c>
      <c r="AA34">
        <f t="shared" si="23"/>
        <v>1.5211119853134087</v>
      </c>
      <c r="AB34">
        <f t="shared" si="24"/>
        <v>4.1355256601893382</v>
      </c>
      <c r="AC34">
        <f t="shared" si="25"/>
        <v>-0.49117549117549253</v>
      </c>
      <c r="AD34">
        <f t="shared" si="26"/>
        <v>-7.3466389126966319E-2</v>
      </c>
      <c r="AE34">
        <f t="shared" si="27"/>
        <v>-1.0588497547926832</v>
      </c>
      <c r="AF34">
        <f t="shared" si="28"/>
        <v>0</v>
      </c>
      <c r="AG34">
        <f t="shared" si="29"/>
        <v>4.1638593181511983</v>
      </c>
    </row>
    <row r="35" spans="2:33" x14ac:dyDescent="0.25">
      <c r="B35" s="7" t="s">
        <v>26</v>
      </c>
      <c r="C35" s="5">
        <v>1.6500999999999999</v>
      </c>
      <c r="D35" s="5">
        <v>1.7572000000000001</v>
      </c>
      <c r="E35" s="5">
        <v>2.1225000000000001</v>
      </c>
      <c r="F35" s="5">
        <v>1.6304000000000001</v>
      </c>
      <c r="G35" s="5">
        <v>1.7258</v>
      </c>
      <c r="H35" s="5">
        <v>1.6556999999999999</v>
      </c>
      <c r="I35" s="5">
        <v>1.4908999999999999</v>
      </c>
      <c r="K35" s="5">
        <v>1.6677</v>
      </c>
      <c r="L35" s="5">
        <v>1.7461</v>
      </c>
      <c r="M35" s="5">
        <v>2.3730000000000002</v>
      </c>
      <c r="N35" s="5">
        <v>1.6387</v>
      </c>
      <c r="O35" s="5">
        <v>1.7613000000000001</v>
      </c>
      <c r="P35" s="5">
        <v>1.6109</v>
      </c>
      <c r="Q35" s="5">
        <v>1.637</v>
      </c>
      <c r="S35">
        <f t="shared" si="16"/>
        <v>1.760000000000006E-2</v>
      </c>
      <c r="T35">
        <f t="shared" si="17"/>
        <v>-1.110000000000011E-2</v>
      </c>
      <c r="U35">
        <f t="shared" si="18"/>
        <v>0.25050000000000017</v>
      </c>
      <c r="V35">
        <f t="shared" si="19"/>
        <v>8.2999999999999741E-3</v>
      </c>
      <c r="W35">
        <f t="shared" si="20"/>
        <v>3.5500000000000087E-2</v>
      </c>
      <c r="X35">
        <f t="shared" si="21"/>
        <v>-4.4799999999999951E-2</v>
      </c>
      <c r="Y35">
        <f t="shared" si="22"/>
        <v>0.14610000000000012</v>
      </c>
      <c r="AA35">
        <f t="shared" si="23"/>
        <v>1.066602024119754</v>
      </c>
      <c r="AB35">
        <f t="shared" si="24"/>
        <v>-0.63168677441384646</v>
      </c>
      <c r="AC35">
        <f t="shared" si="25"/>
        <v>11.802120141342765</v>
      </c>
      <c r="AD35">
        <f t="shared" si="26"/>
        <v>0.50907752698724074</v>
      </c>
      <c r="AE35">
        <f t="shared" si="27"/>
        <v>2.057017035577708</v>
      </c>
      <c r="AF35">
        <f t="shared" si="28"/>
        <v>-2.7058041915805973</v>
      </c>
      <c r="AG35">
        <f t="shared" si="29"/>
        <v>9.7994499966463291</v>
      </c>
    </row>
    <row r="36" spans="2:33" x14ac:dyDescent="0.25">
      <c r="B36" s="7" t="s">
        <v>27</v>
      </c>
      <c r="C36" s="5">
        <v>0.11509999999999999</v>
      </c>
      <c r="D36" s="5">
        <v>0.13619999999999999</v>
      </c>
      <c r="E36" s="5">
        <v>0.15160000000000001</v>
      </c>
      <c r="F36" s="5">
        <v>0.11119999999999999</v>
      </c>
      <c r="G36" s="5">
        <v>0.11890000000000001</v>
      </c>
      <c r="H36" s="5">
        <v>0.11509999999999999</v>
      </c>
      <c r="I36" s="5">
        <v>0.11890000000000001</v>
      </c>
      <c r="K36" s="5">
        <v>0.11119999999999999</v>
      </c>
      <c r="L36" s="5">
        <v>0.13289999999999999</v>
      </c>
      <c r="M36" s="5">
        <v>0.15440000000000001</v>
      </c>
      <c r="N36" s="5">
        <v>0.11119999999999999</v>
      </c>
      <c r="O36" s="5">
        <v>0.1394</v>
      </c>
      <c r="P36" s="5">
        <v>0.11119999999999999</v>
      </c>
      <c r="Q36" s="5">
        <v>0.11890000000000001</v>
      </c>
      <c r="S36">
        <f t="shared" si="16"/>
        <v>-3.9000000000000007E-3</v>
      </c>
      <c r="T36">
        <f t="shared" si="17"/>
        <v>-3.2999999999999974E-3</v>
      </c>
      <c r="U36">
        <f t="shared" si="18"/>
        <v>2.7999999999999969E-3</v>
      </c>
      <c r="V36">
        <f t="shared" si="19"/>
        <v>0</v>
      </c>
      <c r="W36">
        <f t="shared" si="20"/>
        <v>2.049999999999999E-2</v>
      </c>
      <c r="X36">
        <f t="shared" si="21"/>
        <v>-3.9000000000000007E-3</v>
      </c>
      <c r="Y36">
        <f t="shared" si="22"/>
        <v>0</v>
      </c>
      <c r="AA36">
        <f t="shared" si="23"/>
        <v>-3.3883579496090364</v>
      </c>
      <c r="AB36">
        <f t="shared" si="24"/>
        <v>-2.4229074889867825</v>
      </c>
      <c r="AC36">
        <f t="shared" si="25"/>
        <v>1.8469656992084411</v>
      </c>
      <c r="AD36">
        <f t="shared" si="26"/>
        <v>0</v>
      </c>
      <c r="AE36">
        <f t="shared" si="27"/>
        <v>17.241379310344819</v>
      </c>
      <c r="AF36">
        <f t="shared" si="28"/>
        <v>-3.3883579496090364</v>
      </c>
      <c r="AG36">
        <f t="shared" si="29"/>
        <v>0</v>
      </c>
    </row>
    <row r="37" spans="2:33" x14ac:dyDescent="0.25">
      <c r="B37" s="7" t="s">
        <v>28</v>
      </c>
      <c r="C37" s="5">
        <v>1.3342000000000001</v>
      </c>
      <c r="D37" s="5">
        <v>1.3473999999999999</v>
      </c>
      <c r="E37" s="5">
        <v>2.9007999999999998</v>
      </c>
      <c r="F37" s="5">
        <v>1.3631</v>
      </c>
      <c r="G37" s="5">
        <v>1.4217</v>
      </c>
      <c r="H37" s="5">
        <v>1.524</v>
      </c>
      <c r="I37" s="5">
        <v>1.3315999999999999</v>
      </c>
      <c r="K37" s="5">
        <v>1.4428000000000001</v>
      </c>
      <c r="L37" s="5">
        <v>1.8793</v>
      </c>
      <c r="M37" s="5">
        <v>1.5448</v>
      </c>
      <c r="N37" s="5">
        <v>1.5732999999999999</v>
      </c>
      <c r="O37" s="5">
        <v>1.5414000000000001</v>
      </c>
      <c r="P37" s="5">
        <v>1.524</v>
      </c>
      <c r="Q37" s="5">
        <v>1.8717999999999999</v>
      </c>
      <c r="S37">
        <f t="shared" si="16"/>
        <v>0.10860000000000003</v>
      </c>
      <c r="T37">
        <f t="shared" si="17"/>
        <v>0.53190000000000004</v>
      </c>
      <c r="U37">
        <f t="shared" si="18"/>
        <v>-1.3559999999999999</v>
      </c>
      <c r="V37">
        <f t="shared" si="19"/>
        <v>0.21019999999999994</v>
      </c>
      <c r="W37">
        <f t="shared" si="20"/>
        <v>0.11970000000000014</v>
      </c>
      <c r="X37">
        <f t="shared" si="21"/>
        <v>0</v>
      </c>
      <c r="Y37">
        <f t="shared" si="22"/>
        <v>0.54020000000000001</v>
      </c>
      <c r="AA37">
        <f t="shared" si="23"/>
        <v>8.1397091890271351</v>
      </c>
      <c r="AB37">
        <f t="shared" si="24"/>
        <v>39.47602790559597</v>
      </c>
      <c r="AC37">
        <f t="shared" si="25"/>
        <v>-46.745725317153891</v>
      </c>
      <c r="AD37">
        <f t="shared" si="26"/>
        <v>15.420732154647492</v>
      </c>
      <c r="AE37">
        <f t="shared" si="27"/>
        <v>8.4194977843426972</v>
      </c>
      <c r="AF37">
        <f t="shared" si="28"/>
        <v>0</v>
      </c>
      <c r="AG37">
        <f t="shared" si="29"/>
        <v>40.567738059477328</v>
      </c>
    </row>
    <row r="38" spans="2:33" x14ac:dyDescent="0.25">
      <c r="B38" s="7" t="s">
        <v>29</v>
      </c>
      <c r="C38" s="5">
        <v>1.718</v>
      </c>
      <c r="D38" s="5">
        <v>1.6144000000000001</v>
      </c>
      <c r="E38" s="5">
        <v>2.7040000000000002</v>
      </c>
      <c r="F38" s="5">
        <v>1.7299</v>
      </c>
      <c r="G38" s="5">
        <v>2.2256</v>
      </c>
      <c r="H38" s="5">
        <v>2.5710000000000002</v>
      </c>
      <c r="I38" s="5">
        <v>1.66</v>
      </c>
      <c r="K38" s="5">
        <v>1.7303999999999999</v>
      </c>
      <c r="L38" s="5">
        <v>1.6621999999999999</v>
      </c>
      <c r="M38" s="5">
        <v>2.4245999999999999</v>
      </c>
      <c r="N38" s="5">
        <v>1.7202</v>
      </c>
      <c r="O38" s="5">
        <v>2.1995</v>
      </c>
      <c r="P38" s="5">
        <v>2.5710000000000002</v>
      </c>
      <c r="Q38" s="5">
        <v>1.796</v>
      </c>
      <c r="S38">
        <f t="shared" si="16"/>
        <v>1.2399999999999967E-2</v>
      </c>
      <c r="T38">
        <f t="shared" si="17"/>
        <v>4.7799999999999843E-2</v>
      </c>
      <c r="U38">
        <f t="shared" si="18"/>
        <v>-0.27940000000000031</v>
      </c>
      <c r="V38">
        <f t="shared" si="19"/>
        <v>-9.7000000000000419E-3</v>
      </c>
      <c r="W38">
        <f t="shared" si="20"/>
        <v>-2.6100000000000012E-2</v>
      </c>
      <c r="X38">
        <f t="shared" si="21"/>
        <v>0</v>
      </c>
      <c r="Y38">
        <f t="shared" si="22"/>
        <v>0.13600000000000012</v>
      </c>
      <c r="AA38">
        <f t="shared" si="23"/>
        <v>0.7217694994179259</v>
      </c>
      <c r="AB38">
        <f t="shared" si="24"/>
        <v>2.9608523290386422</v>
      </c>
      <c r="AC38">
        <f t="shared" si="25"/>
        <v>-10.332840236686403</v>
      </c>
      <c r="AD38">
        <f t="shared" si="26"/>
        <v>-0.5607260535291082</v>
      </c>
      <c r="AE38">
        <f t="shared" si="27"/>
        <v>-1.172717469446442</v>
      </c>
      <c r="AF38">
        <f t="shared" si="28"/>
        <v>0</v>
      </c>
      <c r="AG38">
        <f t="shared" si="29"/>
        <v>8.1927710843373571</v>
      </c>
    </row>
    <row r="39" spans="2:33" x14ac:dyDescent="0.25">
      <c r="B39" s="7" t="s">
        <v>30</v>
      </c>
      <c r="C39" s="5">
        <v>1.538</v>
      </c>
      <c r="D39" s="5">
        <v>1.5465</v>
      </c>
      <c r="E39" s="5">
        <v>3.4655</v>
      </c>
      <c r="F39" s="5">
        <v>1.5802</v>
      </c>
      <c r="G39" s="5">
        <v>1.6284000000000001</v>
      </c>
      <c r="H39" s="5">
        <v>1.6415999999999999</v>
      </c>
      <c r="I39" s="5">
        <v>1.4939</v>
      </c>
      <c r="K39" s="5">
        <v>1.5361</v>
      </c>
      <c r="L39" s="5">
        <v>1.4944999999999999</v>
      </c>
      <c r="M39" s="5">
        <v>2.1131000000000002</v>
      </c>
      <c r="N39" s="5">
        <v>1.6097999999999999</v>
      </c>
      <c r="O39" s="5">
        <v>1.6393</v>
      </c>
      <c r="P39" s="5">
        <v>1.6415999999999999</v>
      </c>
      <c r="Q39" s="5">
        <v>1.6032999999999999</v>
      </c>
      <c r="S39">
        <f t="shared" si="16"/>
        <v>-1.9000000000000128E-3</v>
      </c>
      <c r="T39">
        <f t="shared" si="17"/>
        <v>-5.2000000000000046E-2</v>
      </c>
      <c r="U39">
        <f t="shared" si="18"/>
        <v>-1.3523999999999998</v>
      </c>
      <c r="V39">
        <f t="shared" si="19"/>
        <v>2.9599999999999849E-2</v>
      </c>
      <c r="W39">
        <f t="shared" si="20"/>
        <v>1.089999999999991E-2</v>
      </c>
      <c r="X39">
        <f t="shared" si="21"/>
        <v>0</v>
      </c>
      <c r="Y39">
        <f t="shared" si="22"/>
        <v>0.10939999999999994</v>
      </c>
      <c r="AA39">
        <f t="shared" si="23"/>
        <v>-0.12353706111833633</v>
      </c>
      <c r="AB39">
        <f t="shared" si="24"/>
        <v>-3.3624312964759162</v>
      </c>
      <c r="AC39">
        <f t="shared" si="25"/>
        <v>-39.024671764536137</v>
      </c>
      <c r="AD39">
        <f t="shared" si="26"/>
        <v>1.8731806100493511</v>
      </c>
      <c r="AE39">
        <f t="shared" si="27"/>
        <v>0.66936870547776406</v>
      </c>
      <c r="AF39">
        <f t="shared" si="28"/>
        <v>0</v>
      </c>
      <c r="AG39">
        <f t="shared" si="29"/>
        <v>7.3231139969208074</v>
      </c>
    </row>
    <row r="40" spans="2:33" x14ac:dyDescent="0.25">
      <c r="B40" s="7" t="s">
        <v>31</v>
      </c>
      <c r="C40" s="5">
        <v>1.0328999999999999</v>
      </c>
      <c r="D40" s="5">
        <v>1.0074000000000001</v>
      </c>
      <c r="E40" s="5">
        <v>1.7256</v>
      </c>
      <c r="F40" s="5">
        <v>1.0257000000000001</v>
      </c>
      <c r="G40" s="5">
        <v>1.1209</v>
      </c>
      <c r="H40" s="5">
        <v>1.0683</v>
      </c>
      <c r="I40" s="5">
        <v>1.0111000000000001</v>
      </c>
      <c r="K40" s="5">
        <v>0.98119999999999996</v>
      </c>
      <c r="L40" s="5">
        <v>0.97929999999999995</v>
      </c>
      <c r="M40" s="5">
        <v>1.7890999999999999</v>
      </c>
      <c r="N40" s="5">
        <v>1.0074000000000001</v>
      </c>
      <c r="O40" s="5">
        <v>1.1193</v>
      </c>
      <c r="P40" s="5">
        <v>1.0683</v>
      </c>
      <c r="Q40" s="5">
        <v>0.98309999999999997</v>
      </c>
      <c r="S40">
        <f t="shared" si="16"/>
        <v>-5.1699999999999968E-2</v>
      </c>
      <c r="T40">
        <f t="shared" si="17"/>
        <v>-2.8100000000000125E-2</v>
      </c>
      <c r="U40">
        <f t="shared" si="18"/>
        <v>6.349999999999989E-2</v>
      </c>
      <c r="V40">
        <f t="shared" si="19"/>
        <v>-1.8299999999999983E-2</v>
      </c>
      <c r="W40">
        <f t="shared" si="20"/>
        <v>-1.6000000000000458E-3</v>
      </c>
      <c r="X40">
        <f t="shared" si="21"/>
        <v>0</v>
      </c>
      <c r="Y40">
        <f t="shared" si="22"/>
        <v>-2.8000000000000136E-2</v>
      </c>
      <c r="AA40">
        <f t="shared" si="23"/>
        <v>-5.0053248136315194</v>
      </c>
      <c r="AB40">
        <f t="shared" si="24"/>
        <v>-2.789358745284904</v>
      </c>
      <c r="AC40">
        <f t="shared" si="25"/>
        <v>3.6798794622160345</v>
      </c>
      <c r="AD40">
        <f t="shared" si="26"/>
        <v>-1.7841474115238356</v>
      </c>
      <c r="AE40">
        <f t="shared" si="27"/>
        <v>-0.14274243911143242</v>
      </c>
      <c r="AF40">
        <f t="shared" si="28"/>
        <v>0</v>
      </c>
      <c r="AG40">
        <f t="shared" si="29"/>
        <v>-2.7692612006725481</v>
      </c>
    </row>
    <row r="41" spans="2:33" x14ac:dyDescent="0.25">
      <c r="B41" s="7" t="s">
        <v>32</v>
      </c>
      <c r="C41" s="5">
        <v>1.3160000000000001</v>
      </c>
      <c r="D41" s="5">
        <v>2.1118000000000001</v>
      </c>
      <c r="E41" s="5">
        <v>2.6579999999999999</v>
      </c>
      <c r="F41" s="5">
        <v>1.7617</v>
      </c>
      <c r="G41" s="5">
        <v>1.5437000000000001</v>
      </c>
      <c r="H41" s="5">
        <v>1.4397</v>
      </c>
      <c r="I41" s="5">
        <v>1.5866</v>
      </c>
      <c r="K41" s="5">
        <v>1.3936999999999999</v>
      </c>
      <c r="L41" s="5">
        <v>2.4495</v>
      </c>
      <c r="M41" s="5">
        <v>2.3740000000000001</v>
      </c>
      <c r="N41" s="5">
        <v>1.5287999999999999</v>
      </c>
      <c r="O41" s="5">
        <v>1.6033999999999999</v>
      </c>
      <c r="P41" s="5">
        <v>1.4397</v>
      </c>
      <c r="Q41" s="5">
        <v>2.4643000000000002</v>
      </c>
      <c r="S41">
        <f t="shared" si="16"/>
        <v>7.769999999999988E-2</v>
      </c>
      <c r="T41">
        <f t="shared" si="17"/>
        <v>0.33769999999999989</v>
      </c>
      <c r="U41">
        <f t="shared" si="18"/>
        <v>-0.28399999999999981</v>
      </c>
      <c r="V41">
        <f t="shared" si="19"/>
        <v>-0.23290000000000011</v>
      </c>
      <c r="W41">
        <f t="shared" si="20"/>
        <v>5.9699999999999864E-2</v>
      </c>
      <c r="X41">
        <f t="shared" si="21"/>
        <v>0</v>
      </c>
      <c r="Y41">
        <f t="shared" si="22"/>
        <v>0.87770000000000015</v>
      </c>
      <c r="AA41">
        <f t="shared" si="23"/>
        <v>5.9042553191489269</v>
      </c>
      <c r="AB41">
        <f t="shared" si="24"/>
        <v>15.991097641822137</v>
      </c>
      <c r="AC41">
        <f t="shared" si="25"/>
        <v>-10.684725357411581</v>
      </c>
      <c r="AD41">
        <f t="shared" si="26"/>
        <v>-13.220185048532672</v>
      </c>
      <c r="AE41">
        <f t="shared" si="27"/>
        <v>3.867331735440815</v>
      </c>
      <c r="AF41">
        <f t="shared" si="28"/>
        <v>0</v>
      </c>
      <c r="AG41">
        <f t="shared" si="29"/>
        <v>55.319551241648817</v>
      </c>
    </row>
    <row r="42" spans="2:33" x14ac:dyDescent="0.25">
      <c r="B42" s="7" t="s">
        <v>33</v>
      </c>
      <c r="C42" s="5">
        <v>0.7177</v>
      </c>
      <c r="D42" s="5">
        <v>0.71120000000000005</v>
      </c>
      <c r="E42" s="5">
        <v>0.84030000000000005</v>
      </c>
      <c r="F42" s="5">
        <v>0.748</v>
      </c>
      <c r="G42" s="5">
        <v>0.70650000000000002</v>
      </c>
      <c r="H42" s="5">
        <v>0.79620000000000002</v>
      </c>
      <c r="I42" s="5">
        <v>0.67559999999999998</v>
      </c>
      <c r="K42" s="5">
        <v>0.7177</v>
      </c>
      <c r="L42" s="5">
        <v>0.71830000000000005</v>
      </c>
      <c r="M42" s="5">
        <v>0.91290000000000004</v>
      </c>
      <c r="N42" s="5">
        <v>0.75580000000000003</v>
      </c>
      <c r="O42" s="5">
        <v>0.67500000000000004</v>
      </c>
      <c r="P42" s="5">
        <v>0.79620000000000002</v>
      </c>
      <c r="Q42" s="5">
        <v>0.64129999999999998</v>
      </c>
      <c r="S42">
        <f t="shared" si="16"/>
        <v>0</v>
      </c>
      <c r="T42">
        <f t="shared" si="17"/>
        <v>7.0999999999999952E-3</v>
      </c>
      <c r="U42">
        <f t="shared" si="18"/>
        <v>7.2599999999999998E-2</v>
      </c>
      <c r="V42">
        <f t="shared" si="19"/>
        <v>7.8000000000000291E-3</v>
      </c>
      <c r="W42">
        <f t="shared" si="20"/>
        <v>-3.1499999999999972E-2</v>
      </c>
      <c r="X42">
        <f t="shared" si="21"/>
        <v>0</v>
      </c>
      <c r="Y42">
        <f t="shared" si="22"/>
        <v>-3.4299999999999997E-2</v>
      </c>
      <c r="AA42">
        <f t="shared" si="23"/>
        <v>0</v>
      </c>
      <c r="AB42">
        <f t="shared" si="24"/>
        <v>0.99831271091113538</v>
      </c>
      <c r="AC42">
        <f t="shared" si="25"/>
        <v>8.6397715101749366</v>
      </c>
      <c r="AD42">
        <f t="shared" si="26"/>
        <v>1.0427807486631056</v>
      </c>
      <c r="AE42">
        <f t="shared" si="27"/>
        <v>-4.458598726114646</v>
      </c>
      <c r="AF42">
        <f t="shared" si="28"/>
        <v>0</v>
      </c>
      <c r="AG42">
        <f t="shared" si="29"/>
        <v>-5.076968620485494</v>
      </c>
    </row>
    <row r="43" spans="2:33" x14ac:dyDescent="0.25">
      <c r="B43" s="7" t="s">
        <v>34</v>
      </c>
      <c r="C43" s="5">
        <v>3.9198</v>
      </c>
      <c r="D43" s="5">
        <v>3.8774000000000002</v>
      </c>
      <c r="E43" s="5">
        <v>6.6150000000000002</v>
      </c>
      <c r="F43" s="5">
        <v>3.8881999999999999</v>
      </c>
      <c r="G43" s="5">
        <v>4.1704999999999997</v>
      </c>
      <c r="H43" s="5">
        <v>4.2812999999999999</v>
      </c>
      <c r="I43" s="5">
        <v>3.8811</v>
      </c>
      <c r="K43" s="5">
        <v>3.8780000000000001</v>
      </c>
      <c r="L43" s="5">
        <v>3.7084999999999999</v>
      </c>
      <c r="M43" s="5">
        <v>5.6082999999999998</v>
      </c>
      <c r="N43" s="5">
        <v>3.8736000000000002</v>
      </c>
      <c r="O43" s="5">
        <v>4.1917999999999997</v>
      </c>
      <c r="P43" s="5">
        <v>3.9866000000000001</v>
      </c>
      <c r="Q43" s="5">
        <v>3.7755999999999998</v>
      </c>
      <c r="S43">
        <f t="shared" si="16"/>
        <v>-4.1799999999999837E-2</v>
      </c>
      <c r="T43">
        <f t="shared" si="17"/>
        <v>-0.16890000000000027</v>
      </c>
      <c r="U43">
        <f t="shared" si="18"/>
        <v>-1.0067000000000004</v>
      </c>
      <c r="V43">
        <f t="shared" si="19"/>
        <v>-1.4599999999999724E-2</v>
      </c>
      <c r="W43">
        <f t="shared" si="20"/>
        <v>2.1300000000000097E-2</v>
      </c>
      <c r="X43">
        <f t="shared" si="21"/>
        <v>-0.29469999999999974</v>
      </c>
      <c r="Y43">
        <f t="shared" si="22"/>
        <v>-0.10550000000000015</v>
      </c>
      <c r="AA43">
        <f t="shared" si="23"/>
        <v>-1.066380937802945</v>
      </c>
      <c r="AB43">
        <f t="shared" si="24"/>
        <v>-4.3560117604580464</v>
      </c>
      <c r="AC43">
        <f t="shared" si="25"/>
        <v>-15.218442932728653</v>
      </c>
      <c r="AD43">
        <f t="shared" si="26"/>
        <v>-0.37549508770124285</v>
      </c>
      <c r="AE43">
        <f t="shared" si="27"/>
        <v>0.51073012828198294</v>
      </c>
      <c r="AF43">
        <f t="shared" si="28"/>
        <v>-6.8834232592903968</v>
      </c>
      <c r="AG43">
        <f t="shared" si="29"/>
        <v>-2.718301512457812</v>
      </c>
    </row>
    <row r="46" spans="2:33" x14ac:dyDescent="0.25">
      <c r="H46" s="23" t="s">
        <v>40</v>
      </c>
      <c r="I46" s="23"/>
      <c r="J46" s="23"/>
      <c r="K46" s="23"/>
      <c r="L46" s="23"/>
    </row>
    <row r="47" spans="2:33" x14ac:dyDescent="0.25">
      <c r="C47" s="22" t="s">
        <v>35</v>
      </c>
      <c r="D47" s="22"/>
      <c r="E47" s="22"/>
      <c r="F47" s="22"/>
      <c r="G47" s="22"/>
      <c r="H47" s="22"/>
      <c r="I47" s="22"/>
      <c r="K47" s="22" t="s">
        <v>36</v>
      </c>
      <c r="L47" s="22"/>
      <c r="M47" s="22"/>
      <c r="N47" s="22"/>
      <c r="O47" s="22"/>
      <c r="P47" s="22"/>
      <c r="Q47" s="22"/>
      <c r="S47" s="22" t="s">
        <v>44</v>
      </c>
      <c r="T47" s="22"/>
      <c r="U47" s="22"/>
      <c r="V47" s="22"/>
      <c r="W47" s="22"/>
      <c r="X47" s="22"/>
      <c r="Y47" s="22"/>
      <c r="AA47" s="22" t="s">
        <v>45</v>
      </c>
      <c r="AB47" s="22"/>
      <c r="AC47" s="22"/>
      <c r="AD47" s="22"/>
      <c r="AE47" s="22"/>
      <c r="AF47" s="22"/>
      <c r="AG47" s="22"/>
    </row>
    <row r="48" spans="2:33" x14ac:dyDescent="0.25">
      <c r="C48" s="2" t="s">
        <v>2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K48" s="2" t="s">
        <v>2</v>
      </c>
      <c r="L48" s="2" t="s">
        <v>3</v>
      </c>
      <c r="M48" s="2" t="s">
        <v>4</v>
      </c>
      <c r="N48" s="2" t="s">
        <v>5</v>
      </c>
      <c r="O48" s="2" t="s">
        <v>6</v>
      </c>
      <c r="P48" s="2" t="s">
        <v>7</v>
      </c>
      <c r="Q48" s="2" t="s">
        <v>8</v>
      </c>
      <c r="S48" s="2" t="s">
        <v>2</v>
      </c>
      <c r="T48" s="2" t="s">
        <v>3</v>
      </c>
      <c r="U48" s="2" t="s">
        <v>4</v>
      </c>
      <c r="V48" s="2" t="s">
        <v>5</v>
      </c>
      <c r="W48" s="2" t="s">
        <v>6</v>
      </c>
      <c r="X48" s="2" t="s">
        <v>7</v>
      </c>
      <c r="Y48" s="2" t="s">
        <v>8</v>
      </c>
      <c r="AA48" s="2" t="s">
        <v>2</v>
      </c>
      <c r="AB48" s="2" t="s">
        <v>3</v>
      </c>
      <c r="AC48" s="2" t="s">
        <v>4</v>
      </c>
      <c r="AD48" s="2" t="s">
        <v>5</v>
      </c>
      <c r="AE48" s="2" t="s">
        <v>6</v>
      </c>
      <c r="AF48" s="2" t="s">
        <v>7</v>
      </c>
      <c r="AG48" s="2" t="s">
        <v>8</v>
      </c>
    </row>
    <row r="49" spans="2:33" x14ac:dyDescent="0.25">
      <c r="B49" s="7" t="s">
        <v>25</v>
      </c>
      <c r="C49" s="5">
        <v>0.76259999999999994</v>
      </c>
      <c r="D49" s="5">
        <v>0.80279999999999996</v>
      </c>
      <c r="E49" s="5">
        <v>1.2012</v>
      </c>
      <c r="F49" s="5">
        <v>0.81669999999999998</v>
      </c>
      <c r="G49" s="5">
        <v>0.8972</v>
      </c>
      <c r="H49" s="5">
        <v>0.90029999999999999</v>
      </c>
      <c r="I49" s="5">
        <v>0.74209999999999998</v>
      </c>
      <c r="K49" s="5">
        <v>0.74839999999999995</v>
      </c>
      <c r="L49" s="5">
        <v>0.75829999999999997</v>
      </c>
      <c r="M49" s="5">
        <v>0.8155</v>
      </c>
      <c r="N49" s="5">
        <v>0.85270000000000001</v>
      </c>
      <c r="O49" s="5">
        <v>0.88080000000000003</v>
      </c>
      <c r="P49" s="5">
        <v>0.90029999999999999</v>
      </c>
      <c r="Q49" s="5">
        <v>0.76139999999999997</v>
      </c>
      <c r="S49">
        <f t="shared" si="16"/>
        <v>-1.419999999999999E-2</v>
      </c>
      <c r="T49">
        <f t="shared" si="17"/>
        <v>-4.4499999999999984E-2</v>
      </c>
      <c r="U49">
        <f t="shared" si="18"/>
        <v>-0.38570000000000004</v>
      </c>
      <c r="V49">
        <f t="shared" si="19"/>
        <v>3.6000000000000032E-2</v>
      </c>
      <c r="W49">
        <f t="shared" si="20"/>
        <v>-1.639999999999997E-2</v>
      </c>
      <c r="X49">
        <f t="shared" si="21"/>
        <v>0</v>
      </c>
      <c r="Y49">
        <f t="shared" si="22"/>
        <v>1.9299999999999984E-2</v>
      </c>
      <c r="AA49">
        <f t="shared" si="23"/>
        <v>-1.8620508785733008</v>
      </c>
      <c r="AB49">
        <f t="shared" si="24"/>
        <v>-5.5430991529646221</v>
      </c>
      <c r="AC49">
        <f t="shared" si="25"/>
        <v>-32.109557109557116</v>
      </c>
      <c r="AD49">
        <f t="shared" si="26"/>
        <v>4.4079833476184689</v>
      </c>
      <c r="AE49">
        <f t="shared" si="27"/>
        <v>-1.8279090503789535</v>
      </c>
      <c r="AF49">
        <f t="shared" si="28"/>
        <v>0</v>
      </c>
      <c r="AG49">
        <f t="shared" si="29"/>
        <v>2.6007276647352087</v>
      </c>
    </row>
    <row r="50" spans="2:33" x14ac:dyDescent="0.25">
      <c r="B50" s="7" t="s">
        <v>26</v>
      </c>
      <c r="C50" s="5">
        <v>1.6500999999999999</v>
      </c>
      <c r="D50" s="5">
        <v>1.7572000000000001</v>
      </c>
      <c r="E50" s="5">
        <v>2.1225000000000001</v>
      </c>
      <c r="F50" s="5">
        <v>1.6304000000000001</v>
      </c>
      <c r="G50" s="5">
        <v>1.7258</v>
      </c>
      <c r="H50" s="5">
        <v>1.6556999999999999</v>
      </c>
      <c r="I50" s="5">
        <v>1.4908999999999999</v>
      </c>
      <c r="K50" s="5">
        <v>1.6748000000000001</v>
      </c>
      <c r="L50" s="5">
        <v>1.8057000000000001</v>
      </c>
      <c r="M50" s="5">
        <v>2.5847000000000002</v>
      </c>
      <c r="N50" s="5">
        <v>1.6321000000000001</v>
      </c>
      <c r="O50" s="5">
        <v>1.8793</v>
      </c>
      <c r="P50" s="5">
        <v>1.6109</v>
      </c>
      <c r="Q50" s="5">
        <v>1.7196</v>
      </c>
      <c r="S50">
        <f t="shared" si="16"/>
        <v>2.4700000000000166E-2</v>
      </c>
      <c r="T50">
        <f t="shared" si="17"/>
        <v>4.8499999999999988E-2</v>
      </c>
      <c r="U50">
        <f t="shared" si="18"/>
        <v>0.46220000000000017</v>
      </c>
      <c r="V50">
        <f t="shared" si="19"/>
        <v>1.7000000000000348E-3</v>
      </c>
      <c r="W50">
        <f t="shared" si="20"/>
        <v>0.15349999999999997</v>
      </c>
      <c r="X50">
        <f t="shared" si="21"/>
        <v>-4.4799999999999951E-2</v>
      </c>
      <c r="Y50">
        <f t="shared" si="22"/>
        <v>0.22870000000000013</v>
      </c>
      <c r="AA50">
        <f t="shared" si="23"/>
        <v>1.4968789770317052</v>
      </c>
      <c r="AB50">
        <f t="shared" si="24"/>
        <v>2.7600728431595711</v>
      </c>
      <c r="AC50">
        <f t="shared" si="25"/>
        <v>21.776207302709075</v>
      </c>
      <c r="AD50">
        <f t="shared" si="26"/>
        <v>0.10426889106967828</v>
      </c>
      <c r="AE50">
        <f t="shared" si="27"/>
        <v>8.8944257735542926</v>
      </c>
      <c r="AF50">
        <f t="shared" si="28"/>
        <v>-2.7058041915805973</v>
      </c>
      <c r="AG50">
        <f t="shared" si="29"/>
        <v>15.339727681266359</v>
      </c>
    </row>
    <row r="51" spans="2:33" x14ac:dyDescent="0.25">
      <c r="B51" s="7" t="s">
        <v>27</v>
      </c>
      <c r="C51" s="5">
        <v>0.11509999999999999</v>
      </c>
      <c r="D51" s="5">
        <v>0.13619999999999999</v>
      </c>
      <c r="E51" s="5">
        <v>0.15160000000000001</v>
      </c>
      <c r="F51" s="5">
        <v>0.11119999999999999</v>
      </c>
      <c r="G51" s="5">
        <v>0.11890000000000001</v>
      </c>
      <c r="H51" s="5">
        <v>0.11509999999999999</v>
      </c>
      <c r="I51" s="5">
        <v>0.11890000000000001</v>
      </c>
      <c r="K51" s="5">
        <v>0.11119999999999999</v>
      </c>
      <c r="L51" s="5">
        <v>0.13289999999999999</v>
      </c>
      <c r="M51" s="5">
        <v>0.15440000000000001</v>
      </c>
      <c r="N51" s="5">
        <v>0.11119999999999999</v>
      </c>
      <c r="O51" s="5">
        <v>0.1394</v>
      </c>
      <c r="P51" s="5">
        <v>0.11119999999999999</v>
      </c>
      <c r="Q51" s="5">
        <v>0.11890000000000001</v>
      </c>
      <c r="S51">
        <f t="shared" si="16"/>
        <v>-3.9000000000000007E-3</v>
      </c>
      <c r="T51">
        <f t="shared" si="17"/>
        <v>-3.2999999999999974E-3</v>
      </c>
      <c r="U51">
        <f t="shared" si="18"/>
        <v>2.7999999999999969E-3</v>
      </c>
      <c r="V51">
        <f t="shared" si="19"/>
        <v>0</v>
      </c>
      <c r="W51">
        <f t="shared" si="20"/>
        <v>2.049999999999999E-2</v>
      </c>
      <c r="X51">
        <f t="shared" si="21"/>
        <v>-3.9000000000000007E-3</v>
      </c>
      <c r="Y51">
        <f t="shared" si="22"/>
        <v>0</v>
      </c>
      <c r="AA51">
        <f t="shared" si="23"/>
        <v>-3.3883579496090364</v>
      </c>
      <c r="AB51">
        <f t="shared" si="24"/>
        <v>-2.4229074889867825</v>
      </c>
      <c r="AC51">
        <f t="shared" si="25"/>
        <v>1.8469656992084411</v>
      </c>
      <c r="AD51">
        <f t="shared" si="26"/>
        <v>0</v>
      </c>
      <c r="AE51">
        <f t="shared" si="27"/>
        <v>17.241379310344819</v>
      </c>
      <c r="AF51">
        <f t="shared" si="28"/>
        <v>-3.3883579496090364</v>
      </c>
      <c r="AG51">
        <f t="shared" si="29"/>
        <v>0</v>
      </c>
    </row>
    <row r="52" spans="2:33" x14ac:dyDescent="0.25">
      <c r="B52" s="7" t="s">
        <v>28</v>
      </c>
      <c r="C52" s="5">
        <v>1.3342000000000001</v>
      </c>
      <c r="D52" s="5">
        <v>1.3473999999999999</v>
      </c>
      <c r="E52" s="5">
        <v>2.9007999999999998</v>
      </c>
      <c r="F52" s="5">
        <v>1.3631</v>
      </c>
      <c r="G52" s="5">
        <v>1.4217</v>
      </c>
      <c r="H52" s="5">
        <v>1.524</v>
      </c>
      <c r="I52" s="5">
        <v>1.3315999999999999</v>
      </c>
      <c r="K52" s="5">
        <v>1.4611000000000001</v>
      </c>
      <c r="L52" s="5">
        <v>1.8727</v>
      </c>
      <c r="M52" s="5">
        <v>1.7775000000000001</v>
      </c>
      <c r="N52" s="5">
        <v>1.6875</v>
      </c>
      <c r="O52" s="5">
        <v>1.6012</v>
      </c>
      <c r="P52" s="5">
        <v>1.524</v>
      </c>
      <c r="Q52" s="5">
        <v>1.8953</v>
      </c>
      <c r="S52">
        <f t="shared" si="16"/>
        <v>0.12690000000000001</v>
      </c>
      <c r="T52">
        <f t="shared" si="17"/>
        <v>0.5253000000000001</v>
      </c>
      <c r="U52">
        <f t="shared" si="18"/>
        <v>-1.1232999999999997</v>
      </c>
      <c r="V52">
        <f t="shared" si="19"/>
        <v>0.32440000000000002</v>
      </c>
      <c r="W52">
        <f t="shared" si="20"/>
        <v>0.17949999999999999</v>
      </c>
      <c r="X52">
        <f t="shared" si="21"/>
        <v>0</v>
      </c>
      <c r="Y52">
        <f t="shared" si="22"/>
        <v>0.56370000000000009</v>
      </c>
      <c r="AA52">
        <f t="shared" si="23"/>
        <v>9.5113176435317044</v>
      </c>
      <c r="AB52">
        <f t="shared" si="24"/>
        <v>38.986195636039788</v>
      </c>
      <c r="AC52">
        <f t="shared" si="25"/>
        <v>-38.723800330943178</v>
      </c>
      <c r="AD52">
        <f t="shared" si="26"/>
        <v>23.79869415303353</v>
      </c>
      <c r="AE52">
        <f t="shared" si="27"/>
        <v>12.625729760146303</v>
      </c>
      <c r="AF52">
        <f t="shared" si="28"/>
        <v>0</v>
      </c>
      <c r="AG52">
        <f t="shared" si="29"/>
        <v>42.332532291979582</v>
      </c>
    </row>
    <row r="53" spans="2:33" x14ac:dyDescent="0.25">
      <c r="B53" s="7" t="s">
        <v>29</v>
      </c>
      <c r="C53" s="5">
        <v>1.718</v>
      </c>
      <c r="D53" s="5">
        <v>1.6144000000000001</v>
      </c>
      <c r="E53" s="5">
        <v>2.7040000000000002</v>
      </c>
      <c r="F53" s="5">
        <v>1.7299</v>
      </c>
      <c r="G53" s="5">
        <v>2.2256</v>
      </c>
      <c r="H53" s="5">
        <v>2.5710000000000002</v>
      </c>
      <c r="I53" s="5">
        <v>1.66</v>
      </c>
      <c r="K53" s="5">
        <v>1.7741</v>
      </c>
      <c r="L53" s="5">
        <v>1.738</v>
      </c>
      <c r="M53" s="5">
        <v>2.1532</v>
      </c>
      <c r="N53" s="5">
        <v>1.7829999999999999</v>
      </c>
      <c r="O53" s="5">
        <v>2.2770000000000001</v>
      </c>
      <c r="P53" s="5">
        <v>2.5710000000000002</v>
      </c>
      <c r="Q53" s="5">
        <v>1.9684999999999999</v>
      </c>
      <c r="S53">
        <f t="shared" si="16"/>
        <v>5.6100000000000039E-2</v>
      </c>
      <c r="T53">
        <f t="shared" si="17"/>
        <v>0.12359999999999993</v>
      </c>
      <c r="U53">
        <f t="shared" si="18"/>
        <v>-0.55080000000000018</v>
      </c>
      <c r="V53">
        <f t="shared" si="19"/>
        <v>5.3099999999999925E-2</v>
      </c>
      <c r="W53">
        <f t="shared" si="20"/>
        <v>5.1400000000000112E-2</v>
      </c>
      <c r="X53">
        <f t="shared" si="21"/>
        <v>0</v>
      </c>
      <c r="Y53">
        <f t="shared" si="22"/>
        <v>0.3085</v>
      </c>
      <c r="AA53">
        <f t="shared" si="23"/>
        <v>3.2654249126891757</v>
      </c>
      <c r="AB53">
        <f t="shared" si="24"/>
        <v>7.6560951437066356</v>
      </c>
      <c r="AC53">
        <f t="shared" si="25"/>
        <v>-20.369822485207106</v>
      </c>
      <c r="AD53">
        <f t="shared" si="26"/>
        <v>3.069541591999533</v>
      </c>
      <c r="AE53">
        <f t="shared" si="27"/>
        <v>2.3094895758447209</v>
      </c>
      <c r="AF53">
        <f t="shared" si="28"/>
        <v>0</v>
      </c>
      <c r="AG53">
        <f t="shared" si="29"/>
        <v>18.584337349397593</v>
      </c>
    </row>
    <row r="54" spans="2:33" x14ac:dyDescent="0.25">
      <c r="B54" s="7" t="s">
        <v>30</v>
      </c>
      <c r="C54" s="5">
        <v>1.538</v>
      </c>
      <c r="D54" s="5">
        <v>1.5465</v>
      </c>
      <c r="E54" s="5">
        <v>3.4655</v>
      </c>
      <c r="F54" s="5">
        <v>1.5802</v>
      </c>
      <c r="G54" s="5">
        <v>1.6284000000000001</v>
      </c>
      <c r="H54" s="5">
        <v>1.6415999999999999</v>
      </c>
      <c r="I54" s="5">
        <v>1.4939</v>
      </c>
      <c r="K54" s="5">
        <v>1.4710000000000001</v>
      </c>
      <c r="L54" s="5">
        <v>1.4863</v>
      </c>
      <c r="M54" s="5">
        <v>1.8671</v>
      </c>
      <c r="N54" s="5">
        <v>1.5580000000000001</v>
      </c>
      <c r="O54" s="5">
        <v>1.5398000000000001</v>
      </c>
      <c r="P54" s="5">
        <v>1.6415999999999999</v>
      </c>
      <c r="Q54" s="5">
        <v>1.4135</v>
      </c>
      <c r="S54">
        <f t="shared" si="16"/>
        <v>-6.6999999999999948E-2</v>
      </c>
      <c r="T54">
        <f t="shared" si="17"/>
        <v>-6.0200000000000031E-2</v>
      </c>
      <c r="U54">
        <f t="shared" si="18"/>
        <v>-1.5984</v>
      </c>
      <c r="V54">
        <f t="shared" si="19"/>
        <v>-2.2199999999999998E-2</v>
      </c>
      <c r="W54">
        <f t="shared" si="20"/>
        <v>-8.8600000000000012E-2</v>
      </c>
      <c r="X54">
        <f t="shared" si="21"/>
        <v>0</v>
      </c>
      <c r="Y54">
        <f t="shared" si="22"/>
        <v>-8.0400000000000027E-2</v>
      </c>
      <c r="AA54">
        <f t="shared" si="23"/>
        <v>-4.3563068920676171</v>
      </c>
      <c r="AB54">
        <f t="shared" si="24"/>
        <v>-3.89266084707404</v>
      </c>
      <c r="AC54">
        <f t="shared" si="25"/>
        <v>-46.123214543355935</v>
      </c>
      <c r="AD54">
        <f t="shared" si="26"/>
        <v>-1.4048854575370204</v>
      </c>
      <c r="AE54">
        <f t="shared" si="27"/>
        <v>-5.4409236059936141</v>
      </c>
      <c r="AF54">
        <f t="shared" si="28"/>
        <v>0</v>
      </c>
      <c r="AG54">
        <f t="shared" si="29"/>
        <v>-5.3818863377736141</v>
      </c>
    </row>
    <row r="55" spans="2:33" x14ac:dyDescent="0.25">
      <c r="B55" s="7" t="s">
        <v>31</v>
      </c>
      <c r="C55" s="5">
        <v>1.0328999999999999</v>
      </c>
      <c r="D55" s="5">
        <v>1.0074000000000001</v>
      </c>
      <c r="E55" s="5">
        <v>1.7256</v>
      </c>
      <c r="F55" s="5">
        <v>1.0257000000000001</v>
      </c>
      <c r="G55" s="5">
        <v>1.1209</v>
      </c>
      <c r="H55" s="5">
        <v>1.0683</v>
      </c>
      <c r="I55" s="5">
        <v>1.0111000000000001</v>
      </c>
      <c r="K55" s="5">
        <v>0.98119999999999996</v>
      </c>
      <c r="L55" s="5">
        <v>0.95820000000000005</v>
      </c>
      <c r="M55" s="5">
        <v>1.8371999999999999</v>
      </c>
      <c r="N55" s="5">
        <v>1.0275000000000001</v>
      </c>
      <c r="O55" s="5">
        <v>1.0992</v>
      </c>
      <c r="P55" s="5">
        <v>1.0683</v>
      </c>
      <c r="Q55" s="5">
        <v>0.99629999999999996</v>
      </c>
      <c r="S55">
        <f t="shared" si="16"/>
        <v>-5.1699999999999968E-2</v>
      </c>
      <c r="T55">
        <f t="shared" si="17"/>
        <v>-4.9200000000000021E-2</v>
      </c>
      <c r="U55">
        <f t="shared" si="18"/>
        <v>0.11159999999999992</v>
      </c>
      <c r="V55">
        <f t="shared" si="19"/>
        <v>1.8000000000000238E-3</v>
      </c>
      <c r="W55">
        <f t="shared" si="20"/>
        <v>-2.1700000000000053E-2</v>
      </c>
      <c r="X55">
        <f t="shared" si="21"/>
        <v>0</v>
      </c>
      <c r="Y55">
        <f t="shared" si="22"/>
        <v>-1.4800000000000146E-2</v>
      </c>
      <c r="AA55">
        <f t="shared" si="23"/>
        <v>-5.0053248136315194</v>
      </c>
      <c r="AB55">
        <f t="shared" si="24"/>
        <v>-4.8838594401429436</v>
      </c>
      <c r="AC55">
        <f t="shared" si="25"/>
        <v>6.4673157162725969</v>
      </c>
      <c r="AD55">
        <f t="shared" si="26"/>
        <v>0.17548990933021583</v>
      </c>
      <c r="AE55">
        <f t="shared" si="27"/>
        <v>-1.9359443304487511</v>
      </c>
      <c r="AF55">
        <f t="shared" si="28"/>
        <v>0</v>
      </c>
      <c r="AG55">
        <f t="shared" si="29"/>
        <v>-1.4637523489269255</v>
      </c>
    </row>
    <row r="56" spans="2:33" x14ac:dyDescent="0.25">
      <c r="B56" s="7" t="s">
        <v>32</v>
      </c>
      <c r="C56" s="5">
        <v>1.3160000000000001</v>
      </c>
      <c r="D56" s="5">
        <v>2.1118000000000001</v>
      </c>
      <c r="E56" s="5">
        <v>2.6579999999999999</v>
      </c>
      <c r="F56" s="5">
        <v>1.7617</v>
      </c>
      <c r="G56" s="5">
        <v>1.5437000000000001</v>
      </c>
      <c r="H56" s="5">
        <v>1.4397</v>
      </c>
      <c r="I56" s="5">
        <v>1.5866</v>
      </c>
      <c r="K56" s="5">
        <v>1.3936999999999999</v>
      </c>
      <c r="L56" s="5">
        <v>2.4495</v>
      </c>
      <c r="M56" s="5">
        <v>2.3740000000000001</v>
      </c>
      <c r="N56" s="5">
        <v>1.5287999999999999</v>
      </c>
      <c r="O56" s="5">
        <v>1.6033999999999999</v>
      </c>
      <c r="P56" s="5">
        <v>1.4397</v>
      </c>
      <c r="Q56" s="5">
        <v>2.4643000000000002</v>
      </c>
      <c r="S56">
        <f t="shared" si="16"/>
        <v>7.769999999999988E-2</v>
      </c>
      <c r="T56">
        <f t="shared" si="17"/>
        <v>0.33769999999999989</v>
      </c>
      <c r="U56">
        <f t="shared" si="18"/>
        <v>-0.28399999999999981</v>
      </c>
      <c r="V56">
        <f t="shared" si="19"/>
        <v>-0.23290000000000011</v>
      </c>
      <c r="W56">
        <f t="shared" si="20"/>
        <v>5.9699999999999864E-2</v>
      </c>
      <c r="X56">
        <f t="shared" si="21"/>
        <v>0</v>
      </c>
      <c r="Y56">
        <f t="shared" si="22"/>
        <v>0.87770000000000015</v>
      </c>
      <c r="AA56">
        <f t="shared" si="23"/>
        <v>5.9042553191489269</v>
      </c>
      <c r="AB56">
        <f t="shared" si="24"/>
        <v>15.991097641822137</v>
      </c>
      <c r="AC56">
        <f t="shared" si="25"/>
        <v>-10.684725357411581</v>
      </c>
      <c r="AD56">
        <f t="shared" si="26"/>
        <v>-13.220185048532672</v>
      </c>
      <c r="AE56">
        <f t="shared" si="27"/>
        <v>3.867331735440815</v>
      </c>
      <c r="AF56">
        <f t="shared" si="28"/>
        <v>0</v>
      </c>
      <c r="AG56">
        <f t="shared" si="29"/>
        <v>55.319551241648817</v>
      </c>
    </row>
    <row r="57" spans="2:33" x14ac:dyDescent="0.25">
      <c r="B57" s="7" t="s">
        <v>33</v>
      </c>
      <c r="C57" s="5">
        <v>0.7177</v>
      </c>
      <c r="D57" s="5">
        <v>0.71120000000000005</v>
      </c>
      <c r="E57" s="5">
        <v>0.84030000000000005</v>
      </c>
      <c r="F57" s="5">
        <v>0.748</v>
      </c>
      <c r="G57" s="5">
        <v>0.70650000000000002</v>
      </c>
      <c r="H57" s="5">
        <v>0.79620000000000002</v>
      </c>
      <c r="I57" s="5">
        <v>0.67559999999999998</v>
      </c>
      <c r="K57" s="5">
        <v>0.71179999999999999</v>
      </c>
      <c r="L57" s="5">
        <v>0.7177</v>
      </c>
      <c r="M57" s="5">
        <v>0.86719999999999997</v>
      </c>
      <c r="N57" s="5">
        <v>0.74239999999999995</v>
      </c>
      <c r="O57" s="5">
        <v>0.73609999999999998</v>
      </c>
      <c r="P57" s="5">
        <v>0.79620000000000002</v>
      </c>
      <c r="Q57" s="5">
        <v>0.64839999999999998</v>
      </c>
      <c r="S57">
        <f t="shared" si="16"/>
        <v>-5.9000000000000163E-3</v>
      </c>
      <c r="T57">
        <f t="shared" si="17"/>
        <v>6.4999999999999503E-3</v>
      </c>
      <c r="U57">
        <f t="shared" si="18"/>
        <v>2.6899999999999924E-2</v>
      </c>
      <c r="V57">
        <f t="shared" si="19"/>
        <v>-5.6000000000000494E-3</v>
      </c>
      <c r="W57">
        <f t="shared" si="20"/>
        <v>2.959999999999996E-2</v>
      </c>
      <c r="X57">
        <f t="shared" si="21"/>
        <v>0</v>
      </c>
      <c r="Y57">
        <f t="shared" si="22"/>
        <v>-2.7200000000000002E-2</v>
      </c>
      <c r="AA57">
        <f t="shared" si="23"/>
        <v>-0.82207050299568296</v>
      </c>
      <c r="AB57">
        <f t="shared" si="24"/>
        <v>0.91394825646793443</v>
      </c>
      <c r="AC57">
        <f t="shared" si="25"/>
        <v>3.2012376532190792</v>
      </c>
      <c r="AD57">
        <f t="shared" si="26"/>
        <v>-0.74866310160428473</v>
      </c>
      <c r="AE57">
        <f t="shared" si="27"/>
        <v>4.1896673743807442</v>
      </c>
      <c r="AF57">
        <f t="shared" si="28"/>
        <v>0</v>
      </c>
      <c r="AG57">
        <f t="shared" si="29"/>
        <v>-4.0260509177027828</v>
      </c>
    </row>
    <row r="58" spans="2:33" x14ac:dyDescent="0.25">
      <c r="B58" s="7" t="s">
        <v>34</v>
      </c>
      <c r="C58" s="5">
        <v>3.9198</v>
      </c>
      <c r="D58" s="5">
        <v>3.8774000000000002</v>
      </c>
      <c r="E58" s="5">
        <v>6.6150000000000002</v>
      </c>
      <c r="F58" s="5">
        <v>3.8881999999999999</v>
      </c>
      <c r="G58" s="5">
        <v>4.1704999999999997</v>
      </c>
      <c r="H58" s="5">
        <v>4.2812999999999999</v>
      </c>
      <c r="I58" s="5">
        <v>3.8811</v>
      </c>
      <c r="K58" s="5">
        <v>3.9022999999999999</v>
      </c>
      <c r="L58" s="5">
        <v>3.7576000000000001</v>
      </c>
      <c r="M58" s="5">
        <v>6.6284999999999998</v>
      </c>
      <c r="N58" s="5">
        <v>3.8214999999999999</v>
      </c>
      <c r="O58" s="5">
        <v>4.3472999999999997</v>
      </c>
      <c r="P58" s="5">
        <v>3.9866000000000001</v>
      </c>
      <c r="Q58" s="5">
        <v>3.8077999999999999</v>
      </c>
      <c r="S58">
        <f t="shared" si="16"/>
        <v>-1.7500000000000071E-2</v>
      </c>
      <c r="T58">
        <f t="shared" si="17"/>
        <v>-0.11980000000000013</v>
      </c>
      <c r="U58">
        <f t="shared" si="18"/>
        <v>1.3499999999999623E-2</v>
      </c>
      <c r="V58">
        <f t="shared" si="19"/>
        <v>-6.6699999999999982E-2</v>
      </c>
      <c r="W58">
        <f t="shared" si="20"/>
        <v>0.17680000000000007</v>
      </c>
      <c r="X58">
        <f t="shared" si="21"/>
        <v>-0.29469999999999974</v>
      </c>
      <c r="Y58">
        <f t="shared" si="22"/>
        <v>-7.3300000000000143E-2</v>
      </c>
      <c r="AA58">
        <f t="shared" si="23"/>
        <v>-0.44645134955865279</v>
      </c>
      <c r="AB58">
        <f t="shared" si="24"/>
        <v>-3.0896992830247103</v>
      </c>
      <c r="AC58">
        <f t="shared" si="25"/>
        <v>0.20408163265305551</v>
      </c>
      <c r="AD58">
        <f t="shared" si="26"/>
        <v>-1.7154467362789976</v>
      </c>
      <c r="AE58">
        <f t="shared" si="27"/>
        <v>4.2392998441433898</v>
      </c>
      <c r="AF58">
        <f t="shared" si="28"/>
        <v>-6.8834232592903968</v>
      </c>
      <c r="AG58">
        <f t="shared" si="29"/>
        <v>-1.8886398186081303</v>
      </c>
    </row>
    <row r="61" spans="2:33" x14ac:dyDescent="0.25">
      <c r="H61" s="23" t="s">
        <v>41</v>
      </c>
      <c r="I61" s="23"/>
      <c r="J61" s="23"/>
      <c r="K61" s="23"/>
      <c r="L61" s="23"/>
    </row>
    <row r="62" spans="2:33" x14ac:dyDescent="0.25">
      <c r="C62" s="22" t="s">
        <v>35</v>
      </c>
      <c r="D62" s="22"/>
      <c r="E62" s="22"/>
      <c r="F62" s="22"/>
      <c r="G62" s="22"/>
      <c r="H62" s="22"/>
      <c r="I62" s="22"/>
      <c r="K62" s="22" t="s">
        <v>36</v>
      </c>
      <c r="L62" s="22"/>
      <c r="M62" s="22"/>
      <c r="N62" s="22"/>
      <c r="O62" s="22"/>
      <c r="P62" s="22"/>
      <c r="Q62" s="22"/>
      <c r="S62" s="22" t="s">
        <v>44</v>
      </c>
      <c r="T62" s="22"/>
      <c r="U62" s="22"/>
      <c r="V62" s="22"/>
      <c r="W62" s="22"/>
      <c r="X62" s="22"/>
      <c r="Y62" s="22"/>
      <c r="AA62" s="22" t="s">
        <v>45</v>
      </c>
      <c r="AB62" s="22"/>
      <c r="AC62" s="22"/>
      <c r="AD62" s="22"/>
      <c r="AE62" s="22"/>
      <c r="AF62" s="22"/>
      <c r="AG62" s="22"/>
    </row>
    <row r="63" spans="2:33" x14ac:dyDescent="0.25">
      <c r="C63" s="2" t="s">
        <v>2</v>
      </c>
      <c r="D63" s="2" t="s">
        <v>3</v>
      </c>
      <c r="E63" s="2" t="s">
        <v>4</v>
      </c>
      <c r="F63" s="2" t="s">
        <v>5</v>
      </c>
      <c r="G63" s="2" t="s">
        <v>6</v>
      </c>
      <c r="H63" s="2" t="s">
        <v>7</v>
      </c>
      <c r="I63" s="2" t="s">
        <v>8</v>
      </c>
      <c r="K63" s="2" t="s">
        <v>2</v>
      </c>
      <c r="L63" s="2" t="s">
        <v>3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2</v>
      </c>
      <c r="T63" s="2" t="s">
        <v>3</v>
      </c>
      <c r="U63" s="2" t="s">
        <v>4</v>
      </c>
      <c r="V63" s="2" t="s">
        <v>5</v>
      </c>
      <c r="W63" s="2" t="s">
        <v>6</v>
      </c>
      <c r="X63" s="2" t="s">
        <v>7</v>
      </c>
      <c r="Y63" s="2" t="s">
        <v>8</v>
      </c>
      <c r="AA63" s="2" t="s">
        <v>2</v>
      </c>
      <c r="AB63" s="2" t="s">
        <v>3</v>
      </c>
      <c r="AC63" s="2" t="s">
        <v>4</v>
      </c>
      <c r="AD63" s="2" t="s">
        <v>5</v>
      </c>
      <c r="AE63" s="2" t="s">
        <v>6</v>
      </c>
      <c r="AF63" s="2" t="s">
        <v>7</v>
      </c>
      <c r="AG63" s="2" t="s">
        <v>8</v>
      </c>
    </row>
    <row r="64" spans="2:33" x14ac:dyDescent="0.25">
      <c r="B64" s="7" t="s">
        <v>25</v>
      </c>
      <c r="C64" s="5">
        <v>0.76259999999999994</v>
      </c>
      <c r="D64" s="5">
        <v>0.80279999999999996</v>
      </c>
      <c r="E64" s="5">
        <v>1.2012</v>
      </c>
      <c r="F64" s="5">
        <v>0.81669999999999998</v>
      </c>
      <c r="G64" s="5">
        <v>0.8972</v>
      </c>
      <c r="H64" s="5">
        <v>0.90029999999999999</v>
      </c>
      <c r="I64" s="5">
        <v>0.74209999999999998</v>
      </c>
      <c r="K64" s="5">
        <v>0.74839999999999995</v>
      </c>
      <c r="L64" s="5">
        <v>0.75829999999999997</v>
      </c>
      <c r="M64" s="5">
        <v>0.83989999999999998</v>
      </c>
      <c r="N64" s="5">
        <v>0.85270000000000001</v>
      </c>
      <c r="O64" s="5">
        <v>0.87809999999999999</v>
      </c>
      <c r="P64" s="5">
        <v>0.90029999999999999</v>
      </c>
      <c r="Q64" s="5">
        <v>0.76080000000000003</v>
      </c>
      <c r="S64">
        <f t="shared" si="16"/>
        <v>-1.419999999999999E-2</v>
      </c>
      <c r="T64">
        <f t="shared" si="17"/>
        <v>-4.4499999999999984E-2</v>
      </c>
      <c r="U64">
        <f t="shared" si="18"/>
        <v>-0.36130000000000007</v>
      </c>
      <c r="V64">
        <f t="shared" si="19"/>
        <v>3.6000000000000032E-2</v>
      </c>
      <c r="W64">
        <f t="shared" si="20"/>
        <v>-1.9100000000000006E-2</v>
      </c>
      <c r="X64">
        <f t="shared" si="21"/>
        <v>0</v>
      </c>
      <c r="Y64">
        <f t="shared" si="22"/>
        <v>1.870000000000005E-2</v>
      </c>
      <c r="AA64">
        <f t="shared" si="23"/>
        <v>-1.8620508785733008</v>
      </c>
      <c r="AB64">
        <f t="shared" si="24"/>
        <v>-5.5430991529646221</v>
      </c>
      <c r="AC64">
        <f t="shared" si="25"/>
        <v>-30.078255078255086</v>
      </c>
      <c r="AD64">
        <f t="shared" si="26"/>
        <v>4.4079833476184689</v>
      </c>
      <c r="AE64">
        <f t="shared" si="27"/>
        <v>-2.1288452964779321</v>
      </c>
      <c r="AF64">
        <f t="shared" si="28"/>
        <v>0</v>
      </c>
      <c r="AG64">
        <f t="shared" si="29"/>
        <v>2.5198760274895635</v>
      </c>
    </row>
    <row r="65" spans="2:33" x14ac:dyDescent="0.25">
      <c r="B65" s="7" t="s">
        <v>26</v>
      </c>
      <c r="C65" s="5">
        <v>1.6500999999999999</v>
      </c>
      <c r="D65" s="5">
        <v>1.7572000000000001</v>
      </c>
      <c r="E65" s="5">
        <v>2.1225000000000001</v>
      </c>
      <c r="F65" s="5">
        <v>1.6304000000000001</v>
      </c>
      <c r="G65" s="5">
        <v>1.7258</v>
      </c>
      <c r="H65" s="5">
        <v>1.6556999999999999</v>
      </c>
      <c r="I65" s="5">
        <v>1.4908999999999999</v>
      </c>
      <c r="K65" s="5">
        <v>1.5509999999999999</v>
      </c>
      <c r="L65" s="5">
        <v>1.5266999999999999</v>
      </c>
      <c r="M65" s="5">
        <v>1.6002000000000001</v>
      </c>
      <c r="N65" s="5">
        <v>1.6294</v>
      </c>
      <c r="O65" s="5">
        <v>1.6233</v>
      </c>
      <c r="P65" s="5">
        <v>1.6556999999999999</v>
      </c>
      <c r="Q65" s="5">
        <v>1.593</v>
      </c>
      <c r="S65">
        <f t="shared" si="16"/>
        <v>-9.9099999999999966E-2</v>
      </c>
      <c r="T65">
        <f t="shared" si="17"/>
        <v>-0.23050000000000015</v>
      </c>
      <c r="U65">
        <f t="shared" si="18"/>
        <v>-0.52229999999999999</v>
      </c>
      <c r="V65">
        <f t="shared" si="19"/>
        <v>-1.0000000000001119E-3</v>
      </c>
      <c r="W65">
        <f t="shared" si="20"/>
        <v>-0.10250000000000004</v>
      </c>
      <c r="X65">
        <f t="shared" si="21"/>
        <v>0</v>
      </c>
      <c r="Y65">
        <f t="shared" si="22"/>
        <v>0.10210000000000008</v>
      </c>
      <c r="AA65">
        <f t="shared" si="23"/>
        <v>-6.0056966244470011</v>
      </c>
      <c r="AB65">
        <f t="shared" si="24"/>
        <v>-13.117459594809933</v>
      </c>
      <c r="AC65">
        <f t="shared" si="25"/>
        <v>-24.607773851590103</v>
      </c>
      <c r="AD65">
        <f t="shared" si="26"/>
        <v>-6.1334641805698718E-2</v>
      </c>
      <c r="AE65">
        <f t="shared" si="27"/>
        <v>-5.9392745393440745</v>
      </c>
      <c r="AF65">
        <f t="shared" si="28"/>
        <v>0</v>
      </c>
      <c r="AG65">
        <f t="shared" si="29"/>
        <v>6.8482124891005487</v>
      </c>
    </row>
    <row r="66" spans="2:33" x14ac:dyDescent="0.25">
      <c r="B66" s="7" t="s">
        <v>27</v>
      </c>
      <c r="C66" s="5">
        <v>0.11509999999999999</v>
      </c>
      <c r="D66" s="5">
        <v>0.13619999999999999</v>
      </c>
      <c r="E66" s="5">
        <v>0.15160000000000001</v>
      </c>
      <c r="F66" s="5">
        <v>0.11119999999999999</v>
      </c>
      <c r="G66" s="5">
        <v>0.11890000000000001</v>
      </c>
      <c r="H66" s="5">
        <v>0.11509999999999999</v>
      </c>
      <c r="I66" s="5">
        <v>0.11890000000000001</v>
      </c>
      <c r="K66" s="5">
        <v>0.11509999999999999</v>
      </c>
      <c r="L66" s="5">
        <v>0.13289999999999999</v>
      </c>
      <c r="M66" s="5">
        <v>0.15440000000000001</v>
      </c>
      <c r="N66" s="5">
        <v>0.11119999999999999</v>
      </c>
      <c r="O66" s="5">
        <v>0.13289999999999999</v>
      </c>
      <c r="P66" s="5">
        <v>0.11119999999999999</v>
      </c>
      <c r="Q66" s="5">
        <v>0.14860000000000001</v>
      </c>
      <c r="S66">
        <f t="shared" si="16"/>
        <v>0</v>
      </c>
      <c r="T66">
        <f t="shared" si="17"/>
        <v>-3.2999999999999974E-3</v>
      </c>
      <c r="U66">
        <f t="shared" si="18"/>
        <v>2.7999999999999969E-3</v>
      </c>
      <c r="V66">
        <f t="shared" si="19"/>
        <v>0</v>
      </c>
      <c r="W66">
        <f t="shared" si="20"/>
        <v>1.3999999999999985E-2</v>
      </c>
      <c r="X66">
        <f t="shared" si="21"/>
        <v>-3.9000000000000007E-3</v>
      </c>
      <c r="Y66">
        <f t="shared" si="22"/>
        <v>2.9700000000000004E-2</v>
      </c>
      <c r="AA66">
        <f t="shared" si="23"/>
        <v>0</v>
      </c>
      <c r="AB66">
        <f t="shared" si="24"/>
        <v>-2.4229074889867825</v>
      </c>
      <c r="AC66">
        <f t="shared" si="25"/>
        <v>1.8469656992084411</v>
      </c>
      <c r="AD66">
        <f t="shared" si="26"/>
        <v>0</v>
      </c>
      <c r="AE66">
        <f t="shared" si="27"/>
        <v>11.774600504625724</v>
      </c>
      <c r="AF66">
        <f t="shared" si="28"/>
        <v>-3.3883579496090364</v>
      </c>
      <c r="AG66">
        <f t="shared" si="29"/>
        <v>24.978973927670314</v>
      </c>
    </row>
    <row r="67" spans="2:33" x14ac:dyDescent="0.25">
      <c r="B67" s="7" t="s">
        <v>28</v>
      </c>
      <c r="C67" s="5">
        <v>1.3342000000000001</v>
      </c>
      <c r="D67" s="5">
        <v>1.3473999999999999</v>
      </c>
      <c r="E67" s="5">
        <v>2.9007999999999998</v>
      </c>
      <c r="F67" s="5">
        <v>1.3631</v>
      </c>
      <c r="G67" s="5">
        <v>1.4217</v>
      </c>
      <c r="H67" s="5">
        <v>1.524</v>
      </c>
      <c r="I67" s="5">
        <v>1.3315999999999999</v>
      </c>
      <c r="K67" s="5">
        <v>1.4635</v>
      </c>
      <c r="L67" s="5">
        <v>1.4538</v>
      </c>
      <c r="M67" s="5">
        <v>2.0790999999999999</v>
      </c>
      <c r="N67" s="5">
        <v>1.4695</v>
      </c>
      <c r="O67" s="5">
        <v>1.5135000000000001</v>
      </c>
      <c r="P67" s="5">
        <v>1.524</v>
      </c>
      <c r="Q67" s="5">
        <v>1.4587000000000001</v>
      </c>
      <c r="S67">
        <f t="shared" si="16"/>
        <v>0.12929999999999997</v>
      </c>
      <c r="T67">
        <f t="shared" si="17"/>
        <v>0.10640000000000005</v>
      </c>
      <c r="U67">
        <f t="shared" si="18"/>
        <v>-0.82169999999999987</v>
      </c>
      <c r="V67">
        <f t="shared" si="19"/>
        <v>0.10640000000000005</v>
      </c>
      <c r="W67">
        <f t="shared" si="20"/>
        <v>9.1800000000000104E-2</v>
      </c>
      <c r="X67">
        <f t="shared" si="21"/>
        <v>0</v>
      </c>
      <c r="Y67">
        <f t="shared" si="22"/>
        <v>0.12710000000000021</v>
      </c>
      <c r="AA67">
        <f t="shared" si="23"/>
        <v>9.6912007195323007</v>
      </c>
      <c r="AB67">
        <f t="shared" si="24"/>
        <v>7.8966899213299726</v>
      </c>
      <c r="AC67">
        <f t="shared" si="25"/>
        <v>-28.32666850523993</v>
      </c>
      <c r="AD67">
        <f t="shared" si="26"/>
        <v>7.8057369231897908</v>
      </c>
      <c r="AE67">
        <f t="shared" si="27"/>
        <v>6.4570584511500391</v>
      </c>
      <c r="AF67">
        <f t="shared" si="28"/>
        <v>0</v>
      </c>
      <c r="AG67">
        <f t="shared" si="29"/>
        <v>9.5449083808951816</v>
      </c>
    </row>
    <row r="68" spans="2:33" x14ac:dyDescent="0.25">
      <c r="B68" s="7" t="s">
        <v>29</v>
      </c>
      <c r="C68" s="5">
        <v>1.718</v>
      </c>
      <c r="D68" s="5">
        <v>1.6144000000000001</v>
      </c>
      <c r="E68" s="5">
        <v>2.7040000000000002</v>
      </c>
      <c r="F68" s="5">
        <v>1.7299</v>
      </c>
      <c r="G68" s="5">
        <v>2.2256</v>
      </c>
      <c r="H68" s="5">
        <v>2.5710000000000002</v>
      </c>
      <c r="I68" s="5">
        <v>1.66</v>
      </c>
      <c r="K68" s="5">
        <v>1.7464999999999999</v>
      </c>
      <c r="L68" s="5">
        <v>1.6560999999999999</v>
      </c>
      <c r="M68" s="5">
        <v>1.8657999999999999</v>
      </c>
      <c r="N68" s="5">
        <v>1.7196</v>
      </c>
      <c r="O68" s="5">
        <v>2.1909999999999998</v>
      </c>
      <c r="P68" s="5">
        <v>2.5710000000000002</v>
      </c>
      <c r="Q68" s="5">
        <v>1.8264</v>
      </c>
      <c r="S68">
        <f t="shared" si="16"/>
        <v>2.849999999999997E-2</v>
      </c>
      <c r="T68">
        <f t="shared" si="17"/>
        <v>4.1699999999999848E-2</v>
      </c>
      <c r="U68">
        <f t="shared" si="18"/>
        <v>-0.83820000000000028</v>
      </c>
      <c r="V68">
        <f t="shared" si="19"/>
        <v>-1.0299999999999976E-2</v>
      </c>
      <c r="W68">
        <f t="shared" si="20"/>
        <v>-3.4600000000000186E-2</v>
      </c>
      <c r="X68">
        <f t="shared" si="21"/>
        <v>0</v>
      </c>
      <c r="Y68">
        <f t="shared" si="22"/>
        <v>0.1664000000000001</v>
      </c>
      <c r="AA68">
        <f t="shared" si="23"/>
        <v>1.6589057043073323</v>
      </c>
      <c r="AB68">
        <f t="shared" si="24"/>
        <v>2.5830029732408231</v>
      </c>
      <c r="AC68">
        <f t="shared" si="25"/>
        <v>-30.998520710059179</v>
      </c>
      <c r="AD68">
        <f t="shared" si="26"/>
        <v>-0.59541013931440989</v>
      </c>
      <c r="AE68">
        <f t="shared" si="27"/>
        <v>-1.5546369518332219</v>
      </c>
      <c r="AF68">
        <f t="shared" si="28"/>
        <v>0</v>
      </c>
      <c r="AG68">
        <f t="shared" si="29"/>
        <v>10.024096385542176</v>
      </c>
    </row>
    <row r="69" spans="2:33" x14ac:dyDescent="0.25">
      <c r="B69" s="7" t="s">
        <v>30</v>
      </c>
      <c r="C69" s="5">
        <v>1.538</v>
      </c>
      <c r="D69" s="5">
        <v>1.5465</v>
      </c>
      <c r="E69" s="5">
        <v>3.4655</v>
      </c>
      <c r="F69" s="5">
        <v>1.5802</v>
      </c>
      <c r="G69" s="5">
        <v>1.6284000000000001</v>
      </c>
      <c r="H69" s="5">
        <v>1.6415999999999999</v>
      </c>
      <c r="I69" s="5">
        <v>1.4939</v>
      </c>
      <c r="K69" s="5">
        <v>1.5422</v>
      </c>
      <c r="L69" s="5">
        <v>1.5820000000000001</v>
      </c>
      <c r="M69" s="5">
        <v>1.8488</v>
      </c>
      <c r="N69" s="5">
        <v>1.4767999999999999</v>
      </c>
      <c r="O69" s="5">
        <v>1.5737000000000001</v>
      </c>
      <c r="P69" s="5">
        <v>1.6415999999999999</v>
      </c>
      <c r="Q69" s="5">
        <v>1.5386</v>
      </c>
      <c r="S69">
        <f t="shared" si="16"/>
        <v>4.1999999999999815E-3</v>
      </c>
      <c r="T69">
        <f t="shared" si="17"/>
        <v>3.5500000000000087E-2</v>
      </c>
      <c r="U69">
        <f t="shared" si="18"/>
        <v>-1.6167</v>
      </c>
      <c r="V69">
        <f t="shared" si="19"/>
        <v>-0.10340000000000016</v>
      </c>
      <c r="W69">
        <f t="shared" si="20"/>
        <v>-5.4699999999999971E-2</v>
      </c>
      <c r="X69">
        <f t="shared" si="21"/>
        <v>0</v>
      </c>
      <c r="Y69">
        <f t="shared" si="22"/>
        <v>4.4699999999999962E-2</v>
      </c>
      <c r="AA69">
        <f t="shared" si="23"/>
        <v>0.27308192457737201</v>
      </c>
      <c r="AB69">
        <f t="shared" si="24"/>
        <v>2.295505981247985</v>
      </c>
      <c r="AC69">
        <f t="shared" si="25"/>
        <v>-46.651276872024241</v>
      </c>
      <c r="AD69">
        <f t="shared" si="26"/>
        <v>-6.5434755094291956</v>
      </c>
      <c r="AE69">
        <f t="shared" si="27"/>
        <v>-3.3591255219847684</v>
      </c>
      <c r="AF69">
        <f t="shared" si="28"/>
        <v>0</v>
      </c>
      <c r="AG69">
        <f t="shared" si="29"/>
        <v>2.9921681504786104</v>
      </c>
    </row>
    <row r="70" spans="2:33" x14ac:dyDescent="0.25">
      <c r="B70" s="7" t="s">
        <v>31</v>
      </c>
      <c r="C70" s="5">
        <v>1.0328999999999999</v>
      </c>
      <c r="D70" s="5">
        <v>1.0074000000000001</v>
      </c>
      <c r="E70" s="5">
        <v>1.7256</v>
      </c>
      <c r="F70" s="5">
        <v>1.0257000000000001</v>
      </c>
      <c r="G70" s="5">
        <v>1.1209</v>
      </c>
      <c r="H70" s="5">
        <v>1.0683</v>
      </c>
      <c r="I70" s="5">
        <v>1.0111000000000001</v>
      </c>
      <c r="K70" s="5">
        <v>1.0855999999999999</v>
      </c>
      <c r="L70" s="5">
        <v>0.99070000000000003</v>
      </c>
      <c r="M70" s="5">
        <v>1.9280999999999999</v>
      </c>
      <c r="N70" s="5">
        <v>1.0561</v>
      </c>
      <c r="O70" s="5">
        <v>1.0019</v>
      </c>
      <c r="P70" s="5">
        <v>1.0683</v>
      </c>
      <c r="Q70" s="5">
        <v>0.98499999999999999</v>
      </c>
      <c r="S70">
        <f t="shared" si="16"/>
        <v>5.2699999999999969E-2</v>
      </c>
      <c r="T70">
        <f t="shared" si="17"/>
        <v>-1.6700000000000048E-2</v>
      </c>
      <c r="U70">
        <f t="shared" si="18"/>
        <v>0.2024999999999999</v>
      </c>
      <c r="V70">
        <f t="shared" si="19"/>
        <v>3.0399999999999983E-2</v>
      </c>
      <c r="W70">
        <f t="shared" si="20"/>
        <v>-0.11899999999999999</v>
      </c>
      <c r="X70">
        <f t="shared" si="21"/>
        <v>0</v>
      </c>
      <c r="Y70">
        <f t="shared" si="22"/>
        <v>-2.6100000000000123E-2</v>
      </c>
      <c r="AA70">
        <f t="shared" si="23"/>
        <v>5.1021396069319369</v>
      </c>
      <c r="AB70">
        <f t="shared" si="24"/>
        <v>-1.6577327774468977</v>
      </c>
      <c r="AC70">
        <f t="shared" si="25"/>
        <v>11.735048678720439</v>
      </c>
      <c r="AD70">
        <f t="shared" si="26"/>
        <v>2.9638295797991598</v>
      </c>
      <c r="AE70">
        <f t="shared" si="27"/>
        <v>-10.616468908912479</v>
      </c>
      <c r="AF70">
        <f t="shared" si="28"/>
        <v>0</v>
      </c>
      <c r="AG70">
        <f t="shared" si="29"/>
        <v>-2.5813470477697678</v>
      </c>
    </row>
    <row r="71" spans="2:33" x14ac:dyDescent="0.25">
      <c r="B71" s="7" t="s">
        <v>32</v>
      </c>
      <c r="C71" s="5">
        <v>1.3160000000000001</v>
      </c>
      <c r="D71" s="5">
        <v>2.1118000000000001</v>
      </c>
      <c r="E71" s="5">
        <v>2.6579999999999999</v>
      </c>
      <c r="F71" s="5">
        <v>1.7617</v>
      </c>
      <c r="G71" s="5">
        <v>1.5437000000000001</v>
      </c>
      <c r="H71" s="5">
        <v>1.4397</v>
      </c>
      <c r="I71" s="5">
        <v>1.5866</v>
      </c>
      <c r="K71" s="5">
        <v>1.4317</v>
      </c>
      <c r="L71" s="5">
        <v>2.0935999999999999</v>
      </c>
      <c r="M71" s="5">
        <v>2.6566000000000001</v>
      </c>
      <c r="N71" s="5">
        <v>1.6493</v>
      </c>
      <c r="O71" s="5">
        <v>1.4984</v>
      </c>
      <c r="P71" s="5">
        <v>1.4397</v>
      </c>
      <c r="Q71" s="5">
        <v>2.0632000000000001</v>
      </c>
      <c r="S71">
        <f t="shared" si="16"/>
        <v>0.11569999999999991</v>
      </c>
      <c r="T71">
        <f t="shared" si="17"/>
        <v>-1.8200000000000216E-2</v>
      </c>
      <c r="U71">
        <f t="shared" si="18"/>
        <v>-1.3999999999998458E-3</v>
      </c>
      <c r="V71">
        <f t="shared" si="19"/>
        <v>-0.11240000000000006</v>
      </c>
      <c r="W71">
        <f t="shared" si="20"/>
        <v>-4.5300000000000118E-2</v>
      </c>
      <c r="X71">
        <f t="shared" si="21"/>
        <v>0</v>
      </c>
      <c r="Y71">
        <f t="shared" si="22"/>
        <v>0.47660000000000013</v>
      </c>
      <c r="AA71">
        <f t="shared" si="23"/>
        <v>8.7917933130699026</v>
      </c>
      <c r="AB71">
        <f t="shared" si="24"/>
        <v>-0.86182403636709037</v>
      </c>
      <c r="AC71">
        <f t="shared" si="25"/>
        <v>-5.2671181339347097E-2</v>
      </c>
      <c r="AD71">
        <f t="shared" si="26"/>
        <v>-6.3802009422716726</v>
      </c>
      <c r="AE71">
        <f t="shared" si="27"/>
        <v>-2.9345080002591253</v>
      </c>
      <c r="AF71">
        <f t="shared" si="28"/>
        <v>0</v>
      </c>
      <c r="AG71">
        <f t="shared" si="29"/>
        <v>30.039077272154298</v>
      </c>
    </row>
    <row r="72" spans="2:33" x14ac:dyDescent="0.25">
      <c r="B72" s="7" t="s">
        <v>33</v>
      </c>
      <c r="C72" s="5">
        <v>0.7177</v>
      </c>
      <c r="D72" s="5">
        <v>0.71120000000000005</v>
      </c>
      <c r="E72" s="5">
        <v>0.84030000000000005</v>
      </c>
      <c r="F72" s="5">
        <v>0.748</v>
      </c>
      <c r="G72" s="5">
        <v>0.70650000000000002</v>
      </c>
      <c r="H72" s="5">
        <v>0.79620000000000002</v>
      </c>
      <c r="I72" s="5">
        <v>0.67559999999999998</v>
      </c>
      <c r="K72" s="5">
        <v>0.74850000000000005</v>
      </c>
      <c r="L72" s="5">
        <v>0.72409999999999997</v>
      </c>
      <c r="M72" s="5">
        <v>0.87729999999999997</v>
      </c>
      <c r="N72" s="5">
        <v>0.73560000000000003</v>
      </c>
      <c r="O72" s="5">
        <v>0.74629999999999996</v>
      </c>
      <c r="P72" s="5">
        <v>0.79620000000000002</v>
      </c>
      <c r="Q72" s="5">
        <v>0.65739999999999998</v>
      </c>
      <c r="S72">
        <f t="shared" si="16"/>
        <v>3.080000000000005E-2</v>
      </c>
      <c r="T72">
        <f t="shared" si="17"/>
        <v>1.2899999999999912E-2</v>
      </c>
      <c r="U72">
        <f t="shared" si="18"/>
        <v>3.6999999999999922E-2</v>
      </c>
      <c r="V72">
        <f t="shared" si="19"/>
        <v>-1.2399999999999967E-2</v>
      </c>
      <c r="W72">
        <f t="shared" si="20"/>
        <v>3.9799999999999947E-2</v>
      </c>
      <c r="X72">
        <f t="shared" si="21"/>
        <v>0</v>
      </c>
      <c r="Y72">
        <f t="shared" si="22"/>
        <v>-1.8199999999999994E-2</v>
      </c>
      <c r="AA72">
        <f t="shared" si="23"/>
        <v>4.2914866936045772</v>
      </c>
      <c r="AB72">
        <f t="shared" si="24"/>
        <v>1.8138357705286714</v>
      </c>
      <c r="AC72">
        <f t="shared" si="25"/>
        <v>4.4031893371414874</v>
      </c>
      <c r="AD72">
        <f t="shared" si="26"/>
        <v>-1.6577540106951827</v>
      </c>
      <c r="AE72">
        <f t="shared" si="27"/>
        <v>5.6334041047416763</v>
      </c>
      <c r="AF72">
        <f t="shared" si="28"/>
        <v>0</v>
      </c>
      <c r="AG72">
        <f t="shared" si="29"/>
        <v>-2.6939017169923023</v>
      </c>
    </row>
    <row r="73" spans="2:33" x14ac:dyDescent="0.25">
      <c r="B73" s="7" t="s">
        <v>34</v>
      </c>
      <c r="C73" s="5">
        <v>3.9198</v>
      </c>
      <c r="D73" s="5">
        <v>3.8774000000000002</v>
      </c>
      <c r="E73" s="5">
        <v>6.6150000000000002</v>
      </c>
      <c r="F73" s="5">
        <v>3.8881999999999999</v>
      </c>
      <c r="G73" s="5">
        <v>4.1704999999999997</v>
      </c>
      <c r="H73" s="5">
        <v>4.2812999999999999</v>
      </c>
      <c r="I73" s="5">
        <v>3.8811</v>
      </c>
      <c r="K73" s="5">
        <v>3.9483999999999999</v>
      </c>
      <c r="L73" s="5">
        <v>3.8197000000000001</v>
      </c>
      <c r="M73" s="5">
        <v>6.1496000000000004</v>
      </c>
      <c r="N73" s="5">
        <v>3.8439999999999999</v>
      </c>
      <c r="O73" s="5">
        <v>4.2794999999999996</v>
      </c>
      <c r="P73" s="5">
        <v>3.9866000000000001</v>
      </c>
      <c r="Q73" s="5">
        <v>3.8334999999999999</v>
      </c>
      <c r="S73">
        <f t="shared" si="16"/>
        <v>2.8599999999999959E-2</v>
      </c>
      <c r="T73">
        <f t="shared" si="17"/>
        <v>-5.7700000000000085E-2</v>
      </c>
      <c r="U73">
        <f t="shared" si="18"/>
        <v>-0.46539999999999981</v>
      </c>
      <c r="V73">
        <f t="shared" si="19"/>
        <v>-4.4200000000000017E-2</v>
      </c>
      <c r="W73">
        <f t="shared" si="20"/>
        <v>0.10899999999999999</v>
      </c>
      <c r="X73">
        <f t="shared" si="21"/>
        <v>-0.29469999999999974</v>
      </c>
      <c r="Y73">
        <f t="shared" si="22"/>
        <v>-4.7600000000000087E-2</v>
      </c>
      <c r="AA73">
        <f t="shared" si="23"/>
        <v>0.7296290627072799</v>
      </c>
      <c r="AB73">
        <f t="shared" si="24"/>
        <v>-1.4881105895703328</v>
      </c>
      <c r="AC73">
        <f t="shared" si="25"/>
        <v>-7.0355253212396036</v>
      </c>
      <c r="AD73">
        <f t="shared" si="26"/>
        <v>-1.1367727997530996</v>
      </c>
      <c r="AE73">
        <f t="shared" si="27"/>
        <v>2.6135954921472244</v>
      </c>
      <c r="AF73">
        <f t="shared" si="28"/>
        <v>-6.8834232592903968</v>
      </c>
      <c r="AG73">
        <f t="shared" si="29"/>
        <v>-1.2264564169951839</v>
      </c>
    </row>
    <row r="76" spans="2:33" x14ac:dyDescent="0.25">
      <c r="H76" s="23" t="s">
        <v>42</v>
      </c>
      <c r="I76" s="23"/>
      <c r="J76" s="23"/>
      <c r="K76" s="23"/>
      <c r="L76" s="23"/>
    </row>
    <row r="77" spans="2:33" x14ac:dyDescent="0.25">
      <c r="C77" s="22" t="s">
        <v>35</v>
      </c>
      <c r="D77" s="22"/>
      <c r="E77" s="22"/>
      <c r="F77" s="22"/>
      <c r="G77" s="22"/>
      <c r="H77" s="22"/>
      <c r="I77" s="22"/>
      <c r="K77" s="22" t="s">
        <v>36</v>
      </c>
      <c r="L77" s="22"/>
      <c r="M77" s="22"/>
      <c r="N77" s="22"/>
      <c r="O77" s="22"/>
      <c r="P77" s="22"/>
      <c r="Q77" s="22"/>
      <c r="S77" s="22" t="s">
        <v>44</v>
      </c>
      <c r="T77" s="22"/>
      <c r="U77" s="22"/>
      <c r="V77" s="22"/>
      <c r="W77" s="22"/>
      <c r="X77" s="22"/>
      <c r="Y77" s="22"/>
      <c r="AA77" s="22" t="s">
        <v>45</v>
      </c>
      <c r="AB77" s="22"/>
      <c r="AC77" s="22"/>
      <c r="AD77" s="22"/>
      <c r="AE77" s="22"/>
      <c r="AF77" s="22"/>
      <c r="AG77" s="22"/>
    </row>
    <row r="78" spans="2:33" x14ac:dyDescent="0.25">
      <c r="C78" s="2" t="s">
        <v>2</v>
      </c>
      <c r="D78" s="2" t="s">
        <v>3</v>
      </c>
      <c r="E78" s="2" t="s">
        <v>4</v>
      </c>
      <c r="F78" s="2" t="s">
        <v>5</v>
      </c>
      <c r="G78" s="2" t="s">
        <v>6</v>
      </c>
      <c r="H78" s="2" t="s">
        <v>7</v>
      </c>
      <c r="I78" s="2" t="s">
        <v>8</v>
      </c>
      <c r="K78" s="2" t="s">
        <v>2</v>
      </c>
      <c r="L78" s="2" t="s">
        <v>3</v>
      </c>
      <c r="M78" s="2" t="s">
        <v>4</v>
      </c>
      <c r="N78" s="2" t="s">
        <v>5</v>
      </c>
      <c r="O78" s="2" t="s">
        <v>6</v>
      </c>
      <c r="P78" s="2" t="s">
        <v>7</v>
      </c>
      <c r="Q78" s="2" t="s">
        <v>8</v>
      </c>
      <c r="S78" s="2" t="s">
        <v>2</v>
      </c>
      <c r="T78" s="2" t="s">
        <v>3</v>
      </c>
      <c r="U78" s="2" t="s">
        <v>4</v>
      </c>
      <c r="V78" s="2" t="s">
        <v>5</v>
      </c>
      <c r="W78" s="2" t="s">
        <v>6</v>
      </c>
      <c r="X78" s="2" t="s">
        <v>7</v>
      </c>
      <c r="Y78" s="2" t="s">
        <v>8</v>
      </c>
      <c r="AA78" s="2" t="s">
        <v>2</v>
      </c>
      <c r="AB78" s="2" t="s">
        <v>3</v>
      </c>
      <c r="AC78" s="2" t="s">
        <v>4</v>
      </c>
      <c r="AD78" s="2" t="s">
        <v>5</v>
      </c>
      <c r="AE78" s="2" t="s">
        <v>6</v>
      </c>
      <c r="AF78" s="2" t="s">
        <v>7</v>
      </c>
      <c r="AG78" s="2" t="s">
        <v>8</v>
      </c>
    </row>
    <row r="79" spans="2:33" x14ac:dyDescent="0.25">
      <c r="B79" s="7" t="s">
        <v>25</v>
      </c>
      <c r="C79" s="5">
        <v>0.76259999999999994</v>
      </c>
      <c r="D79" s="5">
        <v>0.80279999999999996</v>
      </c>
      <c r="E79" s="5">
        <v>1.2012</v>
      </c>
      <c r="F79" s="5">
        <v>0.81669999999999998</v>
      </c>
      <c r="G79" s="5">
        <v>0.8972</v>
      </c>
      <c r="H79" s="5">
        <v>0.90029999999999999</v>
      </c>
      <c r="I79" s="5">
        <v>0.74209999999999998</v>
      </c>
      <c r="K79" s="5">
        <v>0.76939999999999997</v>
      </c>
      <c r="L79" s="5">
        <v>0.75580000000000003</v>
      </c>
      <c r="M79" s="5">
        <v>0.95979999999999999</v>
      </c>
      <c r="N79" s="5">
        <v>0.96030000000000004</v>
      </c>
      <c r="O79" s="5">
        <v>0.92749999999999999</v>
      </c>
      <c r="P79" s="5">
        <v>0.88129999999999997</v>
      </c>
      <c r="Q79" s="5">
        <v>0.75090000000000001</v>
      </c>
      <c r="S79">
        <f t="shared" ref="S79:S103" si="30">K79 - C79</f>
        <v>6.8000000000000282E-3</v>
      </c>
      <c r="T79">
        <f t="shared" ref="T79:T103" si="31">L79 - D79</f>
        <v>-4.6999999999999931E-2</v>
      </c>
      <c r="U79">
        <f t="shared" ref="U79:U103" si="32">M79 - E79</f>
        <v>-0.24140000000000006</v>
      </c>
      <c r="V79">
        <f t="shared" ref="V79:V103" si="33">N79 - F79</f>
        <v>0.14360000000000006</v>
      </c>
      <c r="W79">
        <f t="shared" ref="W79:W103" si="34">O79 - G79</f>
        <v>3.0299999999999994E-2</v>
      </c>
      <c r="X79">
        <f t="shared" ref="X79:X103" si="35">P79 - H79</f>
        <v>-1.9000000000000017E-2</v>
      </c>
      <c r="Y79">
        <f t="shared" ref="Y79:Y103" si="36">Q79 - I79</f>
        <v>8.80000000000003E-3</v>
      </c>
      <c r="AA79">
        <f t="shared" ref="AA79:AA103" si="37">(K79-C79)*100/C79</f>
        <v>0.8916863362182047</v>
      </c>
      <c r="AB79">
        <f t="shared" ref="AB79:AB103" si="38">(L79-D79)*100/D79</f>
        <v>-5.8545092177379088</v>
      </c>
      <c r="AC79">
        <f t="shared" ref="AC79:AC103" si="39">(M79-E79)*100/E79</f>
        <v>-20.096570096570101</v>
      </c>
      <c r="AD79">
        <f t="shared" ref="AD79:AD103" si="40">(N79-F79)*100/F79</f>
        <v>17.582955797722551</v>
      </c>
      <c r="AE79">
        <f t="shared" ref="AE79:AE103" si="41">(O79-G79)*100/G79</f>
        <v>3.3771734284440473</v>
      </c>
      <c r="AF79">
        <f t="shared" ref="AF79:AF103" si="42">(P79-H79)*100/H79</f>
        <v>-2.1104076418971474</v>
      </c>
      <c r="AG79">
        <f t="shared" ref="AG79:AG103" si="43">(Q79-I79)*100/I79</f>
        <v>1.185824012936266</v>
      </c>
    </row>
    <row r="80" spans="2:33" x14ac:dyDescent="0.25">
      <c r="B80" s="7" t="s">
        <v>26</v>
      </c>
      <c r="C80" s="5">
        <v>1.6500999999999999</v>
      </c>
      <c r="D80" s="5">
        <v>1.7572000000000001</v>
      </c>
      <c r="E80" s="5">
        <v>2.1225000000000001</v>
      </c>
      <c r="F80" s="5">
        <v>1.6304000000000001</v>
      </c>
      <c r="G80" s="5">
        <v>1.7258</v>
      </c>
      <c r="H80" s="5">
        <v>1.6556999999999999</v>
      </c>
      <c r="I80" s="5">
        <v>1.4908999999999999</v>
      </c>
      <c r="K80" s="5">
        <v>1.5544</v>
      </c>
      <c r="L80" s="5">
        <v>1.5562</v>
      </c>
      <c r="M80" s="5">
        <v>1.8459000000000001</v>
      </c>
      <c r="N80" s="5">
        <v>1.647</v>
      </c>
      <c r="O80" s="5">
        <v>1.6314</v>
      </c>
      <c r="P80" s="5">
        <v>1.647</v>
      </c>
      <c r="Q80" s="5">
        <v>1.5342</v>
      </c>
      <c r="S80">
        <f t="shared" si="30"/>
        <v>-9.5699999999999896E-2</v>
      </c>
      <c r="T80">
        <f t="shared" si="31"/>
        <v>-0.20100000000000007</v>
      </c>
      <c r="U80">
        <f t="shared" si="32"/>
        <v>-0.27659999999999996</v>
      </c>
      <c r="V80">
        <f t="shared" si="33"/>
        <v>1.6599999999999948E-2</v>
      </c>
      <c r="W80">
        <f t="shared" si="34"/>
        <v>-9.4400000000000039E-2</v>
      </c>
      <c r="X80">
        <f t="shared" si="35"/>
        <v>-8.69999999999993E-3</v>
      </c>
      <c r="Y80">
        <f t="shared" si="36"/>
        <v>4.3300000000000116E-2</v>
      </c>
      <c r="AA80">
        <f t="shared" si="37"/>
        <v>-5.7996485061511365</v>
      </c>
      <c r="AB80">
        <f t="shared" si="38"/>
        <v>-11.438652401547921</v>
      </c>
      <c r="AC80">
        <f t="shared" si="39"/>
        <v>-13.031802120141341</v>
      </c>
      <c r="AD80">
        <f t="shared" si="40"/>
        <v>1.0181550539744815</v>
      </c>
      <c r="AE80">
        <f t="shared" si="41"/>
        <v>-5.4699269903812748</v>
      </c>
      <c r="AF80">
        <f t="shared" si="42"/>
        <v>-0.52545751041854982</v>
      </c>
      <c r="AG80">
        <f t="shared" si="43"/>
        <v>2.9042860017439209</v>
      </c>
    </row>
    <row r="81" spans="2:33" x14ac:dyDescent="0.25">
      <c r="B81" s="7" t="s">
        <v>27</v>
      </c>
      <c r="C81" s="5">
        <v>0.11509999999999999</v>
      </c>
      <c r="D81" s="5">
        <v>0.13619999999999999</v>
      </c>
      <c r="E81" s="5">
        <v>0.15160000000000001</v>
      </c>
      <c r="F81" s="5">
        <v>0.11119999999999999</v>
      </c>
      <c r="G81" s="5">
        <v>0.11890000000000001</v>
      </c>
      <c r="H81" s="5">
        <v>0.11509999999999999</v>
      </c>
      <c r="I81" s="5">
        <v>0.11890000000000001</v>
      </c>
      <c r="K81" s="5">
        <v>0.11119999999999999</v>
      </c>
      <c r="L81" s="5">
        <v>0.11119999999999999</v>
      </c>
      <c r="M81" s="5">
        <v>0.17330000000000001</v>
      </c>
      <c r="N81" s="5">
        <v>0.11119999999999999</v>
      </c>
      <c r="O81" s="5">
        <v>0.14249999999999999</v>
      </c>
      <c r="P81" s="5">
        <v>0.11509999999999999</v>
      </c>
      <c r="Q81" s="5">
        <v>0.1225</v>
      </c>
      <c r="S81">
        <f t="shared" si="30"/>
        <v>-3.9000000000000007E-3</v>
      </c>
      <c r="T81">
        <f t="shared" si="31"/>
        <v>-2.4999999999999994E-2</v>
      </c>
      <c r="U81">
        <f t="shared" si="32"/>
        <v>2.1699999999999997E-2</v>
      </c>
      <c r="V81">
        <f t="shared" si="33"/>
        <v>0</v>
      </c>
      <c r="W81">
        <f t="shared" si="34"/>
        <v>2.3599999999999982E-2</v>
      </c>
      <c r="X81">
        <f t="shared" si="35"/>
        <v>0</v>
      </c>
      <c r="Y81">
        <f t="shared" si="36"/>
        <v>3.5999999999999921E-3</v>
      </c>
      <c r="AA81">
        <f t="shared" si="37"/>
        <v>-3.3883579496090364</v>
      </c>
      <c r="AB81">
        <f t="shared" si="38"/>
        <v>-18.355359765051393</v>
      </c>
      <c r="AC81">
        <f t="shared" si="39"/>
        <v>14.313984168865433</v>
      </c>
      <c r="AD81">
        <f t="shared" si="40"/>
        <v>0</v>
      </c>
      <c r="AE81">
        <f t="shared" si="41"/>
        <v>19.848612279226224</v>
      </c>
      <c r="AF81">
        <f t="shared" si="42"/>
        <v>0</v>
      </c>
      <c r="AG81">
        <f t="shared" si="43"/>
        <v>3.0277544154751825</v>
      </c>
    </row>
    <row r="82" spans="2:33" x14ac:dyDescent="0.25">
      <c r="B82" s="7" t="s">
        <v>28</v>
      </c>
      <c r="C82" s="5">
        <v>1.3342000000000001</v>
      </c>
      <c r="D82" s="5">
        <v>1.3473999999999999</v>
      </c>
      <c r="E82" s="5">
        <v>2.9007999999999998</v>
      </c>
      <c r="F82" s="5">
        <v>1.3631</v>
      </c>
      <c r="G82" s="5">
        <v>1.4217</v>
      </c>
      <c r="H82" s="5">
        <v>1.524</v>
      </c>
      <c r="I82" s="5">
        <v>1.3315999999999999</v>
      </c>
      <c r="K82" s="5">
        <v>1.4004000000000001</v>
      </c>
      <c r="L82" s="5">
        <v>1.4217</v>
      </c>
      <c r="M82" s="5">
        <v>1.9597</v>
      </c>
      <c r="N82" s="5">
        <v>1.444</v>
      </c>
      <c r="O82" s="5">
        <v>1.4756</v>
      </c>
      <c r="P82" s="5">
        <v>1.524</v>
      </c>
      <c r="Q82" s="5">
        <v>1.4016</v>
      </c>
      <c r="S82">
        <f t="shared" si="30"/>
        <v>6.6200000000000037E-2</v>
      </c>
      <c r="T82">
        <f t="shared" si="31"/>
        <v>7.4300000000000033E-2</v>
      </c>
      <c r="U82">
        <f t="shared" si="32"/>
        <v>-0.94109999999999983</v>
      </c>
      <c r="V82">
        <f t="shared" si="33"/>
        <v>8.0899999999999972E-2</v>
      </c>
      <c r="W82">
        <f t="shared" si="34"/>
        <v>5.3900000000000059E-2</v>
      </c>
      <c r="X82">
        <f t="shared" si="35"/>
        <v>0</v>
      </c>
      <c r="Y82">
        <f t="shared" si="36"/>
        <v>7.0000000000000062E-2</v>
      </c>
      <c r="AA82">
        <f t="shared" si="37"/>
        <v>4.9617748463498748</v>
      </c>
      <c r="AB82">
        <f t="shared" si="38"/>
        <v>5.5143238830339945</v>
      </c>
      <c r="AC82">
        <f t="shared" si="39"/>
        <v>-32.442774407060121</v>
      </c>
      <c r="AD82">
        <f t="shared" si="40"/>
        <v>5.9350011004328342</v>
      </c>
      <c r="AE82">
        <f t="shared" si="41"/>
        <v>3.7912358444116241</v>
      </c>
      <c r="AF82">
        <f t="shared" si="42"/>
        <v>0</v>
      </c>
      <c r="AG82">
        <f t="shared" si="43"/>
        <v>5.2568338840492688</v>
      </c>
    </row>
    <row r="83" spans="2:33" x14ac:dyDescent="0.25">
      <c r="B83" s="7" t="s">
        <v>29</v>
      </c>
      <c r="C83" s="5">
        <v>1.718</v>
      </c>
      <c r="D83" s="5">
        <v>1.6144000000000001</v>
      </c>
      <c r="E83" s="5">
        <v>2.7040000000000002</v>
      </c>
      <c r="F83" s="5">
        <v>1.7299</v>
      </c>
      <c r="G83" s="5">
        <v>2.2256</v>
      </c>
      <c r="H83" s="5">
        <v>2.5710000000000002</v>
      </c>
      <c r="I83" s="5">
        <v>1.66</v>
      </c>
      <c r="K83" s="5">
        <v>1.9475</v>
      </c>
      <c r="L83" s="5">
        <v>1.7551000000000001</v>
      </c>
      <c r="M83" s="5">
        <v>2.3456000000000001</v>
      </c>
      <c r="N83" s="5">
        <v>1.9966999999999999</v>
      </c>
      <c r="O83" s="5">
        <v>2.0106999999999999</v>
      </c>
      <c r="P83" s="5">
        <v>2.6964000000000001</v>
      </c>
      <c r="Q83" s="5">
        <v>1.7444</v>
      </c>
      <c r="S83">
        <f t="shared" si="30"/>
        <v>0.22950000000000004</v>
      </c>
      <c r="T83">
        <f t="shared" si="31"/>
        <v>0.14070000000000005</v>
      </c>
      <c r="U83">
        <f t="shared" si="32"/>
        <v>-0.35840000000000005</v>
      </c>
      <c r="V83">
        <f t="shared" si="33"/>
        <v>0.26679999999999993</v>
      </c>
      <c r="W83">
        <f t="shared" si="34"/>
        <v>-0.21490000000000009</v>
      </c>
      <c r="X83">
        <f t="shared" si="35"/>
        <v>0.12539999999999996</v>
      </c>
      <c r="Y83">
        <f t="shared" si="36"/>
        <v>8.4400000000000031E-2</v>
      </c>
      <c r="AA83">
        <f t="shared" si="37"/>
        <v>13.358556461001166</v>
      </c>
      <c r="AB83">
        <f t="shared" si="38"/>
        <v>8.7153121902874151</v>
      </c>
      <c r="AC83">
        <f t="shared" si="39"/>
        <v>-13.254437869822485</v>
      </c>
      <c r="AD83">
        <f t="shared" si="40"/>
        <v>15.422856812532512</v>
      </c>
      <c r="AE83">
        <f t="shared" si="41"/>
        <v>-9.6558231488138073</v>
      </c>
      <c r="AF83">
        <f t="shared" si="42"/>
        <v>4.8774795799299859</v>
      </c>
      <c r="AG83">
        <f t="shared" si="43"/>
        <v>5.0843373493975923</v>
      </c>
    </row>
    <row r="84" spans="2:33" x14ac:dyDescent="0.25">
      <c r="B84" s="7" t="s">
        <v>30</v>
      </c>
      <c r="C84" s="5">
        <v>1.538</v>
      </c>
      <c r="D84" s="5">
        <v>1.5465</v>
      </c>
      <c r="E84" s="5">
        <v>3.4655</v>
      </c>
      <c r="F84" s="5">
        <v>1.5802</v>
      </c>
      <c r="G84" s="5">
        <v>1.6284000000000001</v>
      </c>
      <c r="H84" s="5">
        <v>1.6415999999999999</v>
      </c>
      <c r="I84" s="5">
        <v>1.4939</v>
      </c>
      <c r="K84" s="5">
        <v>1.3914</v>
      </c>
      <c r="L84" s="5">
        <v>1.3689</v>
      </c>
      <c r="M84" s="5">
        <v>1.8128</v>
      </c>
      <c r="N84" s="5">
        <v>1.5026999999999999</v>
      </c>
      <c r="O84" s="5">
        <v>1.4314</v>
      </c>
      <c r="P84" s="5">
        <v>1.6415999999999999</v>
      </c>
      <c r="Q84" s="5">
        <v>1.3859999999999999</v>
      </c>
      <c r="S84">
        <f t="shared" si="30"/>
        <v>-0.14660000000000006</v>
      </c>
      <c r="T84">
        <f t="shared" si="31"/>
        <v>-0.17759999999999998</v>
      </c>
      <c r="U84">
        <f t="shared" si="32"/>
        <v>-1.6527000000000001</v>
      </c>
      <c r="V84">
        <f t="shared" si="33"/>
        <v>-7.7500000000000124E-2</v>
      </c>
      <c r="W84">
        <f t="shared" si="34"/>
        <v>-0.19700000000000006</v>
      </c>
      <c r="X84">
        <f t="shared" si="35"/>
        <v>0</v>
      </c>
      <c r="Y84">
        <f t="shared" si="36"/>
        <v>-0.10790000000000011</v>
      </c>
      <c r="AA84">
        <f t="shared" si="37"/>
        <v>-9.5318595578673655</v>
      </c>
      <c r="AB84">
        <f t="shared" si="38"/>
        <v>-11.483996120271581</v>
      </c>
      <c r="AC84">
        <f t="shared" si="39"/>
        <v>-47.690088010388116</v>
      </c>
      <c r="AD84">
        <f t="shared" si="40"/>
        <v>-4.904442475636003</v>
      </c>
      <c r="AE84">
        <f t="shared" si="41"/>
        <v>-12.097764676983546</v>
      </c>
      <c r="AF84">
        <f t="shared" si="42"/>
        <v>0</v>
      </c>
      <c r="AG84">
        <f t="shared" si="43"/>
        <v>-7.222705669723549</v>
      </c>
    </row>
    <row r="85" spans="2:33" x14ac:dyDescent="0.25">
      <c r="B85" s="7" t="s">
        <v>31</v>
      </c>
      <c r="C85" s="5">
        <v>1.0328999999999999</v>
      </c>
      <c r="D85" s="5">
        <v>1.0074000000000001</v>
      </c>
      <c r="E85" s="5">
        <v>1.7256</v>
      </c>
      <c r="F85" s="5">
        <v>1.0257000000000001</v>
      </c>
      <c r="G85" s="5">
        <v>1.1209</v>
      </c>
      <c r="H85" s="5">
        <v>1.0683</v>
      </c>
      <c r="I85" s="5">
        <v>1.0111000000000001</v>
      </c>
      <c r="K85" s="5">
        <v>1.0419</v>
      </c>
      <c r="L85" s="5">
        <v>1.0666</v>
      </c>
      <c r="M85" s="5">
        <v>1.397</v>
      </c>
      <c r="N85" s="5">
        <v>1.1712</v>
      </c>
      <c r="O85" s="5">
        <v>0.98880000000000001</v>
      </c>
      <c r="P85" s="5">
        <v>1.1696</v>
      </c>
      <c r="Q85" s="5">
        <v>1.0578000000000001</v>
      </c>
      <c r="S85">
        <f t="shared" si="30"/>
        <v>9.000000000000119E-3</v>
      </c>
      <c r="T85">
        <f t="shared" si="31"/>
        <v>5.9199999999999919E-2</v>
      </c>
      <c r="U85">
        <f t="shared" si="32"/>
        <v>-0.3286</v>
      </c>
      <c r="V85">
        <f t="shared" si="33"/>
        <v>0.14549999999999996</v>
      </c>
      <c r="W85">
        <f t="shared" si="34"/>
        <v>-0.1321</v>
      </c>
      <c r="X85">
        <f t="shared" si="35"/>
        <v>0.10129999999999995</v>
      </c>
      <c r="Y85">
        <f t="shared" si="36"/>
        <v>4.6699999999999964E-2</v>
      </c>
      <c r="AA85">
        <f t="shared" si="37"/>
        <v>0.87133313970375836</v>
      </c>
      <c r="AB85">
        <f t="shared" si="38"/>
        <v>5.8765137978955639</v>
      </c>
      <c r="AC85">
        <f t="shared" si="39"/>
        <v>-19.042651831247102</v>
      </c>
      <c r="AD85">
        <f t="shared" si="40"/>
        <v>14.185434337525589</v>
      </c>
      <c r="AE85">
        <f t="shared" si="41"/>
        <v>-11.7851726291373</v>
      </c>
      <c r="AF85">
        <f t="shared" si="42"/>
        <v>9.4823551436862257</v>
      </c>
      <c r="AG85">
        <f t="shared" si="43"/>
        <v>4.6187320739788307</v>
      </c>
    </row>
    <row r="86" spans="2:33" x14ac:dyDescent="0.25">
      <c r="B86" s="7" t="s">
        <v>32</v>
      </c>
      <c r="C86" s="5">
        <v>1.3160000000000001</v>
      </c>
      <c r="D86" s="5">
        <v>2.1118000000000001</v>
      </c>
      <c r="E86" s="5">
        <v>2.6579999999999999</v>
      </c>
      <c r="F86" s="5">
        <v>1.7617</v>
      </c>
      <c r="G86" s="5">
        <v>1.5437000000000001</v>
      </c>
      <c r="H86" s="5">
        <v>1.4397</v>
      </c>
      <c r="I86" s="5">
        <v>1.5866</v>
      </c>
      <c r="K86" s="5">
        <v>1.3855</v>
      </c>
      <c r="L86" s="5">
        <v>1.3895999999999999</v>
      </c>
      <c r="M86" s="5">
        <v>2.6760000000000002</v>
      </c>
      <c r="N86" s="5">
        <v>1.5792999999999999</v>
      </c>
      <c r="O86" s="5">
        <v>1.4569000000000001</v>
      </c>
      <c r="P86" s="5">
        <v>1.8078000000000001</v>
      </c>
      <c r="Q86" s="5">
        <v>1.4502999999999999</v>
      </c>
      <c r="S86">
        <f t="shared" si="30"/>
        <v>6.9499999999999895E-2</v>
      </c>
      <c r="T86">
        <f t="shared" si="31"/>
        <v>-0.72220000000000018</v>
      </c>
      <c r="U86">
        <f t="shared" si="32"/>
        <v>1.8000000000000238E-2</v>
      </c>
      <c r="V86">
        <f t="shared" si="33"/>
        <v>-0.18240000000000012</v>
      </c>
      <c r="W86">
        <f t="shared" si="34"/>
        <v>-8.6799999999999988E-2</v>
      </c>
      <c r="X86">
        <f t="shared" si="35"/>
        <v>0.36810000000000009</v>
      </c>
      <c r="Y86">
        <f t="shared" si="36"/>
        <v>-0.13630000000000009</v>
      </c>
      <c r="AA86">
        <f t="shared" si="37"/>
        <v>5.2811550151975606</v>
      </c>
      <c r="AB86">
        <f t="shared" si="38"/>
        <v>-34.198314234302494</v>
      </c>
      <c r="AC86">
        <f t="shared" si="39"/>
        <v>0.67720090293454627</v>
      </c>
      <c r="AD86">
        <f t="shared" si="40"/>
        <v>-10.353635692796738</v>
      </c>
      <c r="AE86">
        <f t="shared" si="41"/>
        <v>-5.6228541815119515</v>
      </c>
      <c r="AF86">
        <f t="shared" si="42"/>
        <v>25.567826630548037</v>
      </c>
      <c r="AG86">
        <f t="shared" si="43"/>
        <v>-8.5906970881129521</v>
      </c>
    </row>
    <row r="87" spans="2:33" x14ac:dyDescent="0.25">
      <c r="B87" s="7" t="s">
        <v>33</v>
      </c>
      <c r="C87" s="5">
        <v>0.7177</v>
      </c>
      <c r="D87" s="5">
        <v>0.71120000000000005</v>
      </c>
      <c r="E87" s="5">
        <v>0.84030000000000005</v>
      </c>
      <c r="F87" s="5">
        <v>0.748</v>
      </c>
      <c r="G87" s="5">
        <v>0.70650000000000002</v>
      </c>
      <c r="H87" s="5">
        <v>0.79620000000000002</v>
      </c>
      <c r="I87" s="5">
        <v>0.67559999999999998</v>
      </c>
      <c r="K87" s="5">
        <v>0.72809999999999997</v>
      </c>
      <c r="L87" s="5">
        <v>0.72409999999999997</v>
      </c>
      <c r="M87" s="5">
        <v>0.71479999999999999</v>
      </c>
      <c r="N87" s="5">
        <v>0.74690000000000001</v>
      </c>
      <c r="O87" s="5">
        <v>0.71360000000000001</v>
      </c>
      <c r="P87" s="5">
        <v>0.79620000000000002</v>
      </c>
      <c r="Q87" s="5">
        <v>0.63270000000000004</v>
      </c>
      <c r="S87">
        <f t="shared" si="30"/>
        <v>1.0399999999999965E-2</v>
      </c>
      <c r="T87">
        <f t="shared" si="31"/>
        <v>1.2899999999999912E-2</v>
      </c>
      <c r="U87">
        <f t="shared" si="32"/>
        <v>-0.12550000000000006</v>
      </c>
      <c r="V87">
        <f t="shared" si="33"/>
        <v>-1.0999999999999899E-3</v>
      </c>
      <c r="W87">
        <f t="shared" si="34"/>
        <v>7.0999999999999952E-3</v>
      </c>
      <c r="X87">
        <f t="shared" si="35"/>
        <v>0</v>
      </c>
      <c r="Y87">
        <f t="shared" si="36"/>
        <v>-4.2899999999999938E-2</v>
      </c>
      <c r="AA87">
        <f t="shared" si="37"/>
        <v>1.4490734290093306</v>
      </c>
      <c r="AB87">
        <f t="shared" si="38"/>
        <v>1.8138357705286714</v>
      </c>
      <c r="AC87">
        <f t="shared" si="39"/>
        <v>-14.935142211115084</v>
      </c>
      <c r="AD87">
        <f t="shared" si="40"/>
        <v>-0.14705882352941041</v>
      </c>
      <c r="AE87">
        <f t="shared" si="41"/>
        <v>1.0049539985845712</v>
      </c>
      <c r="AF87">
        <f t="shared" si="42"/>
        <v>0</v>
      </c>
      <c r="AG87">
        <f t="shared" si="43"/>
        <v>-6.3499111900532768</v>
      </c>
    </row>
    <row r="88" spans="2:33" x14ac:dyDescent="0.25">
      <c r="B88" s="7" t="s">
        <v>34</v>
      </c>
      <c r="C88" s="5">
        <v>3.9198</v>
      </c>
      <c r="D88" s="5">
        <v>3.8774000000000002</v>
      </c>
      <c r="E88" s="5">
        <v>6.6150000000000002</v>
      </c>
      <c r="F88" s="5">
        <v>3.8881999999999999</v>
      </c>
      <c r="G88" s="5">
        <v>4.1704999999999997</v>
      </c>
      <c r="H88" s="5">
        <v>4.2812999999999999</v>
      </c>
      <c r="I88" s="5">
        <v>3.8811</v>
      </c>
      <c r="K88" s="5">
        <v>3.8618000000000001</v>
      </c>
      <c r="L88" s="5">
        <v>3.7673000000000001</v>
      </c>
      <c r="M88" s="5">
        <v>5.3522999999999996</v>
      </c>
      <c r="N88" s="5">
        <v>3.9399000000000002</v>
      </c>
      <c r="O88" s="5">
        <v>4.4062000000000001</v>
      </c>
      <c r="P88" s="5">
        <v>3.9866000000000001</v>
      </c>
      <c r="Q88" s="5">
        <v>3.8365999999999998</v>
      </c>
      <c r="S88">
        <f t="shared" si="30"/>
        <v>-5.7999999999999829E-2</v>
      </c>
      <c r="T88">
        <f t="shared" si="31"/>
        <v>-0.11010000000000009</v>
      </c>
      <c r="U88">
        <f t="shared" si="32"/>
        <v>-1.2627000000000006</v>
      </c>
      <c r="V88">
        <f t="shared" si="33"/>
        <v>5.1700000000000301E-2</v>
      </c>
      <c r="W88">
        <f t="shared" si="34"/>
        <v>0.23570000000000046</v>
      </c>
      <c r="X88">
        <f t="shared" si="35"/>
        <v>-0.29469999999999974</v>
      </c>
      <c r="Y88">
        <f t="shared" si="36"/>
        <v>-4.4500000000000206E-2</v>
      </c>
      <c r="AA88">
        <f t="shared" si="37"/>
        <v>-1.4796673299658103</v>
      </c>
      <c r="AB88">
        <f t="shared" si="38"/>
        <v>-2.8395316449166987</v>
      </c>
      <c r="AC88">
        <f t="shared" si="39"/>
        <v>-19.088435374149668</v>
      </c>
      <c r="AD88">
        <f t="shared" si="40"/>
        <v>1.3296641119284065</v>
      </c>
      <c r="AE88">
        <f t="shared" si="41"/>
        <v>5.6516005275146979</v>
      </c>
      <c r="AF88">
        <f t="shared" si="42"/>
        <v>-6.8834232592903968</v>
      </c>
      <c r="AG88">
        <f t="shared" si="43"/>
        <v>-1.1465821545438202</v>
      </c>
    </row>
    <row r="91" spans="2:33" x14ac:dyDescent="0.25">
      <c r="H91" s="23" t="s">
        <v>43</v>
      </c>
      <c r="I91" s="23"/>
      <c r="J91" s="23"/>
      <c r="K91" s="23"/>
      <c r="L91" s="23"/>
    </row>
    <row r="92" spans="2:33" x14ac:dyDescent="0.25">
      <c r="C92" s="22" t="s">
        <v>35</v>
      </c>
      <c r="D92" s="22"/>
      <c r="E92" s="22"/>
      <c r="F92" s="22"/>
      <c r="G92" s="22"/>
      <c r="H92" s="22"/>
      <c r="I92" s="22"/>
      <c r="K92" s="22" t="s">
        <v>36</v>
      </c>
      <c r="L92" s="22"/>
      <c r="M92" s="22"/>
      <c r="N92" s="22"/>
      <c r="O92" s="22"/>
      <c r="P92" s="22"/>
      <c r="Q92" s="22"/>
      <c r="S92" s="22" t="s">
        <v>44</v>
      </c>
      <c r="T92" s="22"/>
      <c r="U92" s="22"/>
      <c r="V92" s="22"/>
      <c r="W92" s="22"/>
      <c r="X92" s="22"/>
      <c r="Y92" s="22"/>
      <c r="AA92" s="22" t="s">
        <v>45</v>
      </c>
      <c r="AB92" s="22"/>
      <c r="AC92" s="22"/>
      <c r="AD92" s="22"/>
      <c r="AE92" s="22"/>
      <c r="AF92" s="22"/>
      <c r="AG92" s="22"/>
    </row>
    <row r="93" spans="2:33" x14ac:dyDescent="0.25">
      <c r="C93" s="2" t="s">
        <v>2</v>
      </c>
      <c r="D93" s="2" t="s">
        <v>3</v>
      </c>
      <c r="E93" s="2" t="s">
        <v>4</v>
      </c>
      <c r="F93" s="2" t="s">
        <v>5</v>
      </c>
      <c r="G93" s="2" t="s">
        <v>6</v>
      </c>
      <c r="H93" s="2" t="s">
        <v>7</v>
      </c>
      <c r="I93" s="2" t="s">
        <v>8</v>
      </c>
      <c r="K93" s="2" t="s">
        <v>2</v>
      </c>
      <c r="L93" s="2" t="s">
        <v>3</v>
      </c>
      <c r="M93" s="2" t="s">
        <v>4</v>
      </c>
      <c r="N93" s="2" t="s">
        <v>5</v>
      </c>
      <c r="O93" s="2" t="s">
        <v>6</v>
      </c>
      <c r="P93" s="2" t="s">
        <v>7</v>
      </c>
      <c r="Q93" s="2" t="s">
        <v>8</v>
      </c>
      <c r="S93" s="2" t="s">
        <v>2</v>
      </c>
      <c r="T93" s="2" t="s">
        <v>3</v>
      </c>
      <c r="U93" s="2" t="s">
        <v>4</v>
      </c>
      <c r="V93" s="2" t="s">
        <v>5</v>
      </c>
      <c r="W93" s="2" t="s">
        <v>6</v>
      </c>
      <c r="X93" s="2" t="s">
        <v>7</v>
      </c>
      <c r="Y93" s="2" t="s">
        <v>8</v>
      </c>
      <c r="AA93" s="2" t="s">
        <v>2</v>
      </c>
      <c r="AB93" s="2" t="s">
        <v>3</v>
      </c>
      <c r="AC93" s="2" t="s">
        <v>4</v>
      </c>
      <c r="AD93" s="2" t="s">
        <v>5</v>
      </c>
      <c r="AE93" s="2" t="s">
        <v>6</v>
      </c>
      <c r="AF93" s="2" t="s">
        <v>7</v>
      </c>
      <c r="AG93" s="2" t="s">
        <v>8</v>
      </c>
    </row>
    <row r="94" spans="2:33" x14ac:dyDescent="0.25">
      <c r="B94" s="7" t="s">
        <v>25</v>
      </c>
      <c r="C94" s="5">
        <v>0.76259999999999994</v>
      </c>
      <c r="D94" s="5">
        <v>0.80279999999999996</v>
      </c>
      <c r="E94" s="5">
        <v>1.2012</v>
      </c>
      <c r="F94" s="5">
        <v>0.81669999999999998</v>
      </c>
      <c r="G94" s="5">
        <v>0.8972</v>
      </c>
      <c r="H94" s="5">
        <v>0.90029999999999999</v>
      </c>
      <c r="I94" s="5">
        <v>0.74209999999999998</v>
      </c>
      <c r="K94" s="5">
        <v>0.7742</v>
      </c>
      <c r="L94" s="5">
        <v>0.83599999999999997</v>
      </c>
      <c r="M94" s="5">
        <v>1.1953</v>
      </c>
      <c r="N94" s="5">
        <v>0.81610000000000005</v>
      </c>
      <c r="O94" s="5">
        <v>0.88770000000000004</v>
      </c>
      <c r="P94" s="5">
        <v>0.90029999999999999</v>
      </c>
      <c r="Q94" s="5">
        <v>0.77300000000000002</v>
      </c>
      <c r="S94">
        <f t="shared" si="30"/>
        <v>1.1600000000000055E-2</v>
      </c>
      <c r="T94">
        <f t="shared" si="31"/>
        <v>3.3200000000000007E-2</v>
      </c>
      <c r="U94">
        <f t="shared" si="32"/>
        <v>-5.9000000000000163E-3</v>
      </c>
      <c r="V94">
        <f t="shared" si="33"/>
        <v>-5.9999999999993392E-4</v>
      </c>
      <c r="W94">
        <f t="shared" si="34"/>
        <v>-9.4999999999999529E-3</v>
      </c>
      <c r="X94">
        <f t="shared" si="35"/>
        <v>0</v>
      </c>
      <c r="Y94">
        <f t="shared" si="36"/>
        <v>3.0900000000000039E-2</v>
      </c>
      <c r="AA94">
        <f t="shared" si="37"/>
        <v>1.5211119853134087</v>
      </c>
      <c r="AB94">
        <f t="shared" si="38"/>
        <v>4.1355256601893382</v>
      </c>
      <c r="AC94">
        <f t="shared" si="39"/>
        <v>-0.49117549117549253</v>
      </c>
      <c r="AD94">
        <f t="shared" si="40"/>
        <v>-7.3466389126966319E-2</v>
      </c>
      <c r="AE94">
        <f t="shared" si="41"/>
        <v>-1.0588497547926832</v>
      </c>
      <c r="AF94">
        <f t="shared" si="42"/>
        <v>0</v>
      </c>
      <c r="AG94">
        <f t="shared" si="43"/>
        <v>4.1638593181511983</v>
      </c>
    </row>
    <row r="95" spans="2:33" x14ac:dyDescent="0.25">
      <c r="B95" s="7" t="s">
        <v>26</v>
      </c>
      <c r="C95" s="5">
        <v>1.6500999999999999</v>
      </c>
      <c r="D95" s="5">
        <v>1.7572000000000001</v>
      </c>
      <c r="E95" s="5">
        <v>2.1225000000000001</v>
      </c>
      <c r="F95" s="5">
        <v>1.6304000000000001</v>
      </c>
      <c r="G95" s="5">
        <v>1.7258</v>
      </c>
      <c r="H95" s="5">
        <v>1.6556999999999999</v>
      </c>
      <c r="I95" s="5">
        <v>1.4908999999999999</v>
      </c>
      <c r="K95" s="5">
        <v>1.6681999999999999</v>
      </c>
      <c r="L95" s="5">
        <v>1.7463</v>
      </c>
      <c r="M95" s="5">
        <v>2.0217999999999998</v>
      </c>
      <c r="N95" s="5">
        <v>1.6326000000000001</v>
      </c>
      <c r="O95" s="5">
        <v>1.7689999999999999</v>
      </c>
      <c r="P95" s="5">
        <v>1.6109</v>
      </c>
      <c r="Q95" s="5">
        <v>1.6439999999999999</v>
      </c>
      <c r="S95">
        <f t="shared" si="30"/>
        <v>1.8100000000000005E-2</v>
      </c>
      <c r="T95">
        <f t="shared" si="31"/>
        <v>-1.0900000000000132E-2</v>
      </c>
      <c r="U95">
        <f t="shared" si="32"/>
        <v>-0.10070000000000023</v>
      </c>
      <c r="V95">
        <f t="shared" si="33"/>
        <v>2.1999999999999797E-3</v>
      </c>
      <c r="W95">
        <f t="shared" si="34"/>
        <v>4.3199999999999905E-2</v>
      </c>
      <c r="X95">
        <f t="shared" si="35"/>
        <v>-4.4799999999999951E-2</v>
      </c>
      <c r="Y95">
        <f t="shared" si="36"/>
        <v>0.15310000000000001</v>
      </c>
      <c r="AA95">
        <f t="shared" si="37"/>
        <v>1.096903217986789</v>
      </c>
      <c r="AB95">
        <f t="shared" si="38"/>
        <v>-0.62030503073071541</v>
      </c>
      <c r="AC95">
        <f t="shared" si="39"/>
        <v>-4.7444051825677374</v>
      </c>
      <c r="AD95">
        <f t="shared" si="40"/>
        <v>0.13493621197252084</v>
      </c>
      <c r="AE95">
        <f t="shared" si="41"/>
        <v>2.5031869278015937</v>
      </c>
      <c r="AF95">
        <f t="shared" si="42"/>
        <v>-2.7058041915805973</v>
      </c>
      <c r="AG95">
        <f t="shared" si="43"/>
        <v>10.268965054664969</v>
      </c>
    </row>
    <row r="96" spans="2:33" x14ac:dyDescent="0.25">
      <c r="B96" s="7" t="s">
        <v>27</v>
      </c>
      <c r="C96" s="5">
        <v>0.11509999999999999</v>
      </c>
      <c r="D96" s="5">
        <v>0.13619999999999999</v>
      </c>
      <c r="E96" s="5">
        <v>0.15160000000000001</v>
      </c>
      <c r="F96" s="5">
        <v>0.11119999999999999</v>
      </c>
      <c r="G96" s="5">
        <v>0.11890000000000001</v>
      </c>
      <c r="H96" s="5">
        <v>0.11509999999999999</v>
      </c>
      <c r="I96" s="5">
        <v>0.11890000000000001</v>
      </c>
      <c r="K96" s="5">
        <v>0.11119999999999999</v>
      </c>
      <c r="L96" s="5">
        <v>0.13289999999999999</v>
      </c>
      <c r="M96" s="5">
        <v>0.15440000000000001</v>
      </c>
      <c r="N96" s="5">
        <v>0.11119999999999999</v>
      </c>
      <c r="O96" s="5">
        <v>0.1394</v>
      </c>
      <c r="P96" s="5">
        <v>0.11119999999999999</v>
      </c>
      <c r="Q96" s="5">
        <v>0.11890000000000001</v>
      </c>
      <c r="S96">
        <f t="shared" si="30"/>
        <v>-3.9000000000000007E-3</v>
      </c>
      <c r="T96">
        <f t="shared" si="31"/>
        <v>-3.2999999999999974E-3</v>
      </c>
      <c r="U96">
        <f t="shared" si="32"/>
        <v>2.7999999999999969E-3</v>
      </c>
      <c r="V96">
        <f t="shared" si="33"/>
        <v>0</v>
      </c>
      <c r="W96">
        <f t="shared" si="34"/>
        <v>2.049999999999999E-2</v>
      </c>
      <c r="X96">
        <f t="shared" si="35"/>
        <v>-3.9000000000000007E-3</v>
      </c>
      <c r="Y96">
        <f t="shared" si="36"/>
        <v>0</v>
      </c>
      <c r="AA96">
        <f t="shared" si="37"/>
        <v>-3.3883579496090364</v>
      </c>
      <c r="AB96">
        <f t="shared" si="38"/>
        <v>-2.4229074889867825</v>
      </c>
      <c r="AC96">
        <f t="shared" si="39"/>
        <v>1.8469656992084411</v>
      </c>
      <c r="AD96">
        <f t="shared" si="40"/>
        <v>0</v>
      </c>
      <c r="AE96">
        <f t="shared" si="41"/>
        <v>17.241379310344819</v>
      </c>
      <c r="AF96">
        <f t="shared" si="42"/>
        <v>-3.3883579496090364</v>
      </c>
      <c r="AG96">
        <f t="shared" si="43"/>
        <v>0</v>
      </c>
    </row>
    <row r="97" spans="2:33" x14ac:dyDescent="0.25">
      <c r="B97" s="7" t="s">
        <v>28</v>
      </c>
      <c r="C97" s="5">
        <v>1.3342000000000001</v>
      </c>
      <c r="D97" s="5">
        <v>1.3473999999999999</v>
      </c>
      <c r="E97" s="5">
        <v>2.9007999999999998</v>
      </c>
      <c r="F97" s="5">
        <v>1.3631</v>
      </c>
      <c r="G97" s="5">
        <v>1.4217</v>
      </c>
      <c r="H97" s="5">
        <v>1.524</v>
      </c>
      <c r="I97" s="5">
        <v>1.3315999999999999</v>
      </c>
      <c r="K97" s="5">
        <v>1.4092</v>
      </c>
      <c r="L97" s="5">
        <v>2.0141</v>
      </c>
      <c r="M97" s="5">
        <v>2.0876000000000001</v>
      </c>
      <c r="N97" s="5">
        <v>1.6265000000000001</v>
      </c>
      <c r="O97" s="5">
        <v>1.4852000000000001</v>
      </c>
      <c r="P97" s="5">
        <v>1.524</v>
      </c>
      <c r="Q97" s="5">
        <v>2.0272999999999999</v>
      </c>
      <c r="S97">
        <f t="shared" si="30"/>
        <v>7.4999999999999956E-2</v>
      </c>
      <c r="T97">
        <f t="shared" si="31"/>
        <v>0.66670000000000007</v>
      </c>
      <c r="U97">
        <f t="shared" si="32"/>
        <v>-0.8131999999999997</v>
      </c>
      <c r="V97">
        <f t="shared" si="33"/>
        <v>0.26340000000000008</v>
      </c>
      <c r="W97">
        <f t="shared" si="34"/>
        <v>6.3500000000000112E-2</v>
      </c>
      <c r="X97">
        <f t="shared" si="35"/>
        <v>0</v>
      </c>
      <c r="Y97">
        <f t="shared" si="36"/>
        <v>0.69569999999999999</v>
      </c>
      <c r="AA97">
        <f t="shared" si="37"/>
        <v>5.621346125018734</v>
      </c>
      <c r="AB97">
        <f t="shared" si="38"/>
        <v>49.480480926228296</v>
      </c>
      <c r="AC97">
        <f t="shared" si="39"/>
        <v>-28.033645890788737</v>
      </c>
      <c r="AD97">
        <f t="shared" si="40"/>
        <v>19.323600616242395</v>
      </c>
      <c r="AE97">
        <f t="shared" si="41"/>
        <v>4.4664837870155525</v>
      </c>
      <c r="AF97">
        <f t="shared" si="42"/>
        <v>0</v>
      </c>
      <c r="AG97">
        <f t="shared" si="43"/>
        <v>52.245419044758187</v>
      </c>
    </row>
    <row r="98" spans="2:33" x14ac:dyDescent="0.25">
      <c r="B98" s="7" t="s">
        <v>29</v>
      </c>
      <c r="C98" s="5">
        <v>1.718</v>
      </c>
      <c r="D98" s="5">
        <v>1.6144000000000001</v>
      </c>
      <c r="E98" s="5">
        <v>2.7040000000000002</v>
      </c>
      <c r="F98" s="5">
        <v>1.7299</v>
      </c>
      <c r="G98" s="5">
        <v>2.2256</v>
      </c>
      <c r="H98" s="5">
        <v>2.5710000000000002</v>
      </c>
      <c r="I98" s="5">
        <v>1.66</v>
      </c>
      <c r="K98" s="5">
        <v>1.7741</v>
      </c>
      <c r="L98" s="5">
        <v>1.738</v>
      </c>
      <c r="M98" s="5">
        <v>2.1532</v>
      </c>
      <c r="N98" s="5">
        <v>1.7829999999999999</v>
      </c>
      <c r="O98" s="5">
        <v>2.2770000000000001</v>
      </c>
      <c r="P98" s="5">
        <v>2.5710000000000002</v>
      </c>
      <c r="Q98" s="5">
        <v>1.9684999999999999</v>
      </c>
      <c r="S98">
        <f t="shared" si="30"/>
        <v>5.6100000000000039E-2</v>
      </c>
      <c r="T98">
        <f t="shared" si="31"/>
        <v>0.12359999999999993</v>
      </c>
      <c r="U98">
        <f t="shared" si="32"/>
        <v>-0.55080000000000018</v>
      </c>
      <c r="V98">
        <f t="shared" si="33"/>
        <v>5.3099999999999925E-2</v>
      </c>
      <c r="W98">
        <f t="shared" si="34"/>
        <v>5.1400000000000112E-2</v>
      </c>
      <c r="X98">
        <f t="shared" si="35"/>
        <v>0</v>
      </c>
      <c r="Y98">
        <f t="shared" si="36"/>
        <v>0.3085</v>
      </c>
      <c r="AA98">
        <f t="shared" si="37"/>
        <v>3.2654249126891757</v>
      </c>
      <c r="AB98">
        <f t="shared" si="38"/>
        <v>7.6560951437066356</v>
      </c>
      <c r="AC98">
        <f t="shared" si="39"/>
        <v>-20.369822485207106</v>
      </c>
      <c r="AD98">
        <f t="shared" si="40"/>
        <v>3.069541591999533</v>
      </c>
      <c r="AE98">
        <f t="shared" si="41"/>
        <v>2.3094895758447209</v>
      </c>
      <c r="AF98">
        <f t="shared" si="42"/>
        <v>0</v>
      </c>
      <c r="AG98">
        <f t="shared" si="43"/>
        <v>18.584337349397593</v>
      </c>
    </row>
    <row r="99" spans="2:33" x14ac:dyDescent="0.25">
      <c r="B99" s="7" t="s">
        <v>30</v>
      </c>
      <c r="C99" s="5">
        <v>1.538</v>
      </c>
      <c r="D99" s="5">
        <v>1.5465</v>
      </c>
      <c r="E99" s="5">
        <v>3.4655</v>
      </c>
      <c r="F99" s="5">
        <v>1.5802</v>
      </c>
      <c r="G99" s="5">
        <v>1.6284000000000001</v>
      </c>
      <c r="H99" s="5">
        <v>1.6415999999999999</v>
      </c>
      <c r="I99" s="5">
        <v>1.4939</v>
      </c>
      <c r="K99" s="5">
        <v>1.5689</v>
      </c>
      <c r="L99" s="5">
        <v>1.5568</v>
      </c>
      <c r="M99" s="5">
        <v>1.8549</v>
      </c>
      <c r="N99" s="5">
        <v>1.5945</v>
      </c>
      <c r="O99" s="5">
        <v>1.6364000000000001</v>
      </c>
      <c r="P99" s="5">
        <v>1.6415999999999999</v>
      </c>
      <c r="Q99" s="5">
        <v>1.6103000000000001</v>
      </c>
      <c r="S99">
        <f t="shared" si="30"/>
        <v>3.0899999999999928E-2</v>
      </c>
      <c r="T99">
        <f t="shared" si="31"/>
        <v>1.0299999999999976E-2</v>
      </c>
      <c r="U99">
        <f t="shared" si="32"/>
        <v>-1.6106</v>
      </c>
      <c r="V99">
        <f t="shared" si="33"/>
        <v>1.4299999999999979E-2</v>
      </c>
      <c r="W99">
        <f t="shared" si="34"/>
        <v>8.0000000000000071E-3</v>
      </c>
      <c r="X99">
        <f t="shared" si="35"/>
        <v>0</v>
      </c>
      <c r="Y99">
        <f t="shared" si="36"/>
        <v>0.11640000000000006</v>
      </c>
      <c r="AA99">
        <f t="shared" si="37"/>
        <v>2.0091027308192411</v>
      </c>
      <c r="AB99">
        <f t="shared" si="38"/>
        <v>0.66602004526349667</v>
      </c>
      <c r="AC99">
        <f t="shared" si="39"/>
        <v>-46.47525609580147</v>
      </c>
      <c r="AD99">
        <f t="shared" si="40"/>
        <v>0.90494874066573716</v>
      </c>
      <c r="AE99">
        <f t="shared" si="41"/>
        <v>0.49127978383689552</v>
      </c>
      <c r="AF99">
        <f t="shared" si="42"/>
        <v>0</v>
      </c>
      <c r="AG99">
        <f t="shared" si="43"/>
        <v>7.7916861905080701</v>
      </c>
    </row>
    <row r="100" spans="2:33" x14ac:dyDescent="0.25">
      <c r="B100" s="7" t="s">
        <v>31</v>
      </c>
      <c r="C100" s="5">
        <v>1.0328999999999999</v>
      </c>
      <c r="D100" s="5">
        <v>1.0074000000000001</v>
      </c>
      <c r="E100" s="5">
        <v>1.7256</v>
      </c>
      <c r="F100" s="5">
        <v>1.0257000000000001</v>
      </c>
      <c r="G100" s="5">
        <v>1.1209</v>
      </c>
      <c r="H100" s="5">
        <v>1.0683</v>
      </c>
      <c r="I100" s="5">
        <v>1.0111000000000001</v>
      </c>
      <c r="K100" s="5">
        <v>0.98119999999999996</v>
      </c>
      <c r="L100" s="5">
        <v>0.95820000000000005</v>
      </c>
      <c r="M100" s="5">
        <v>1.8371999999999999</v>
      </c>
      <c r="N100" s="5">
        <v>1.0275000000000001</v>
      </c>
      <c r="O100" s="5">
        <v>1.0992</v>
      </c>
      <c r="P100" s="5">
        <v>1.0683</v>
      </c>
      <c r="Q100" s="5">
        <v>0.99629999999999996</v>
      </c>
      <c r="S100">
        <f t="shared" si="30"/>
        <v>-5.1699999999999968E-2</v>
      </c>
      <c r="T100">
        <f t="shared" si="31"/>
        <v>-4.9200000000000021E-2</v>
      </c>
      <c r="U100">
        <f t="shared" si="32"/>
        <v>0.11159999999999992</v>
      </c>
      <c r="V100">
        <f t="shared" si="33"/>
        <v>1.8000000000000238E-3</v>
      </c>
      <c r="W100">
        <f t="shared" si="34"/>
        <v>-2.1700000000000053E-2</v>
      </c>
      <c r="X100">
        <f t="shared" si="35"/>
        <v>0</v>
      </c>
      <c r="Y100">
        <f t="shared" si="36"/>
        <v>-1.4800000000000146E-2</v>
      </c>
      <c r="AA100">
        <f t="shared" si="37"/>
        <v>-5.0053248136315194</v>
      </c>
      <c r="AB100">
        <f t="shared" si="38"/>
        <v>-4.8838594401429436</v>
      </c>
      <c r="AC100">
        <f t="shared" si="39"/>
        <v>6.4673157162725969</v>
      </c>
      <c r="AD100">
        <f t="shared" si="40"/>
        <v>0.17548990933021583</v>
      </c>
      <c r="AE100">
        <f t="shared" si="41"/>
        <v>-1.9359443304487511</v>
      </c>
      <c r="AF100">
        <f t="shared" si="42"/>
        <v>0</v>
      </c>
      <c r="AG100">
        <f t="shared" si="43"/>
        <v>-1.4637523489269255</v>
      </c>
    </row>
    <row r="101" spans="2:33" x14ac:dyDescent="0.25">
      <c r="B101" s="7" t="s">
        <v>32</v>
      </c>
      <c r="C101" s="5">
        <v>1.3160000000000001</v>
      </c>
      <c r="D101" s="5">
        <v>2.1118000000000001</v>
      </c>
      <c r="E101" s="5">
        <v>2.6579999999999999</v>
      </c>
      <c r="F101" s="5">
        <v>1.7617</v>
      </c>
      <c r="G101" s="5">
        <v>1.5437000000000001</v>
      </c>
      <c r="H101" s="5">
        <v>1.4397</v>
      </c>
      <c r="I101" s="5">
        <v>1.5866</v>
      </c>
      <c r="K101" s="5">
        <v>1.8980999999999999</v>
      </c>
      <c r="L101" s="5">
        <v>2.2911000000000001</v>
      </c>
      <c r="M101" s="5">
        <v>2.2759999999999998</v>
      </c>
      <c r="N101" s="5">
        <v>1.5287999999999999</v>
      </c>
      <c r="O101" s="5">
        <v>1.6376999999999999</v>
      </c>
      <c r="P101" s="5">
        <v>1.4397</v>
      </c>
      <c r="Q101" s="5">
        <v>1.8539000000000001</v>
      </c>
      <c r="S101">
        <f t="shared" si="30"/>
        <v>0.58209999999999984</v>
      </c>
      <c r="T101">
        <f t="shared" si="31"/>
        <v>0.17930000000000001</v>
      </c>
      <c r="U101">
        <f t="shared" si="32"/>
        <v>-0.38200000000000012</v>
      </c>
      <c r="V101">
        <f t="shared" si="33"/>
        <v>-0.23290000000000011</v>
      </c>
      <c r="W101">
        <f t="shared" si="34"/>
        <v>9.3999999999999861E-2</v>
      </c>
      <c r="X101">
        <f t="shared" si="35"/>
        <v>0</v>
      </c>
      <c r="Y101">
        <f t="shared" si="36"/>
        <v>0.26730000000000009</v>
      </c>
      <c r="AA101">
        <f t="shared" si="37"/>
        <v>44.232522796352569</v>
      </c>
      <c r="AB101">
        <f t="shared" si="38"/>
        <v>8.4903873472866742</v>
      </c>
      <c r="AC101">
        <f t="shared" si="39"/>
        <v>-14.371708051166294</v>
      </c>
      <c r="AD101">
        <f t="shared" si="40"/>
        <v>-13.220185048532672</v>
      </c>
      <c r="AE101">
        <f t="shared" si="41"/>
        <v>6.0892660491027959</v>
      </c>
      <c r="AF101">
        <f t="shared" si="42"/>
        <v>0</v>
      </c>
      <c r="AG101">
        <f t="shared" si="43"/>
        <v>16.847346527165016</v>
      </c>
    </row>
    <row r="102" spans="2:33" x14ac:dyDescent="0.25">
      <c r="B102" s="7" t="s">
        <v>33</v>
      </c>
      <c r="C102" s="5">
        <v>0.7177</v>
      </c>
      <c r="D102" s="5">
        <v>0.71120000000000005</v>
      </c>
      <c r="E102" s="5">
        <v>0.84030000000000005</v>
      </c>
      <c r="F102" s="5">
        <v>0.748</v>
      </c>
      <c r="G102" s="5">
        <v>0.70650000000000002</v>
      </c>
      <c r="H102" s="5">
        <v>0.79620000000000002</v>
      </c>
      <c r="I102" s="5">
        <v>0.67559999999999998</v>
      </c>
      <c r="K102" s="5">
        <v>0.7177</v>
      </c>
      <c r="L102" s="5">
        <v>0.71830000000000005</v>
      </c>
      <c r="M102" s="5">
        <v>0.91290000000000004</v>
      </c>
      <c r="N102" s="5">
        <v>0.75580000000000003</v>
      </c>
      <c r="O102" s="5">
        <v>0.67500000000000004</v>
      </c>
      <c r="P102" s="5">
        <v>0.79620000000000002</v>
      </c>
      <c r="Q102" s="5">
        <v>0.64129999999999998</v>
      </c>
      <c r="S102">
        <f t="shared" si="30"/>
        <v>0</v>
      </c>
      <c r="T102">
        <f t="shared" si="31"/>
        <v>7.0999999999999952E-3</v>
      </c>
      <c r="U102">
        <f t="shared" si="32"/>
        <v>7.2599999999999998E-2</v>
      </c>
      <c r="V102">
        <f t="shared" si="33"/>
        <v>7.8000000000000291E-3</v>
      </c>
      <c r="W102">
        <f t="shared" si="34"/>
        <v>-3.1499999999999972E-2</v>
      </c>
      <c r="X102">
        <f t="shared" si="35"/>
        <v>0</v>
      </c>
      <c r="Y102">
        <f t="shared" si="36"/>
        <v>-3.4299999999999997E-2</v>
      </c>
      <c r="AA102">
        <f t="shared" si="37"/>
        <v>0</v>
      </c>
      <c r="AB102">
        <f t="shared" si="38"/>
        <v>0.99831271091113538</v>
      </c>
      <c r="AC102">
        <f t="shared" si="39"/>
        <v>8.6397715101749366</v>
      </c>
      <c r="AD102">
        <f t="shared" si="40"/>
        <v>1.0427807486631056</v>
      </c>
      <c r="AE102">
        <f t="shared" si="41"/>
        <v>-4.458598726114646</v>
      </c>
      <c r="AF102">
        <f t="shared" si="42"/>
        <v>0</v>
      </c>
      <c r="AG102">
        <f t="shared" si="43"/>
        <v>-5.076968620485494</v>
      </c>
    </row>
    <row r="103" spans="2:33" x14ac:dyDescent="0.25">
      <c r="B103" s="7" t="s">
        <v>34</v>
      </c>
      <c r="C103" s="5">
        <v>3.9198</v>
      </c>
      <c r="D103" s="5">
        <v>3.8774000000000002</v>
      </c>
      <c r="E103" s="5">
        <v>6.6150000000000002</v>
      </c>
      <c r="F103" s="5">
        <v>3.8881999999999999</v>
      </c>
      <c r="G103" s="5">
        <v>4.1704999999999997</v>
      </c>
      <c r="H103" s="5">
        <v>4.2812999999999999</v>
      </c>
      <c r="I103" s="5">
        <v>3.8811</v>
      </c>
      <c r="K103" s="5">
        <v>3.8759000000000001</v>
      </c>
      <c r="L103" s="5">
        <v>3.7576000000000001</v>
      </c>
      <c r="M103" s="5">
        <v>7.5891999999999999</v>
      </c>
      <c r="N103" s="5">
        <v>3.8041</v>
      </c>
      <c r="O103" s="5">
        <v>4.2656000000000001</v>
      </c>
      <c r="P103" s="5">
        <v>3.9866000000000001</v>
      </c>
      <c r="Q103" s="5">
        <v>3.8681999999999999</v>
      </c>
      <c r="S103">
        <f t="shared" si="30"/>
        <v>-4.3899999999999828E-2</v>
      </c>
      <c r="T103">
        <f t="shared" si="31"/>
        <v>-0.11980000000000013</v>
      </c>
      <c r="U103">
        <f t="shared" si="32"/>
        <v>0.97419999999999973</v>
      </c>
      <c r="V103">
        <f t="shared" si="33"/>
        <v>-8.4099999999999842E-2</v>
      </c>
      <c r="W103">
        <f t="shared" si="34"/>
        <v>9.5100000000000406E-2</v>
      </c>
      <c r="X103">
        <f t="shared" si="35"/>
        <v>-0.29469999999999974</v>
      </c>
      <c r="Y103">
        <f t="shared" si="36"/>
        <v>-1.2900000000000134E-2</v>
      </c>
      <c r="AA103">
        <f t="shared" si="37"/>
        <v>-1.119955099749983</v>
      </c>
      <c r="AB103">
        <f t="shared" si="38"/>
        <v>-3.0896992830247103</v>
      </c>
      <c r="AC103">
        <f t="shared" si="39"/>
        <v>14.727135298563866</v>
      </c>
      <c r="AD103">
        <f t="shared" si="40"/>
        <v>-2.1629545805256889</v>
      </c>
      <c r="AE103">
        <f t="shared" si="41"/>
        <v>2.280302122047726</v>
      </c>
      <c r="AF103">
        <f t="shared" si="42"/>
        <v>-6.8834232592903968</v>
      </c>
      <c r="AG103">
        <f t="shared" si="43"/>
        <v>-0.33237999536214302</v>
      </c>
    </row>
  </sheetData>
  <mergeCells count="35">
    <mergeCell ref="S92:Y92"/>
    <mergeCell ref="AA2:AG2"/>
    <mergeCell ref="AA17:AG17"/>
    <mergeCell ref="AA32:AG32"/>
    <mergeCell ref="AA47:AG47"/>
    <mergeCell ref="AA62:AG62"/>
    <mergeCell ref="AA77:AG77"/>
    <mergeCell ref="AA92:AG92"/>
    <mergeCell ref="S2:Y2"/>
    <mergeCell ref="S17:Y17"/>
    <mergeCell ref="S32:Y32"/>
    <mergeCell ref="S47:Y47"/>
    <mergeCell ref="S62:Y62"/>
    <mergeCell ref="S77:Y77"/>
    <mergeCell ref="C92:I92"/>
    <mergeCell ref="K92:Q92"/>
    <mergeCell ref="H1:L1"/>
    <mergeCell ref="H16:L16"/>
    <mergeCell ref="H31:L31"/>
    <mergeCell ref="H46:L46"/>
    <mergeCell ref="H61:L61"/>
    <mergeCell ref="H76:L76"/>
    <mergeCell ref="H91:L91"/>
    <mergeCell ref="C47:I47"/>
    <mergeCell ref="K47:Q47"/>
    <mergeCell ref="C62:I62"/>
    <mergeCell ref="K62:Q62"/>
    <mergeCell ref="C77:I77"/>
    <mergeCell ref="K77:Q77"/>
    <mergeCell ref="C2:I2"/>
    <mergeCell ref="K2:Q2"/>
    <mergeCell ref="C17:I17"/>
    <mergeCell ref="K17:Q17"/>
    <mergeCell ref="C32:I32"/>
    <mergeCell ref="K32:Q32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topLeftCell="F1" zoomScaleNormal="100" workbookViewId="0">
      <selection activeCell="G50" sqref="G50"/>
    </sheetView>
  </sheetViews>
  <sheetFormatPr defaultRowHeight="15" x14ac:dyDescent="0.25"/>
  <cols>
    <col min="1" max="1" width="9.140625" style="1"/>
    <col min="2" max="2" width="29.5703125" style="1" customWidth="1"/>
    <col min="3" max="10" width="9.140625" style="1"/>
    <col min="11" max="11" width="27.85546875" style="1" customWidth="1"/>
    <col min="12" max="16384" width="9.140625" style="1"/>
  </cols>
  <sheetData>
    <row r="2" spans="2:18" x14ac:dyDescent="0.25">
      <c r="C2" s="22" t="s">
        <v>0</v>
      </c>
      <c r="D2" s="22"/>
      <c r="E2" s="22"/>
      <c r="F2" s="22"/>
      <c r="G2" s="22"/>
      <c r="H2" s="22"/>
      <c r="I2" s="22"/>
      <c r="L2" s="22" t="s">
        <v>1</v>
      </c>
      <c r="M2" s="22"/>
      <c r="N2" s="22"/>
      <c r="O2" s="22"/>
      <c r="P2" s="22"/>
      <c r="Q2" s="22"/>
      <c r="R2" s="22"/>
    </row>
    <row r="3" spans="2:18" x14ac:dyDescent="0.25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8</v>
      </c>
    </row>
    <row r="4" spans="2:18" x14ac:dyDescent="0.25">
      <c r="B4" s="1" t="s">
        <v>9</v>
      </c>
      <c r="C4" s="1">
        <v>0.76259999999999994</v>
      </c>
      <c r="D4" s="1">
        <v>0.80279999999999996</v>
      </c>
      <c r="E4" s="1">
        <v>1.2012</v>
      </c>
      <c r="F4" s="1">
        <v>0.81669999999999998</v>
      </c>
      <c r="G4" s="1">
        <v>0.8972</v>
      </c>
      <c r="H4" s="21">
        <v>0.90029999999999999</v>
      </c>
      <c r="I4" s="3">
        <v>0.74209999999999998</v>
      </c>
      <c r="K4" s="1" t="s">
        <v>9</v>
      </c>
      <c r="L4" s="1">
        <v>1.538</v>
      </c>
      <c r="M4" s="1">
        <v>1.5465</v>
      </c>
      <c r="N4" s="1">
        <v>3.4655</v>
      </c>
      <c r="O4" s="1">
        <v>1.5802</v>
      </c>
      <c r="P4" s="1">
        <v>1.6284000000000001</v>
      </c>
      <c r="Q4" s="1">
        <v>1.6415999999999999</v>
      </c>
      <c r="R4" s="3">
        <v>1.4939</v>
      </c>
    </row>
    <row r="5" spans="2:18" x14ac:dyDescent="0.25">
      <c r="B5" s="4" t="s">
        <v>10</v>
      </c>
      <c r="C5" s="1">
        <v>0.77239999999999998</v>
      </c>
      <c r="D5" s="1">
        <v>0.77359999999999995</v>
      </c>
      <c r="E5" s="1">
        <v>1.0106999999999999</v>
      </c>
      <c r="F5" s="1">
        <v>0.82130000000000003</v>
      </c>
      <c r="G5" s="1">
        <v>0.89029999999999998</v>
      </c>
      <c r="H5" s="1">
        <v>0.90029999999999999</v>
      </c>
      <c r="I5" s="3">
        <v>0.74329999999999996</v>
      </c>
      <c r="J5" s="5"/>
      <c r="K5" s="4" t="s">
        <v>10</v>
      </c>
      <c r="L5" s="1">
        <v>1.5605</v>
      </c>
      <c r="M5" s="3">
        <v>1.4894000000000001</v>
      </c>
      <c r="N5" s="1">
        <v>2.3201000000000001</v>
      </c>
      <c r="O5" s="1">
        <v>1.5808</v>
      </c>
      <c r="P5" s="1">
        <v>1.6581999999999999</v>
      </c>
      <c r="Q5" s="1">
        <v>1.6415999999999999</v>
      </c>
      <c r="R5" s="1">
        <v>1.9877</v>
      </c>
    </row>
    <row r="6" spans="2:18" x14ac:dyDescent="0.25">
      <c r="B6" s="6" t="s">
        <v>11</v>
      </c>
      <c r="C6" s="1">
        <v>0.74960000000000004</v>
      </c>
      <c r="D6" s="1">
        <v>0.74960000000000004</v>
      </c>
      <c r="E6" s="1">
        <v>0.86029999999999995</v>
      </c>
      <c r="F6" s="1">
        <v>0.85809999999999997</v>
      </c>
      <c r="G6" s="1">
        <v>0.88029999999999997</v>
      </c>
      <c r="H6" s="1">
        <v>0.90029999999999999</v>
      </c>
      <c r="I6" s="3">
        <v>0.74080000000000001</v>
      </c>
      <c r="K6" s="6" t="s">
        <v>11</v>
      </c>
      <c r="L6" s="1">
        <v>1.4288000000000001</v>
      </c>
      <c r="M6" s="1">
        <v>1.4678</v>
      </c>
      <c r="N6" s="1">
        <v>1.8222</v>
      </c>
      <c r="O6" s="1">
        <v>1.5069999999999999</v>
      </c>
      <c r="P6" s="1">
        <v>1.5077</v>
      </c>
      <c r="Q6" s="1">
        <v>1.6415999999999999</v>
      </c>
      <c r="R6" s="3">
        <v>1.3940999999999999</v>
      </c>
    </row>
    <row r="7" spans="2:18" x14ac:dyDescent="0.25">
      <c r="B7" s="6" t="s">
        <v>12</v>
      </c>
      <c r="C7" s="1">
        <v>0.7742</v>
      </c>
      <c r="D7" s="1">
        <v>0.83599999999999997</v>
      </c>
      <c r="E7" s="1">
        <v>1.1953</v>
      </c>
      <c r="F7" s="1">
        <v>0.81610000000000005</v>
      </c>
      <c r="G7" s="1">
        <v>0.88770000000000004</v>
      </c>
      <c r="H7" s="1">
        <v>0.90029999999999999</v>
      </c>
      <c r="I7" s="3">
        <v>0.77300000000000002</v>
      </c>
      <c r="K7" s="6" t="s">
        <v>12</v>
      </c>
      <c r="L7" s="1">
        <v>1.5361</v>
      </c>
      <c r="M7" s="3">
        <v>1.4944999999999999</v>
      </c>
      <c r="N7" s="1">
        <v>2.1131000000000002</v>
      </c>
      <c r="O7" s="1">
        <v>1.6097999999999999</v>
      </c>
      <c r="P7" s="1">
        <v>1.6393</v>
      </c>
      <c r="Q7" s="1">
        <v>1.6415999999999999</v>
      </c>
      <c r="R7" s="1">
        <v>1.6032999999999999</v>
      </c>
    </row>
    <row r="8" spans="2:18" x14ac:dyDescent="0.25">
      <c r="B8" s="6" t="s">
        <v>13</v>
      </c>
      <c r="C8" s="3">
        <v>0.74839999999999995</v>
      </c>
      <c r="D8" s="1">
        <v>0.75829999999999997</v>
      </c>
      <c r="E8" s="1">
        <v>0.8155</v>
      </c>
      <c r="F8" s="1">
        <v>0.85270000000000001</v>
      </c>
      <c r="G8" s="1">
        <v>0.88080000000000003</v>
      </c>
      <c r="H8" s="1">
        <v>0.90029999999999999</v>
      </c>
      <c r="I8" s="1">
        <v>0.76139999999999997</v>
      </c>
      <c r="K8" s="6" t="s">
        <v>13</v>
      </c>
      <c r="L8" s="1">
        <v>1.4710000000000001</v>
      </c>
      <c r="M8" s="1">
        <v>1.4863</v>
      </c>
      <c r="N8" s="1">
        <v>1.8671</v>
      </c>
      <c r="O8" s="1">
        <v>1.5580000000000001</v>
      </c>
      <c r="P8" s="1">
        <v>1.5398000000000001</v>
      </c>
      <c r="Q8" s="1">
        <v>1.6415999999999999</v>
      </c>
      <c r="R8" s="3">
        <v>1.4135</v>
      </c>
    </row>
    <row r="9" spans="2:18" x14ac:dyDescent="0.25">
      <c r="B9" s="6" t="s">
        <v>14</v>
      </c>
      <c r="C9" s="3">
        <v>0.74839999999999995</v>
      </c>
      <c r="D9" s="1">
        <v>0.75829999999999997</v>
      </c>
      <c r="E9" s="1">
        <v>0.83989999999999998</v>
      </c>
      <c r="F9" s="1">
        <v>0.85270000000000001</v>
      </c>
      <c r="G9" s="1">
        <v>0.87809999999999999</v>
      </c>
      <c r="H9" s="1">
        <v>0.90029999999999999</v>
      </c>
      <c r="I9" s="1">
        <v>0.76080000000000003</v>
      </c>
      <c r="K9" s="6" t="s">
        <v>14</v>
      </c>
      <c r="L9" s="1">
        <v>1.5422</v>
      </c>
      <c r="M9" s="1">
        <v>1.5820000000000001</v>
      </c>
      <c r="N9" s="1">
        <v>1.8488</v>
      </c>
      <c r="O9" s="3">
        <v>1.4767999999999999</v>
      </c>
      <c r="P9" s="1">
        <v>1.5737000000000001</v>
      </c>
      <c r="Q9" s="1">
        <v>1.6415999999999999</v>
      </c>
      <c r="R9" s="1">
        <v>1.5386</v>
      </c>
    </row>
    <row r="10" spans="2:18" x14ac:dyDescent="0.25">
      <c r="B10" s="6" t="s">
        <v>15</v>
      </c>
      <c r="C10" s="1">
        <v>0.76939999999999997</v>
      </c>
      <c r="D10" s="1">
        <v>0.75580000000000003</v>
      </c>
      <c r="E10" s="1">
        <v>0.95979999999999999</v>
      </c>
      <c r="F10" s="1">
        <v>0.96030000000000004</v>
      </c>
      <c r="G10" s="1">
        <v>0.92749999999999999</v>
      </c>
      <c r="H10" s="1">
        <v>0.88129999999999997</v>
      </c>
      <c r="I10" s="3">
        <v>0.75090000000000001</v>
      </c>
      <c r="K10" s="6" t="s">
        <v>15</v>
      </c>
      <c r="L10" s="1">
        <v>1.3914</v>
      </c>
      <c r="M10" s="3">
        <v>1.3689</v>
      </c>
      <c r="N10" s="1">
        <v>1.8128</v>
      </c>
      <c r="O10" s="1">
        <v>1.5026999999999999</v>
      </c>
      <c r="P10" s="1">
        <v>1.4314</v>
      </c>
      <c r="Q10" s="1">
        <v>1.6415999999999999</v>
      </c>
      <c r="R10" s="1">
        <v>1.3859999999999999</v>
      </c>
    </row>
    <row r="11" spans="2:18" x14ac:dyDescent="0.25">
      <c r="B11" s="6" t="s">
        <v>16</v>
      </c>
      <c r="C11" s="1">
        <v>0.7742</v>
      </c>
      <c r="D11" s="1">
        <v>0.83599999999999997</v>
      </c>
      <c r="E11" s="1">
        <v>1.1953</v>
      </c>
      <c r="F11" s="1">
        <v>0.81610000000000005</v>
      </c>
      <c r="G11" s="1">
        <v>0.88770000000000004</v>
      </c>
      <c r="H11" s="1">
        <v>0.90029999999999999</v>
      </c>
      <c r="I11" s="3">
        <v>0.77300000000000002</v>
      </c>
      <c r="K11" s="6" t="s">
        <v>16</v>
      </c>
      <c r="L11" s="1">
        <v>1.5689</v>
      </c>
      <c r="M11" s="3">
        <v>1.5568</v>
      </c>
      <c r="N11" s="1">
        <v>1.8549</v>
      </c>
      <c r="O11" s="1">
        <v>1.5945</v>
      </c>
      <c r="P11" s="1">
        <v>1.6364000000000001</v>
      </c>
      <c r="Q11" s="1">
        <v>1.6415999999999999</v>
      </c>
      <c r="R11" s="1">
        <v>1.6103000000000001</v>
      </c>
    </row>
    <row r="13" spans="2:18" x14ac:dyDescent="0.25">
      <c r="C13" s="22" t="s">
        <v>17</v>
      </c>
      <c r="D13" s="22"/>
      <c r="E13" s="22"/>
      <c r="F13" s="22"/>
      <c r="G13" s="22"/>
      <c r="H13" s="22"/>
      <c r="I13" s="22"/>
      <c r="L13" s="22" t="s">
        <v>18</v>
      </c>
      <c r="M13" s="22"/>
      <c r="N13" s="22"/>
      <c r="O13" s="22"/>
      <c r="P13" s="22"/>
      <c r="Q13" s="22"/>
      <c r="R13" s="22"/>
    </row>
    <row r="14" spans="2:18" x14ac:dyDescent="0.25"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2" t="s">
        <v>8</v>
      </c>
      <c r="L14" s="2" t="s">
        <v>2</v>
      </c>
      <c r="M14" s="2" t="s">
        <v>3</v>
      </c>
      <c r="N14" s="2" t="s">
        <v>4</v>
      </c>
      <c r="O14" s="2" t="s">
        <v>5</v>
      </c>
      <c r="P14" s="2" t="s">
        <v>6</v>
      </c>
      <c r="Q14" s="2" t="s">
        <v>7</v>
      </c>
      <c r="R14" s="2" t="s">
        <v>8</v>
      </c>
    </row>
    <row r="15" spans="2:18" x14ac:dyDescent="0.25">
      <c r="B15" s="1" t="s">
        <v>9</v>
      </c>
      <c r="C15" s="1">
        <v>1.6500999999999999</v>
      </c>
      <c r="D15" s="1">
        <v>1.7572000000000001</v>
      </c>
      <c r="E15" s="1">
        <v>2.1225000000000001</v>
      </c>
      <c r="F15" s="1">
        <v>1.6304000000000001</v>
      </c>
      <c r="G15" s="1">
        <v>1.7258</v>
      </c>
      <c r="H15" s="1">
        <v>1.6556999999999999</v>
      </c>
      <c r="I15" s="3">
        <v>1.4908999999999999</v>
      </c>
      <c r="K15" s="1" t="s">
        <v>9</v>
      </c>
      <c r="L15" s="1">
        <v>1.0328999999999999</v>
      </c>
      <c r="M15" s="3">
        <v>1.0074000000000001</v>
      </c>
      <c r="N15" s="1">
        <v>1.7256</v>
      </c>
      <c r="O15" s="1">
        <v>1.0257000000000001</v>
      </c>
      <c r="P15" s="1">
        <v>1.1209</v>
      </c>
      <c r="Q15" s="1">
        <v>1.0683</v>
      </c>
      <c r="R15" s="1">
        <v>1.0111000000000001</v>
      </c>
    </row>
    <row r="16" spans="2:18" x14ac:dyDescent="0.25">
      <c r="B16" s="4" t="s">
        <v>10</v>
      </c>
      <c r="C16" s="1">
        <v>1.6978</v>
      </c>
      <c r="D16" s="1">
        <v>1.8219000000000001</v>
      </c>
      <c r="E16" s="1">
        <v>3.5525000000000002</v>
      </c>
      <c r="F16" s="1">
        <v>1.6363000000000001</v>
      </c>
      <c r="G16" s="1">
        <v>1.8246</v>
      </c>
      <c r="H16" s="3">
        <v>1.6109</v>
      </c>
      <c r="I16" s="1">
        <v>1.7556</v>
      </c>
      <c r="K16" s="4" t="s">
        <v>10</v>
      </c>
      <c r="L16" s="1">
        <v>1.0419</v>
      </c>
      <c r="M16" s="3">
        <v>0.96209999999999996</v>
      </c>
      <c r="N16" s="1">
        <v>1.3162</v>
      </c>
      <c r="O16" s="1">
        <v>1.0328999999999999</v>
      </c>
      <c r="P16" s="1">
        <v>1.1696</v>
      </c>
      <c r="Q16" s="1">
        <v>1.0683</v>
      </c>
      <c r="R16" s="1">
        <v>1.0293000000000001</v>
      </c>
    </row>
    <row r="17" spans="2:18" x14ac:dyDescent="0.25">
      <c r="B17" s="6" t="s">
        <v>11</v>
      </c>
      <c r="C17" s="1">
        <v>1.5972</v>
      </c>
      <c r="D17" s="1">
        <v>1.5489999999999999</v>
      </c>
      <c r="E17" s="1">
        <v>2.8809999999999998</v>
      </c>
      <c r="F17" s="1">
        <v>1.6292</v>
      </c>
      <c r="G17" s="1">
        <v>1.7685999999999999</v>
      </c>
      <c r="H17" s="1">
        <v>1.6109</v>
      </c>
      <c r="I17" s="3">
        <v>1.4906999999999999</v>
      </c>
      <c r="K17" s="6" t="s">
        <v>11</v>
      </c>
      <c r="L17" s="1">
        <v>1.0056</v>
      </c>
      <c r="M17" s="3">
        <v>0.95820000000000005</v>
      </c>
      <c r="N17" s="1">
        <v>1.5107999999999999</v>
      </c>
      <c r="O17" s="1">
        <v>1.0147999999999999</v>
      </c>
      <c r="P17" s="1">
        <v>1.1042000000000001</v>
      </c>
      <c r="Q17" s="1">
        <v>1.0683</v>
      </c>
      <c r="R17" s="1">
        <v>1.0111000000000001</v>
      </c>
    </row>
    <row r="18" spans="2:18" x14ac:dyDescent="0.25">
      <c r="B18" s="6" t="s">
        <v>12</v>
      </c>
      <c r="C18" s="1">
        <v>1.6677</v>
      </c>
      <c r="D18" s="1">
        <v>1.7461</v>
      </c>
      <c r="E18" s="1">
        <v>2.3730000000000002</v>
      </c>
      <c r="F18" s="1">
        <v>1.6387</v>
      </c>
      <c r="G18" s="1">
        <v>1.7613000000000001</v>
      </c>
      <c r="H18" s="3">
        <v>1.6109</v>
      </c>
      <c r="I18" s="1">
        <v>1.637</v>
      </c>
      <c r="K18" s="6" t="s">
        <v>12</v>
      </c>
      <c r="L18" s="1">
        <v>0.98119999999999996</v>
      </c>
      <c r="M18" s="3">
        <v>0.97929999999999995</v>
      </c>
      <c r="N18" s="1">
        <v>1.7890999999999999</v>
      </c>
      <c r="O18" s="1">
        <v>1.0074000000000001</v>
      </c>
      <c r="P18" s="1">
        <v>1.1193</v>
      </c>
      <c r="Q18" s="1">
        <v>1.0683</v>
      </c>
      <c r="R18" s="1">
        <v>0.98309999999999997</v>
      </c>
    </row>
    <row r="19" spans="2:18" x14ac:dyDescent="0.25">
      <c r="B19" s="6" t="s">
        <v>13</v>
      </c>
      <c r="C19" s="1">
        <v>1.6748000000000001</v>
      </c>
      <c r="D19" s="1">
        <v>1.8057000000000001</v>
      </c>
      <c r="E19" s="1">
        <v>2.5847000000000002</v>
      </c>
      <c r="F19" s="1">
        <v>1.6321000000000001</v>
      </c>
      <c r="G19" s="1">
        <v>1.8793</v>
      </c>
      <c r="H19" s="3">
        <v>1.6109</v>
      </c>
      <c r="I19" s="1">
        <v>1.7196</v>
      </c>
      <c r="K19" s="6" t="s">
        <v>13</v>
      </c>
      <c r="L19" s="1">
        <v>0.98119999999999996</v>
      </c>
      <c r="M19" s="3">
        <v>0.95820000000000005</v>
      </c>
      <c r="N19" s="1">
        <v>1.8371999999999999</v>
      </c>
      <c r="O19" s="1">
        <v>1.0275000000000001</v>
      </c>
      <c r="P19" s="1">
        <v>1.0992</v>
      </c>
      <c r="Q19" s="1">
        <v>1.0683</v>
      </c>
      <c r="R19" s="1">
        <v>0.99629999999999996</v>
      </c>
    </row>
    <row r="20" spans="2:18" x14ac:dyDescent="0.25">
      <c r="B20" s="6" t="s">
        <v>14</v>
      </c>
      <c r="C20" s="1">
        <v>1.5509999999999999</v>
      </c>
      <c r="D20" s="3">
        <v>1.5266999999999999</v>
      </c>
      <c r="E20" s="1">
        <v>1.6002000000000001</v>
      </c>
      <c r="F20" s="1">
        <v>1.6294</v>
      </c>
      <c r="G20" s="1">
        <v>1.6233</v>
      </c>
      <c r="H20" s="1">
        <v>1.6556999999999999</v>
      </c>
      <c r="I20" s="1">
        <v>1.593</v>
      </c>
      <c r="K20" s="6" t="s">
        <v>14</v>
      </c>
      <c r="L20" s="1">
        <v>1.0855999999999999</v>
      </c>
      <c r="M20" s="1">
        <v>0.99070000000000003</v>
      </c>
      <c r="N20" s="1">
        <v>1.9280999999999999</v>
      </c>
      <c r="O20" s="1">
        <v>1.0561</v>
      </c>
      <c r="P20" s="1">
        <v>1.0019</v>
      </c>
      <c r="Q20" s="1">
        <v>1.0683</v>
      </c>
      <c r="R20" s="3">
        <v>0.98499999999999999</v>
      </c>
    </row>
    <row r="21" spans="2:18" x14ac:dyDescent="0.25">
      <c r="B21" s="6" t="s">
        <v>15</v>
      </c>
      <c r="C21" s="1">
        <v>1.5544</v>
      </c>
      <c r="D21" s="1">
        <v>1.5562</v>
      </c>
      <c r="E21" s="1">
        <v>1.8459000000000001</v>
      </c>
      <c r="F21" s="1">
        <v>1.647</v>
      </c>
      <c r="G21" s="1">
        <v>1.6314</v>
      </c>
      <c r="H21" s="1">
        <v>1.647</v>
      </c>
      <c r="I21" s="3">
        <v>1.5342</v>
      </c>
      <c r="K21" s="6" t="s">
        <v>15</v>
      </c>
      <c r="L21" s="1">
        <v>1.0419</v>
      </c>
      <c r="M21" s="1">
        <v>1.0666</v>
      </c>
      <c r="N21" s="1">
        <v>1.397</v>
      </c>
      <c r="O21" s="1">
        <v>1.1712</v>
      </c>
      <c r="P21" s="3">
        <v>0.98880000000000001</v>
      </c>
      <c r="Q21" s="1">
        <v>1.1696</v>
      </c>
      <c r="R21" s="1">
        <v>1.0578000000000001</v>
      </c>
    </row>
    <row r="22" spans="2:18" x14ac:dyDescent="0.25">
      <c r="B22" s="6" t="s">
        <v>16</v>
      </c>
      <c r="C22" s="1">
        <v>1.6681999999999999</v>
      </c>
      <c r="D22" s="1">
        <v>1.7463</v>
      </c>
      <c r="E22" s="1">
        <v>2.0217999999999998</v>
      </c>
      <c r="F22" s="1">
        <v>1.6326000000000001</v>
      </c>
      <c r="G22" s="1">
        <v>1.7689999999999999</v>
      </c>
      <c r="H22" s="3">
        <v>1.6109</v>
      </c>
      <c r="I22" s="1">
        <v>1.6439999999999999</v>
      </c>
      <c r="K22" s="6" t="s">
        <v>16</v>
      </c>
      <c r="L22" s="1">
        <v>0.98119999999999996</v>
      </c>
      <c r="M22" s="3">
        <v>0.95820000000000005</v>
      </c>
      <c r="N22" s="1">
        <v>1.8371999999999999</v>
      </c>
      <c r="O22" s="1">
        <v>1.0275000000000001</v>
      </c>
      <c r="P22" s="1">
        <v>1.0992</v>
      </c>
      <c r="Q22" s="1">
        <v>1.0683</v>
      </c>
      <c r="R22" s="1">
        <v>0.99629999999999996</v>
      </c>
    </row>
    <row r="24" spans="2:18" x14ac:dyDescent="0.25">
      <c r="C24" s="22" t="s">
        <v>19</v>
      </c>
      <c r="D24" s="22"/>
      <c r="E24" s="22"/>
      <c r="F24" s="22"/>
      <c r="G24" s="22"/>
      <c r="H24" s="22"/>
      <c r="I24" s="22"/>
      <c r="L24" s="22" t="s">
        <v>20</v>
      </c>
      <c r="M24" s="22"/>
      <c r="N24" s="22"/>
      <c r="O24" s="22"/>
      <c r="P24" s="22"/>
      <c r="Q24" s="22"/>
      <c r="R24" s="22"/>
    </row>
    <row r="25" spans="2:18" x14ac:dyDescent="0.25"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L25" s="2" t="s">
        <v>2</v>
      </c>
      <c r="M25" s="2" t="s">
        <v>3</v>
      </c>
      <c r="N25" s="2" t="s">
        <v>4</v>
      </c>
      <c r="O25" s="2" t="s">
        <v>5</v>
      </c>
      <c r="P25" s="2" t="s">
        <v>6</v>
      </c>
      <c r="Q25" s="2" t="s">
        <v>7</v>
      </c>
      <c r="R25" s="2" t="s">
        <v>8</v>
      </c>
    </row>
    <row r="26" spans="2:18" x14ac:dyDescent="0.25">
      <c r="B26" s="1" t="s">
        <v>9</v>
      </c>
      <c r="C26" s="1">
        <v>0.11509999999999999</v>
      </c>
      <c r="D26" s="1">
        <v>0.13619999999999999</v>
      </c>
      <c r="E26" s="1">
        <v>0.15160000000000001</v>
      </c>
      <c r="F26" s="3">
        <v>0.11119999999999999</v>
      </c>
      <c r="G26" s="1">
        <v>0.11890000000000001</v>
      </c>
      <c r="H26" s="1">
        <v>0.11509999999999999</v>
      </c>
      <c r="I26" s="1">
        <v>0.11890000000000001</v>
      </c>
      <c r="K26" s="1" t="s">
        <v>9</v>
      </c>
      <c r="L26" s="3">
        <v>1.3160000000000001</v>
      </c>
      <c r="M26" s="1">
        <v>2.1118000000000001</v>
      </c>
      <c r="N26" s="1">
        <v>2.6579999999999999</v>
      </c>
      <c r="O26" s="1">
        <v>1.7617</v>
      </c>
      <c r="P26" s="1">
        <v>1.5437000000000001</v>
      </c>
      <c r="Q26" s="1">
        <v>1.4397</v>
      </c>
      <c r="R26" s="1">
        <v>1.5866</v>
      </c>
    </row>
    <row r="27" spans="2:18" x14ac:dyDescent="0.25">
      <c r="B27" s="4" t="s">
        <v>10</v>
      </c>
      <c r="C27" s="1">
        <v>0.11119999999999999</v>
      </c>
      <c r="D27" s="1">
        <v>0.11890000000000001</v>
      </c>
      <c r="E27" s="3">
        <v>0.1072</v>
      </c>
      <c r="F27" s="1">
        <v>0.11119999999999999</v>
      </c>
      <c r="G27" s="1">
        <v>0.12609999999999999</v>
      </c>
      <c r="H27" s="1">
        <v>0.11119999999999999</v>
      </c>
      <c r="I27" s="1">
        <v>0.11890000000000001</v>
      </c>
      <c r="K27" s="4" t="s">
        <v>10</v>
      </c>
      <c r="L27" s="3">
        <v>1.3012999999999999</v>
      </c>
      <c r="M27" s="1">
        <v>1.6906000000000001</v>
      </c>
      <c r="N27" s="1">
        <v>1.7638</v>
      </c>
      <c r="O27" s="1">
        <v>1.5670999999999999</v>
      </c>
      <c r="P27" s="1">
        <v>1.5926</v>
      </c>
      <c r="Q27" s="1">
        <v>1.4397</v>
      </c>
      <c r="R27" s="1">
        <v>1.6850000000000001</v>
      </c>
    </row>
    <row r="28" spans="2:18" x14ac:dyDescent="0.25">
      <c r="B28" s="6" t="s">
        <v>11</v>
      </c>
      <c r="C28" s="3">
        <v>0.11119999999999999</v>
      </c>
      <c r="D28" s="1">
        <v>0.13289999999999999</v>
      </c>
      <c r="E28" s="1">
        <v>0.14860000000000001</v>
      </c>
      <c r="F28" s="3">
        <v>0.11119999999999999</v>
      </c>
      <c r="G28" s="1">
        <v>0.12609999999999999</v>
      </c>
      <c r="H28" s="1">
        <v>0.11509999999999999</v>
      </c>
      <c r="I28" s="1">
        <v>0.11890000000000001</v>
      </c>
      <c r="K28" s="6" t="s">
        <v>11</v>
      </c>
      <c r="L28" s="3">
        <v>1.3130999999999999</v>
      </c>
      <c r="M28" s="1">
        <v>1.831</v>
      </c>
      <c r="N28" s="1">
        <v>2.0501</v>
      </c>
      <c r="O28" s="1">
        <v>1.5647</v>
      </c>
      <c r="P28" s="1">
        <v>1.6435</v>
      </c>
      <c r="Q28" s="1">
        <v>1.4397</v>
      </c>
      <c r="R28" s="1">
        <v>1.9037999999999999</v>
      </c>
    </row>
    <row r="29" spans="2:18" x14ac:dyDescent="0.25">
      <c r="B29" s="6" t="s">
        <v>12</v>
      </c>
      <c r="C29" s="3">
        <v>0.11119999999999999</v>
      </c>
      <c r="D29" s="1">
        <v>0.13289999999999999</v>
      </c>
      <c r="E29" s="1">
        <v>0.15440000000000001</v>
      </c>
      <c r="F29" s="3">
        <v>0.11119999999999999</v>
      </c>
      <c r="G29" s="1">
        <v>0.1394</v>
      </c>
      <c r="H29" s="3">
        <v>0.11119999999999999</v>
      </c>
      <c r="I29" s="1">
        <v>0.11890000000000001</v>
      </c>
      <c r="K29" s="6" t="s">
        <v>12</v>
      </c>
      <c r="L29" s="3">
        <v>1.3936999999999999</v>
      </c>
      <c r="M29" s="1">
        <v>2.4495</v>
      </c>
      <c r="N29" s="1">
        <v>2.3740000000000001</v>
      </c>
      <c r="O29" s="1">
        <v>1.5287999999999999</v>
      </c>
      <c r="P29" s="1">
        <v>1.6033999999999999</v>
      </c>
      <c r="Q29" s="1">
        <v>1.4397</v>
      </c>
      <c r="R29" s="1">
        <v>2.4643000000000002</v>
      </c>
    </row>
    <row r="30" spans="2:18" x14ac:dyDescent="0.25">
      <c r="B30" s="6" t="s">
        <v>13</v>
      </c>
      <c r="C30" s="3">
        <v>0.11119999999999999</v>
      </c>
      <c r="D30" s="1">
        <v>0.13289999999999999</v>
      </c>
      <c r="E30" s="1">
        <v>0.15440000000000001</v>
      </c>
      <c r="F30" s="3">
        <v>0.11119999999999999</v>
      </c>
      <c r="G30" s="1">
        <v>0.1394</v>
      </c>
      <c r="H30" s="3">
        <v>0.11119999999999999</v>
      </c>
      <c r="I30" s="1">
        <v>0.11890000000000001</v>
      </c>
      <c r="K30" s="6" t="s">
        <v>13</v>
      </c>
      <c r="L30" s="3">
        <v>1.3936999999999999</v>
      </c>
      <c r="M30" s="1">
        <v>2.4495</v>
      </c>
      <c r="N30" s="1">
        <v>2.3740000000000001</v>
      </c>
      <c r="O30" s="1">
        <v>1.5287999999999999</v>
      </c>
      <c r="P30" s="1">
        <v>1.6033999999999999</v>
      </c>
      <c r="Q30" s="1">
        <v>1.4397</v>
      </c>
      <c r="R30" s="1">
        <v>2.4643000000000002</v>
      </c>
    </row>
    <row r="31" spans="2:18" x14ac:dyDescent="0.25">
      <c r="B31" s="6" t="s">
        <v>14</v>
      </c>
      <c r="C31" s="1">
        <v>0.11509999999999999</v>
      </c>
      <c r="D31" s="1">
        <v>0.13289999999999999</v>
      </c>
      <c r="E31" s="1">
        <v>0.15440000000000001</v>
      </c>
      <c r="F31" s="3">
        <v>0.11119999999999999</v>
      </c>
      <c r="G31" s="1">
        <v>0.13289999999999999</v>
      </c>
      <c r="H31" s="3">
        <v>0.11119999999999999</v>
      </c>
      <c r="I31" s="1">
        <v>0.14860000000000001</v>
      </c>
      <c r="K31" s="6" t="s">
        <v>14</v>
      </c>
      <c r="L31" s="3">
        <v>1.4317</v>
      </c>
      <c r="M31" s="1">
        <v>2.0935999999999999</v>
      </c>
      <c r="N31" s="1">
        <v>2.6566000000000001</v>
      </c>
      <c r="O31" s="1">
        <v>1.6493</v>
      </c>
      <c r="P31" s="1">
        <v>1.4984</v>
      </c>
      <c r="Q31" s="1">
        <v>1.4397</v>
      </c>
      <c r="R31" s="1">
        <v>2.0632000000000001</v>
      </c>
    </row>
    <row r="32" spans="2:18" x14ac:dyDescent="0.25">
      <c r="B32" s="6" t="s">
        <v>15</v>
      </c>
      <c r="C32" s="3">
        <v>0.11119999999999999</v>
      </c>
      <c r="D32" s="3">
        <v>0.11119999999999999</v>
      </c>
      <c r="E32" s="1">
        <v>0.17330000000000001</v>
      </c>
      <c r="F32" s="3">
        <v>0.11119999999999999</v>
      </c>
      <c r="G32" s="1">
        <v>0.14249999999999999</v>
      </c>
      <c r="H32" s="1">
        <v>0.11509999999999999</v>
      </c>
      <c r="I32" s="1">
        <v>0.1225</v>
      </c>
      <c r="K32" s="6" t="s">
        <v>15</v>
      </c>
      <c r="L32" s="3">
        <v>1.3855</v>
      </c>
      <c r="M32" s="1">
        <v>1.3895999999999999</v>
      </c>
      <c r="N32" s="1">
        <v>2.6760000000000002</v>
      </c>
      <c r="O32" s="1">
        <v>1.5792999999999999</v>
      </c>
      <c r="P32" s="1">
        <v>1.4569000000000001</v>
      </c>
      <c r="Q32" s="1">
        <v>1.8078000000000001</v>
      </c>
      <c r="R32" s="1">
        <v>1.4502999999999999</v>
      </c>
    </row>
    <row r="33" spans="2:18" x14ac:dyDescent="0.25">
      <c r="B33" s="6" t="s">
        <v>16</v>
      </c>
      <c r="C33" s="3">
        <v>0.11119999999999999</v>
      </c>
      <c r="D33" s="1">
        <v>0.13289999999999999</v>
      </c>
      <c r="E33" s="1">
        <v>0.15440000000000001</v>
      </c>
      <c r="F33" s="3">
        <v>0.11119999999999999</v>
      </c>
      <c r="G33" s="1">
        <v>0.1394</v>
      </c>
      <c r="H33" s="3">
        <v>0.11119999999999999</v>
      </c>
      <c r="I33" s="1">
        <v>0.11890000000000001</v>
      </c>
      <c r="K33" s="6" t="s">
        <v>16</v>
      </c>
      <c r="L33" s="1">
        <v>1.8980999999999999</v>
      </c>
      <c r="M33" s="1">
        <v>2.2911000000000001</v>
      </c>
      <c r="N33" s="1">
        <v>2.2759999999999998</v>
      </c>
      <c r="O33" s="1">
        <v>1.5287999999999999</v>
      </c>
      <c r="P33" s="1">
        <v>1.6376999999999999</v>
      </c>
      <c r="Q33" s="3">
        <v>1.4397</v>
      </c>
      <c r="R33" s="1">
        <v>1.8539000000000001</v>
      </c>
    </row>
    <row r="35" spans="2:18" x14ac:dyDescent="0.25">
      <c r="C35" s="22" t="s">
        <v>21</v>
      </c>
      <c r="D35" s="22"/>
      <c r="E35" s="22"/>
      <c r="F35" s="22"/>
      <c r="G35" s="22"/>
      <c r="H35" s="22"/>
      <c r="I35" s="22"/>
      <c r="L35" s="22" t="s">
        <v>22</v>
      </c>
      <c r="M35" s="22"/>
      <c r="N35" s="22"/>
      <c r="O35" s="22"/>
      <c r="P35" s="22"/>
      <c r="Q35" s="22"/>
      <c r="R35" s="22"/>
    </row>
    <row r="36" spans="2:18" x14ac:dyDescent="0.25"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2" t="s">
        <v>8</v>
      </c>
      <c r="L36" s="2" t="s">
        <v>2</v>
      </c>
      <c r="M36" s="2" t="s">
        <v>3</v>
      </c>
      <c r="N36" s="2" t="s">
        <v>4</v>
      </c>
      <c r="O36" s="2" t="s">
        <v>5</v>
      </c>
      <c r="P36" s="2" t="s">
        <v>6</v>
      </c>
      <c r="Q36" s="2" t="s">
        <v>7</v>
      </c>
      <c r="R36" s="2" t="s">
        <v>8</v>
      </c>
    </row>
    <row r="37" spans="2:18" x14ac:dyDescent="0.25">
      <c r="B37" s="1" t="s">
        <v>9</v>
      </c>
      <c r="C37" s="1">
        <v>1.3342000000000001</v>
      </c>
      <c r="D37" s="1">
        <v>1.3473999999999999</v>
      </c>
      <c r="E37" s="1">
        <v>2.9007999999999998</v>
      </c>
      <c r="F37" s="1">
        <v>1.3631</v>
      </c>
      <c r="G37" s="1">
        <v>1.4217</v>
      </c>
      <c r="H37" s="1">
        <v>1.524</v>
      </c>
      <c r="I37" s="3">
        <v>1.3315999999999999</v>
      </c>
      <c r="K37" s="1" t="s">
        <v>9</v>
      </c>
      <c r="L37" s="1">
        <v>0.7177</v>
      </c>
      <c r="M37" s="1">
        <v>0.71120000000000005</v>
      </c>
      <c r="N37" s="1">
        <v>0.84030000000000005</v>
      </c>
      <c r="O37" s="1">
        <v>0.748</v>
      </c>
      <c r="P37" s="1">
        <v>0.70650000000000002</v>
      </c>
      <c r="Q37" s="1">
        <v>0.79620000000000002</v>
      </c>
      <c r="R37" s="3">
        <v>0.67559999999999998</v>
      </c>
    </row>
    <row r="38" spans="2:18" x14ac:dyDescent="0.25">
      <c r="B38" s="4" t="s">
        <v>10</v>
      </c>
      <c r="C38" s="3">
        <v>1.3683000000000001</v>
      </c>
      <c r="D38" s="1">
        <v>1.6275999999999999</v>
      </c>
      <c r="E38" s="1">
        <v>1.6863999999999999</v>
      </c>
      <c r="F38" s="1">
        <v>1.478</v>
      </c>
      <c r="G38" s="1">
        <v>1.4756</v>
      </c>
      <c r="H38" s="1">
        <v>1.524</v>
      </c>
      <c r="I38" s="1">
        <v>1.6221000000000001</v>
      </c>
      <c r="K38" s="4" t="s">
        <v>10</v>
      </c>
      <c r="L38" s="1">
        <v>0.73839999999999995</v>
      </c>
      <c r="M38" s="1">
        <v>0.73839999999999995</v>
      </c>
      <c r="N38" s="1">
        <v>0.86680000000000001</v>
      </c>
      <c r="O38" s="1">
        <v>0.74070000000000003</v>
      </c>
      <c r="P38" s="1">
        <v>0.70889999999999997</v>
      </c>
      <c r="Q38" s="1">
        <v>0.79620000000000002</v>
      </c>
      <c r="R38" s="3">
        <v>0.64970000000000006</v>
      </c>
    </row>
    <row r="39" spans="2:18" x14ac:dyDescent="0.25">
      <c r="B39" s="6" t="s">
        <v>11</v>
      </c>
      <c r="C39" s="3">
        <v>1.3889</v>
      </c>
      <c r="D39" s="1">
        <v>1.4016</v>
      </c>
      <c r="E39" s="1">
        <v>1.5789</v>
      </c>
      <c r="F39" s="1">
        <v>1.444</v>
      </c>
      <c r="G39" s="1">
        <v>1.4599</v>
      </c>
      <c r="H39" s="1">
        <v>1.524</v>
      </c>
      <c r="I39" s="1">
        <v>1.4117</v>
      </c>
      <c r="K39" s="6" t="s">
        <v>11</v>
      </c>
      <c r="L39" s="1">
        <v>0.73329999999999995</v>
      </c>
      <c r="M39" s="1">
        <v>0.72</v>
      </c>
      <c r="N39" s="1">
        <v>0.89429999999999998</v>
      </c>
      <c r="O39" s="1">
        <v>0.73380000000000001</v>
      </c>
      <c r="P39" s="1">
        <v>0.72640000000000005</v>
      </c>
      <c r="Q39" s="1">
        <v>0.79620000000000002</v>
      </c>
      <c r="R39" s="3">
        <v>0.65610000000000002</v>
      </c>
    </row>
    <row r="40" spans="2:18" x14ac:dyDescent="0.25">
      <c r="B40" s="6" t="s">
        <v>12</v>
      </c>
      <c r="C40" s="3">
        <v>1.4428000000000001</v>
      </c>
      <c r="D40" s="1">
        <v>1.8793</v>
      </c>
      <c r="E40" s="1">
        <v>1.5448</v>
      </c>
      <c r="F40" s="1">
        <v>1.5732999999999999</v>
      </c>
      <c r="G40" s="1">
        <v>1.5414000000000001</v>
      </c>
      <c r="H40" s="1">
        <v>1.524</v>
      </c>
      <c r="I40" s="1">
        <v>1.8717999999999999</v>
      </c>
      <c r="K40" s="6" t="s">
        <v>12</v>
      </c>
      <c r="L40" s="1">
        <v>0.7177</v>
      </c>
      <c r="M40" s="1">
        <v>0.71830000000000005</v>
      </c>
      <c r="N40" s="1">
        <v>0.91290000000000004</v>
      </c>
      <c r="O40" s="1">
        <v>0.75580000000000003</v>
      </c>
      <c r="P40" s="1">
        <v>0.67500000000000004</v>
      </c>
      <c r="Q40" s="1">
        <v>0.79620000000000002</v>
      </c>
      <c r="R40" s="3">
        <v>0.64129999999999998</v>
      </c>
    </row>
    <row r="41" spans="2:18" x14ac:dyDescent="0.25">
      <c r="B41" s="6" t="s">
        <v>13</v>
      </c>
      <c r="C41" s="3">
        <v>1.4611000000000001</v>
      </c>
      <c r="D41" s="1">
        <v>1.8727</v>
      </c>
      <c r="E41" s="1">
        <v>1.7775000000000001</v>
      </c>
      <c r="F41" s="1">
        <v>1.6875</v>
      </c>
      <c r="G41" s="1">
        <v>1.6012</v>
      </c>
      <c r="H41" s="1">
        <v>1.524</v>
      </c>
      <c r="I41" s="1">
        <v>1.8953</v>
      </c>
      <c r="K41" s="6" t="s">
        <v>13</v>
      </c>
      <c r="L41" s="1">
        <v>0.71179999999999999</v>
      </c>
      <c r="M41" s="1">
        <v>0.7177</v>
      </c>
      <c r="N41" s="1">
        <v>0.86719999999999997</v>
      </c>
      <c r="O41" s="1">
        <v>0.74239999999999995</v>
      </c>
      <c r="P41" s="1">
        <v>0.73609999999999998</v>
      </c>
      <c r="Q41" s="1">
        <v>0.79620000000000002</v>
      </c>
      <c r="R41" s="3">
        <v>0.64839999999999998</v>
      </c>
    </row>
    <row r="42" spans="2:18" x14ac:dyDescent="0.25">
      <c r="B42" s="6" t="s">
        <v>14</v>
      </c>
      <c r="C42" s="1">
        <v>1.4635</v>
      </c>
      <c r="D42" s="3">
        <v>1.4538</v>
      </c>
      <c r="E42" s="1">
        <v>2.0790999999999999</v>
      </c>
      <c r="F42" s="1">
        <v>1.4695</v>
      </c>
      <c r="G42" s="1">
        <v>1.5135000000000001</v>
      </c>
      <c r="H42" s="1">
        <v>1.524</v>
      </c>
      <c r="I42" s="1">
        <v>1.4587000000000001</v>
      </c>
      <c r="K42" s="6" t="s">
        <v>14</v>
      </c>
      <c r="L42" s="1">
        <v>0.74850000000000005</v>
      </c>
      <c r="M42" s="1">
        <v>0.72409999999999997</v>
      </c>
      <c r="N42" s="1">
        <v>0.87729999999999997</v>
      </c>
      <c r="O42" s="1">
        <v>0.73560000000000003</v>
      </c>
      <c r="P42" s="1">
        <v>0.74629999999999996</v>
      </c>
      <c r="Q42" s="1">
        <v>0.79620000000000002</v>
      </c>
      <c r="R42" s="3">
        <v>0.65739999999999998</v>
      </c>
    </row>
    <row r="43" spans="2:18" x14ac:dyDescent="0.25">
      <c r="B43" s="6" t="s">
        <v>15</v>
      </c>
      <c r="C43" s="3">
        <v>1.4004000000000001</v>
      </c>
      <c r="D43" s="1">
        <v>1.4217</v>
      </c>
      <c r="E43" s="1">
        <v>1.9597</v>
      </c>
      <c r="F43" s="1">
        <v>1.444</v>
      </c>
      <c r="G43" s="1">
        <v>1.4756</v>
      </c>
      <c r="H43" s="1">
        <v>1.524</v>
      </c>
      <c r="I43" s="1">
        <v>1.4016</v>
      </c>
      <c r="K43" s="6" t="s">
        <v>15</v>
      </c>
      <c r="L43" s="1">
        <v>0.72809999999999997</v>
      </c>
      <c r="M43" s="1">
        <v>0.72409999999999997</v>
      </c>
      <c r="N43" s="1">
        <v>0.71479999999999999</v>
      </c>
      <c r="O43" s="1">
        <v>0.74690000000000001</v>
      </c>
      <c r="P43" s="1">
        <v>0.71360000000000001</v>
      </c>
      <c r="Q43" s="1">
        <v>0.79620000000000002</v>
      </c>
      <c r="R43" s="3">
        <v>0.63270000000000004</v>
      </c>
    </row>
    <row r="44" spans="2:18" x14ac:dyDescent="0.25">
      <c r="B44" s="6" t="s">
        <v>16</v>
      </c>
      <c r="C44" s="3">
        <v>1.4092</v>
      </c>
      <c r="D44" s="1">
        <v>2.0141</v>
      </c>
      <c r="E44" s="1">
        <v>2.0876000000000001</v>
      </c>
      <c r="F44" s="1">
        <v>1.6265000000000001</v>
      </c>
      <c r="G44" s="1">
        <v>1.4852000000000001</v>
      </c>
      <c r="H44" s="1">
        <v>1.524</v>
      </c>
      <c r="I44" s="1">
        <v>2.0272999999999999</v>
      </c>
      <c r="K44" s="6" t="s">
        <v>16</v>
      </c>
      <c r="L44" s="1">
        <v>0.7177</v>
      </c>
      <c r="M44" s="1">
        <v>0.71830000000000005</v>
      </c>
      <c r="N44" s="1">
        <v>0.91290000000000004</v>
      </c>
      <c r="O44" s="1">
        <v>0.75580000000000003</v>
      </c>
      <c r="P44" s="1">
        <v>0.67500000000000004</v>
      </c>
      <c r="Q44" s="1">
        <v>0.79620000000000002</v>
      </c>
      <c r="R44" s="3">
        <v>0.64129999999999998</v>
      </c>
    </row>
    <row r="46" spans="2:18" x14ac:dyDescent="0.25">
      <c r="C46" s="22" t="s">
        <v>23</v>
      </c>
      <c r="D46" s="22"/>
      <c r="E46" s="22"/>
      <c r="F46" s="22"/>
      <c r="G46" s="22"/>
      <c r="H46" s="22"/>
      <c r="I46" s="22"/>
      <c r="L46" s="22" t="s">
        <v>24</v>
      </c>
      <c r="M46" s="22"/>
      <c r="N46" s="22"/>
      <c r="O46" s="22"/>
      <c r="P46" s="22"/>
      <c r="Q46" s="22"/>
      <c r="R46" s="22"/>
    </row>
    <row r="47" spans="2:18" x14ac:dyDescent="0.25"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2" t="s">
        <v>8</v>
      </c>
      <c r="L47" s="2" t="s">
        <v>2</v>
      </c>
      <c r="M47" s="2" t="s">
        <v>3</v>
      </c>
      <c r="N47" s="2" t="s">
        <v>4</v>
      </c>
      <c r="O47" s="2" t="s">
        <v>5</v>
      </c>
      <c r="P47" s="2" t="s">
        <v>6</v>
      </c>
      <c r="Q47" s="2" t="s">
        <v>7</v>
      </c>
      <c r="R47" s="2" t="s">
        <v>8</v>
      </c>
    </row>
    <row r="48" spans="2:18" x14ac:dyDescent="0.25">
      <c r="B48" s="1" t="s">
        <v>9</v>
      </c>
      <c r="C48" s="1">
        <v>1.718</v>
      </c>
      <c r="D48" s="3">
        <v>1.6144000000000001</v>
      </c>
      <c r="E48" s="1">
        <v>2.7040000000000002</v>
      </c>
      <c r="F48" s="1">
        <v>1.7299</v>
      </c>
      <c r="G48" s="1">
        <v>2.2256</v>
      </c>
      <c r="H48" s="1">
        <v>2.5710000000000002</v>
      </c>
      <c r="I48" s="1">
        <v>1.66</v>
      </c>
      <c r="K48" s="1" t="s">
        <v>9</v>
      </c>
      <c r="L48" s="1">
        <v>3.9198</v>
      </c>
      <c r="M48" s="3">
        <v>3.8774000000000002</v>
      </c>
      <c r="N48" s="1">
        <v>6.6150000000000002</v>
      </c>
      <c r="O48" s="1">
        <v>3.8881999999999999</v>
      </c>
      <c r="P48" s="1">
        <v>4.1704999999999997</v>
      </c>
      <c r="Q48" s="1">
        <v>4.2812999999999999</v>
      </c>
      <c r="R48" s="1">
        <v>3.8811</v>
      </c>
    </row>
    <row r="49" spans="2:18" x14ac:dyDescent="0.25">
      <c r="B49" s="4" t="s">
        <v>10</v>
      </c>
      <c r="C49" s="1">
        <v>1.7481</v>
      </c>
      <c r="D49" s="3">
        <v>1.6109</v>
      </c>
      <c r="E49" s="1">
        <v>1.9212</v>
      </c>
      <c r="F49" s="1">
        <v>1.7256</v>
      </c>
      <c r="G49" s="1">
        <v>2.2134</v>
      </c>
      <c r="H49" s="1">
        <v>2.5710000000000002</v>
      </c>
      <c r="I49" s="1">
        <v>1.7503</v>
      </c>
      <c r="K49" s="4" t="s">
        <v>10</v>
      </c>
      <c r="L49" s="1">
        <v>3.9188999999999998</v>
      </c>
      <c r="M49" s="3">
        <v>3.7846000000000002</v>
      </c>
      <c r="N49" s="1">
        <v>4.6329000000000002</v>
      </c>
      <c r="O49" s="1">
        <v>3.9096000000000002</v>
      </c>
      <c r="P49" s="1">
        <v>4.2610000000000001</v>
      </c>
      <c r="Q49" s="1">
        <v>3.9866000000000001</v>
      </c>
      <c r="R49" s="1">
        <v>3.8508</v>
      </c>
    </row>
    <row r="50" spans="2:18" x14ac:dyDescent="0.25">
      <c r="B50" s="6" t="s">
        <v>11</v>
      </c>
      <c r="C50" s="1">
        <v>1.7991999999999999</v>
      </c>
      <c r="D50" s="3">
        <v>1.6316999999999999</v>
      </c>
      <c r="E50" s="1">
        <v>1.7856000000000001</v>
      </c>
      <c r="F50" s="1">
        <v>1.7593000000000001</v>
      </c>
      <c r="G50" s="1">
        <v>2.2336</v>
      </c>
      <c r="H50" s="1">
        <v>2.5491000000000001</v>
      </c>
      <c r="I50" s="1">
        <v>1.7310000000000001</v>
      </c>
      <c r="K50" s="6" t="s">
        <v>11</v>
      </c>
      <c r="L50" s="1">
        <v>3.7803</v>
      </c>
      <c r="M50" s="1">
        <v>4.9791999999999996</v>
      </c>
      <c r="N50" s="1">
        <v>6.0834999999999999</v>
      </c>
      <c r="O50" s="1">
        <v>3.7831000000000001</v>
      </c>
      <c r="P50" s="1">
        <v>4.2309999999999999</v>
      </c>
      <c r="Q50" s="1">
        <v>4.2812999999999999</v>
      </c>
      <c r="R50" s="3">
        <v>3.5777999999999999</v>
      </c>
    </row>
    <row r="51" spans="2:18" x14ac:dyDescent="0.25">
      <c r="B51" s="6" t="s">
        <v>12</v>
      </c>
      <c r="C51" s="1">
        <v>1.7303999999999999</v>
      </c>
      <c r="D51" s="3">
        <v>1.6621999999999999</v>
      </c>
      <c r="E51" s="1">
        <v>2.4245999999999999</v>
      </c>
      <c r="F51" s="1">
        <v>1.7202</v>
      </c>
      <c r="G51" s="1">
        <v>2.1995</v>
      </c>
      <c r="H51" s="1">
        <v>2.5710000000000002</v>
      </c>
      <c r="I51" s="1">
        <v>1.796</v>
      </c>
      <c r="K51" s="6" t="s">
        <v>12</v>
      </c>
      <c r="L51" s="1">
        <v>3.8780000000000001</v>
      </c>
      <c r="M51" s="3">
        <v>3.7084999999999999</v>
      </c>
      <c r="N51" s="1">
        <v>5.6082999999999998</v>
      </c>
      <c r="O51" s="1">
        <v>3.8736000000000002</v>
      </c>
      <c r="P51" s="1">
        <v>4.1917999999999997</v>
      </c>
      <c r="Q51" s="1">
        <v>3.9866000000000001</v>
      </c>
      <c r="R51" s="1">
        <v>3.7755999999999998</v>
      </c>
    </row>
    <row r="52" spans="2:18" x14ac:dyDescent="0.25">
      <c r="B52" s="6" t="s">
        <v>13</v>
      </c>
      <c r="C52" s="1">
        <v>1.7741</v>
      </c>
      <c r="D52" s="3">
        <v>1.738</v>
      </c>
      <c r="E52" s="1">
        <v>2.1532</v>
      </c>
      <c r="F52" s="1">
        <v>1.7829999999999999</v>
      </c>
      <c r="G52" s="1">
        <v>2.2770000000000001</v>
      </c>
      <c r="H52" s="1">
        <v>2.5710000000000002</v>
      </c>
      <c r="I52" s="1">
        <v>1.9684999999999999</v>
      </c>
      <c r="K52" s="6" t="s">
        <v>13</v>
      </c>
      <c r="L52" s="1">
        <v>3.9022999999999999</v>
      </c>
      <c r="M52" s="3">
        <v>3.7576000000000001</v>
      </c>
      <c r="N52" s="1">
        <v>6.6284999999999998</v>
      </c>
      <c r="O52" s="1">
        <v>3.8214999999999999</v>
      </c>
      <c r="P52" s="1">
        <v>4.3472999999999997</v>
      </c>
      <c r="Q52" s="1">
        <v>3.9866000000000001</v>
      </c>
      <c r="R52" s="1">
        <v>3.8077999999999999</v>
      </c>
    </row>
    <row r="53" spans="2:18" x14ac:dyDescent="0.25">
      <c r="B53" s="6" t="s">
        <v>14</v>
      </c>
      <c r="C53" s="1">
        <v>1.7464999999999999</v>
      </c>
      <c r="D53" s="3">
        <v>1.6560999999999999</v>
      </c>
      <c r="E53" s="1">
        <v>1.8657999999999999</v>
      </c>
      <c r="F53" s="1">
        <v>1.7196</v>
      </c>
      <c r="G53" s="1">
        <v>2.1909999999999998</v>
      </c>
      <c r="H53" s="1">
        <v>2.5710000000000002</v>
      </c>
      <c r="I53" s="1">
        <v>1.8264</v>
      </c>
      <c r="K53" s="6" t="s">
        <v>14</v>
      </c>
      <c r="L53" s="1">
        <v>3.9483999999999999</v>
      </c>
      <c r="M53" s="3">
        <v>3.8197000000000001</v>
      </c>
      <c r="N53" s="1">
        <v>6.1496000000000004</v>
      </c>
      <c r="O53" s="1">
        <v>3.8439999999999999</v>
      </c>
      <c r="P53" s="1">
        <v>4.2794999999999996</v>
      </c>
      <c r="Q53" s="1">
        <v>3.9866000000000001</v>
      </c>
      <c r="R53" s="1">
        <v>3.8334999999999999</v>
      </c>
    </row>
    <row r="54" spans="2:18" x14ac:dyDescent="0.25">
      <c r="B54" s="6" t="s">
        <v>15</v>
      </c>
      <c r="C54" s="1">
        <v>1.9475</v>
      </c>
      <c r="D54" s="1">
        <v>1.7551000000000001</v>
      </c>
      <c r="E54" s="1">
        <v>2.3456000000000001</v>
      </c>
      <c r="F54" s="1">
        <v>1.9966999999999999</v>
      </c>
      <c r="G54" s="1">
        <v>2.0106999999999999</v>
      </c>
      <c r="H54" s="1">
        <v>2.6964000000000001</v>
      </c>
      <c r="I54" s="3">
        <v>1.7444</v>
      </c>
      <c r="K54" s="6" t="s">
        <v>15</v>
      </c>
      <c r="L54" s="1">
        <v>3.8618000000000001</v>
      </c>
      <c r="M54" s="3">
        <v>3.7673000000000001</v>
      </c>
      <c r="N54" s="1">
        <v>5.3522999999999996</v>
      </c>
      <c r="O54" s="1">
        <v>3.9399000000000002</v>
      </c>
      <c r="P54" s="1">
        <v>4.4062000000000001</v>
      </c>
      <c r="Q54" s="1">
        <v>3.9866000000000001</v>
      </c>
      <c r="R54" s="1">
        <v>3.8365999999999998</v>
      </c>
    </row>
    <row r="55" spans="2:18" x14ac:dyDescent="0.25">
      <c r="B55" s="6" t="s">
        <v>16</v>
      </c>
      <c r="C55" s="1">
        <v>1.7741</v>
      </c>
      <c r="D55" s="3">
        <v>1.738</v>
      </c>
      <c r="E55" s="1">
        <v>2.1532</v>
      </c>
      <c r="F55" s="1">
        <v>1.7829999999999999</v>
      </c>
      <c r="G55" s="1">
        <v>2.2770000000000001</v>
      </c>
      <c r="H55" s="1">
        <v>2.5710000000000002</v>
      </c>
      <c r="I55" s="1">
        <v>1.9684999999999999</v>
      </c>
      <c r="K55" s="6" t="s">
        <v>16</v>
      </c>
      <c r="L55" s="1">
        <v>3.8759000000000001</v>
      </c>
      <c r="M55" s="3">
        <v>3.7576000000000001</v>
      </c>
      <c r="N55" s="1">
        <v>7.5891999999999999</v>
      </c>
      <c r="O55" s="1">
        <v>3.8041</v>
      </c>
      <c r="P55" s="1">
        <v>4.2656000000000001</v>
      </c>
      <c r="Q55" s="1">
        <v>3.9866000000000001</v>
      </c>
      <c r="R55" s="1">
        <v>3.8681999999999999</v>
      </c>
    </row>
  </sheetData>
  <mergeCells count="10">
    <mergeCell ref="C35:I35"/>
    <mergeCell ref="L35:R35"/>
    <mergeCell ref="C46:I46"/>
    <mergeCell ref="L46:R46"/>
    <mergeCell ref="C2:I2"/>
    <mergeCell ref="L2:R2"/>
    <mergeCell ref="C13:I13"/>
    <mergeCell ref="L13:R13"/>
    <mergeCell ref="C24:I24"/>
    <mergeCell ref="L24:R24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O28"/>
  <sheetViews>
    <sheetView zoomScale="87" zoomScaleNormal="87" workbookViewId="0">
      <selection activeCell="D18" sqref="D18:D24"/>
    </sheetView>
  </sheetViews>
  <sheetFormatPr defaultRowHeight="15" x14ac:dyDescent="0.25"/>
  <cols>
    <col min="1" max="3" width="9.140625" style="1"/>
    <col min="4" max="4" width="28.42578125" style="1" customWidth="1"/>
    <col min="5" max="5" width="13.140625" style="1" customWidth="1"/>
    <col min="6" max="6" width="9.5703125" style="1" customWidth="1"/>
    <col min="7" max="7" width="12.7109375" style="1" customWidth="1"/>
    <col min="8" max="8" width="9.85546875" style="1" customWidth="1"/>
    <col min="9" max="16384" width="9.140625" style="1"/>
  </cols>
  <sheetData>
    <row r="5" spans="4:15" x14ac:dyDescent="0.25">
      <c r="E5" s="1" t="s">
        <v>46</v>
      </c>
      <c r="F5" s="1" t="s">
        <v>47</v>
      </c>
      <c r="G5" s="1" t="s">
        <v>48</v>
      </c>
    </row>
    <row r="6" spans="4:15" x14ac:dyDescent="0.25">
      <c r="D6" s="4" t="s">
        <v>10</v>
      </c>
      <c r="E6" s="1">
        <v>28</v>
      </c>
      <c r="F6" s="1">
        <v>9</v>
      </c>
      <c r="G6" s="1">
        <v>33</v>
      </c>
    </row>
    <row r="7" spans="4:15" x14ac:dyDescent="0.25">
      <c r="D7" s="6" t="s">
        <v>11</v>
      </c>
      <c r="E7" s="1">
        <v>37</v>
      </c>
      <c r="F7" s="1">
        <v>11</v>
      </c>
      <c r="G7" s="1">
        <v>22</v>
      </c>
    </row>
    <row r="8" spans="4:15" x14ac:dyDescent="0.25">
      <c r="D8" s="6" t="s">
        <v>12</v>
      </c>
      <c r="E8" s="1">
        <v>30</v>
      </c>
      <c r="F8" s="1">
        <v>10</v>
      </c>
      <c r="G8" s="1">
        <v>30</v>
      </c>
    </row>
    <row r="9" spans="4:15" x14ac:dyDescent="0.25">
      <c r="D9" s="6" t="s">
        <v>13</v>
      </c>
      <c r="E9" s="1">
        <v>30</v>
      </c>
      <c r="F9" s="1">
        <v>9</v>
      </c>
      <c r="G9" s="1">
        <v>31</v>
      </c>
    </row>
    <row r="10" spans="4:15" x14ac:dyDescent="0.25">
      <c r="D10" s="6" t="s">
        <v>14</v>
      </c>
      <c r="E10" s="1">
        <v>32</v>
      </c>
      <c r="F10" s="1">
        <v>10</v>
      </c>
      <c r="G10" s="1">
        <v>28</v>
      </c>
    </row>
    <row r="11" spans="4:15" x14ac:dyDescent="0.25">
      <c r="D11" s="6" t="s">
        <v>15</v>
      </c>
      <c r="E11" s="1">
        <v>33</v>
      </c>
      <c r="F11" s="1">
        <v>5</v>
      </c>
      <c r="G11" s="1">
        <v>32</v>
      </c>
    </row>
    <row r="12" spans="4:15" x14ac:dyDescent="0.25">
      <c r="D12" s="6" t="s">
        <v>16</v>
      </c>
      <c r="E12" s="1">
        <v>25</v>
      </c>
      <c r="F12" s="1">
        <v>10</v>
      </c>
      <c r="G12" s="1">
        <v>35</v>
      </c>
    </row>
    <row r="13" spans="4:15" x14ac:dyDescent="0.25">
      <c r="D13" s="6"/>
    </row>
    <row r="14" spans="4:15" x14ac:dyDescent="0.25">
      <c r="D14" s="6" t="s">
        <v>57</v>
      </c>
      <c r="E14" s="1">
        <v>215</v>
      </c>
      <c r="F14" s="1">
        <v>64</v>
      </c>
      <c r="G14" s="1">
        <v>211</v>
      </c>
    </row>
    <row r="16" spans="4:15" x14ac:dyDescent="0.25">
      <c r="E16" s="24" t="s">
        <v>55</v>
      </c>
      <c r="F16" s="24"/>
      <c r="G16" s="24"/>
      <c r="H16" s="24"/>
      <c r="I16" s="24"/>
      <c r="J16" s="1" t="s">
        <v>53</v>
      </c>
      <c r="K16" s="24" t="s">
        <v>56</v>
      </c>
      <c r="L16" s="24"/>
      <c r="M16" s="24"/>
      <c r="N16" s="24"/>
      <c r="O16" s="24"/>
    </row>
    <row r="17" spans="4:15" x14ac:dyDescent="0.25">
      <c r="E17" s="1" t="s">
        <v>49</v>
      </c>
      <c r="F17" s="1" t="s">
        <v>54</v>
      </c>
      <c r="G17" s="1" t="s">
        <v>50</v>
      </c>
      <c r="H17" s="1" t="s">
        <v>51</v>
      </c>
      <c r="I17" s="1" t="s">
        <v>52</v>
      </c>
      <c r="J17" s="9">
        <v>0</v>
      </c>
      <c r="K17" s="1" t="s">
        <v>52</v>
      </c>
      <c r="L17" s="1" t="s">
        <v>51</v>
      </c>
      <c r="M17" s="1" t="s">
        <v>50</v>
      </c>
      <c r="N17" s="1" t="s">
        <v>54</v>
      </c>
      <c r="O17" s="1" t="s">
        <v>49</v>
      </c>
    </row>
    <row r="18" spans="4:15" x14ac:dyDescent="0.25">
      <c r="D18" s="4" t="s">
        <v>10</v>
      </c>
      <c r="E18" s="1">
        <v>3</v>
      </c>
      <c r="F18" s="1">
        <v>4</v>
      </c>
      <c r="G18" s="1">
        <v>4</v>
      </c>
      <c r="H18" s="1">
        <v>1</v>
      </c>
      <c r="I18" s="1">
        <v>16</v>
      </c>
      <c r="J18" s="1">
        <v>9</v>
      </c>
      <c r="K18" s="1">
        <v>23</v>
      </c>
      <c r="L18" s="1">
        <v>5</v>
      </c>
      <c r="M18" s="1">
        <v>1</v>
      </c>
      <c r="N18" s="1">
        <v>2</v>
      </c>
      <c r="O18" s="1">
        <v>2</v>
      </c>
    </row>
    <row r="19" spans="4:15" x14ac:dyDescent="0.25">
      <c r="D19" s="6" t="s">
        <v>11</v>
      </c>
      <c r="E19" s="1">
        <v>3</v>
      </c>
      <c r="F19" s="1">
        <v>2</v>
      </c>
      <c r="G19" s="1">
        <v>4</v>
      </c>
      <c r="H19" s="1">
        <v>7</v>
      </c>
      <c r="I19" s="1">
        <v>21</v>
      </c>
      <c r="J19" s="1">
        <v>11</v>
      </c>
      <c r="K19" s="1">
        <v>13</v>
      </c>
      <c r="L19" s="1">
        <v>6</v>
      </c>
      <c r="M19" s="1">
        <v>1</v>
      </c>
      <c r="N19" s="1">
        <v>1</v>
      </c>
      <c r="O19" s="1">
        <v>1</v>
      </c>
    </row>
    <row r="20" spans="4:15" x14ac:dyDescent="0.25">
      <c r="D20" s="6" t="s">
        <v>12</v>
      </c>
      <c r="E20" s="1">
        <v>2</v>
      </c>
      <c r="F20" s="1">
        <v>0</v>
      </c>
      <c r="G20" s="1">
        <v>4</v>
      </c>
      <c r="H20" s="1">
        <v>3</v>
      </c>
      <c r="I20" s="1">
        <v>21</v>
      </c>
      <c r="J20" s="1">
        <v>10</v>
      </c>
      <c r="K20" s="1">
        <v>16</v>
      </c>
      <c r="L20" s="1">
        <v>7</v>
      </c>
      <c r="M20" s="1">
        <v>4</v>
      </c>
      <c r="N20" s="1">
        <v>0</v>
      </c>
      <c r="O20" s="1">
        <v>3</v>
      </c>
    </row>
    <row r="21" spans="4:15" x14ac:dyDescent="0.25">
      <c r="D21" s="6" t="s">
        <v>13</v>
      </c>
      <c r="E21" s="1">
        <v>3</v>
      </c>
      <c r="F21" s="1">
        <v>1</v>
      </c>
      <c r="G21" s="1">
        <v>2</v>
      </c>
      <c r="H21" s="1">
        <v>5</v>
      </c>
      <c r="I21" s="1">
        <v>19</v>
      </c>
      <c r="J21" s="1">
        <v>9</v>
      </c>
      <c r="K21" s="1">
        <v>16</v>
      </c>
      <c r="L21" s="1">
        <v>5</v>
      </c>
      <c r="M21" s="1">
        <v>5</v>
      </c>
      <c r="N21" s="1">
        <v>2</v>
      </c>
      <c r="O21" s="1">
        <v>3</v>
      </c>
    </row>
    <row r="22" spans="4:15" x14ac:dyDescent="0.25">
      <c r="D22" s="6" t="s">
        <v>14</v>
      </c>
      <c r="E22" s="1">
        <v>3</v>
      </c>
      <c r="F22" s="1">
        <v>2</v>
      </c>
      <c r="G22" s="1">
        <v>2</v>
      </c>
      <c r="H22" s="1">
        <v>7</v>
      </c>
      <c r="I22" s="1">
        <v>18</v>
      </c>
      <c r="J22" s="1">
        <v>10</v>
      </c>
      <c r="K22" s="1">
        <v>14</v>
      </c>
      <c r="L22" s="1">
        <v>9</v>
      </c>
      <c r="M22" s="1">
        <v>3</v>
      </c>
      <c r="N22" s="1">
        <v>1</v>
      </c>
      <c r="O22" s="1">
        <v>1</v>
      </c>
    </row>
    <row r="23" spans="4:15" x14ac:dyDescent="0.25">
      <c r="D23" s="6" t="s">
        <v>15</v>
      </c>
      <c r="E23" s="1">
        <v>3</v>
      </c>
      <c r="F23" s="1">
        <v>1</v>
      </c>
      <c r="G23" s="1">
        <v>11</v>
      </c>
      <c r="H23" s="1">
        <v>10</v>
      </c>
      <c r="I23" s="1">
        <v>8</v>
      </c>
      <c r="J23" s="1">
        <v>5</v>
      </c>
      <c r="K23" s="1">
        <v>16</v>
      </c>
      <c r="L23" s="1">
        <v>9</v>
      </c>
      <c r="M23" s="1">
        <v>6</v>
      </c>
      <c r="N23" s="1">
        <v>1</v>
      </c>
      <c r="O23" s="1">
        <v>0</v>
      </c>
    </row>
    <row r="24" spans="4:15" x14ac:dyDescent="0.25">
      <c r="D24" s="6" t="s">
        <v>16</v>
      </c>
      <c r="E24" s="1">
        <v>1</v>
      </c>
      <c r="F24" s="1">
        <v>2</v>
      </c>
      <c r="G24" s="1">
        <v>2</v>
      </c>
      <c r="H24" s="1">
        <v>3</v>
      </c>
      <c r="I24" s="1">
        <v>17</v>
      </c>
      <c r="J24" s="1">
        <v>10</v>
      </c>
      <c r="K24" s="1">
        <v>19</v>
      </c>
      <c r="L24" s="1">
        <v>7</v>
      </c>
      <c r="M24" s="1">
        <v>6</v>
      </c>
      <c r="N24" s="1">
        <v>0</v>
      </c>
      <c r="O24" s="1">
        <v>3</v>
      </c>
    </row>
    <row r="26" spans="4:15" x14ac:dyDescent="0.25">
      <c r="D26" s="1" t="s">
        <v>57</v>
      </c>
      <c r="E26" s="1">
        <f>E18+E19+E20+E21+E22+E23+E24</f>
        <v>18</v>
      </c>
      <c r="F26" s="8">
        <f t="shared" ref="F26:O26" si="0">F18+F19+F20+F21+F22+F23+F24</f>
        <v>12</v>
      </c>
      <c r="G26" s="8">
        <f t="shared" si="0"/>
        <v>29</v>
      </c>
      <c r="H26" s="8">
        <f t="shared" si="0"/>
        <v>36</v>
      </c>
      <c r="I26" s="8">
        <f t="shared" si="0"/>
        <v>120</v>
      </c>
      <c r="J26" s="8">
        <f t="shared" si="0"/>
        <v>64</v>
      </c>
      <c r="K26" s="8">
        <f t="shared" si="0"/>
        <v>117</v>
      </c>
      <c r="L26" s="8">
        <f t="shared" si="0"/>
        <v>48</v>
      </c>
      <c r="M26" s="8">
        <f t="shared" si="0"/>
        <v>26</v>
      </c>
      <c r="N26" s="8">
        <f t="shared" si="0"/>
        <v>7</v>
      </c>
      <c r="O26" s="8">
        <f t="shared" si="0"/>
        <v>13</v>
      </c>
    </row>
    <row r="28" spans="4:15" x14ac:dyDescent="0.25">
      <c r="J28" s="1">
        <f>SUM(I26:K26)</f>
        <v>301</v>
      </c>
      <c r="K28" s="1">
        <f>J28/490</f>
        <v>0.61428571428571432</v>
      </c>
    </row>
  </sheetData>
  <mergeCells count="2">
    <mergeCell ref="E16:I16"/>
    <mergeCell ref="K16:O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103"/>
  <sheetViews>
    <sheetView topLeftCell="A16" workbookViewId="0">
      <selection activeCell="T6" sqref="T6"/>
    </sheetView>
  </sheetViews>
  <sheetFormatPr defaultRowHeight="15" x14ac:dyDescent="0.25"/>
  <cols>
    <col min="1" max="2" width="9.140625" style="14"/>
    <col min="3" max="3" width="12.140625" style="13" customWidth="1"/>
    <col min="4" max="4" width="14.140625" style="14" customWidth="1"/>
    <col min="5" max="5" width="14.85546875" style="14" customWidth="1"/>
    <col min="6" max="6" width="12.5703125" style="14" customWidth="1"/>
    <col min="7" max="10" width="9.140625" style="14"/>
    <col min="11" max="11" width="16.5703125" style="14" customWidth="1"/>
    <col min="12" max="16384" width="9.140625" style="14"/>
  </cols>
  <sheetData>
    <row r="1" spans="3:33" x14ac:dyDescent="0.25">
      <c r="F1" s="23" t="s">
        <v>58</v>
      </c>
      <c r="G1" s="23"/>
      <c r="H1" s="23"/>
      <c r="I1" s="23"/>
      <c r="J1" s="23"/>
      <c r="K1" s="15"/>
      <c r="L1" s="15"/>
    </row>
    <row r="2" spans="3:33" x14ac:dyDescent="0.25">
      <c r="D2" s="25" t="s">
        <v>62</v>
      </c>
      <c r="E2" s="25" t="s">
        <v>66</v>
      </c>
      <c r="F2" s="25"/>
      <c r="G2" s="25"/>
      <c r="H2" s="25"/>
      <c r="I2" s="25"/>
      <c r="J2" s="25"/>
      <c r="K2" s="25"/>
      <c r="L2" s="13"/>
      <c r="M2" s="13"/>
      <c r="O2" s="13"/>
      <c r="P2" s="13"/>
      <c r="Q2" s="13"/>
      <c r="R2" s="13"/>
      <c r="S2" s="13"/>
      <c r="T2" s="13"/>
      <c r="U2" s="13"/>
      <c r="W2" s="13"/>
      <c r="X2" s="13"/>
      <c r="Y2" s="13"/>
      <c r="Z2" s="13"/>
      <c r="AA2" s="13"/>
      <c r="AB2" s="13"/>
      <c r="AC2" s="13"/>
    </row>
    <row r="3" spans="3:33" x14ac:dyDescent="0.25">
      <c r="D3" s="25"/>
      <c r="E3" s="16" t="s">
        <v>10</v>
      </c>
      <c r="F3" s="17" t="s">
        <v>63</v>
      </c>
      <c r="G3" s="17" t="s">
        <v>59</v>
      </c>
      <c r="H3" s="17" t="s">
        <v>60</v>
      </c>
      <c r="I3" s="17" t="s">
        <v>64</v>
      </c>
      <c r="J3" s="17" t="s">
        <v>61</v>
      </c>
      <c r="K3" s="17" t="s">
        <v>65</v>
      </c>
      <c r="L3" s="13"/>
      <c r="M3" s="13"/>
      <c r="N3" s="22" t="s">
        <v>44</v>
      </c>
      <c r="O3" s="22"/>
      <c r="P3" s="22"/>
      <c r="Q3" s="22"/>
      <c r="R3" s="22"/>
      <c r="S3" s="22"/>
      <c r="T3" s="22"/>
      <c r="U3" s="13"/>
      <c r="V3" s="22" t="s">
        <v>45</v>
      </c>
      <c r="W3" s="22"/>
      <c r="X3" s="22"/>
      <c r="Y3" s="22"/>
      <c r="Z3" s="22"/>
      <c r="AA3" s="22"/>
      <c r="AB3" s="22"/>
      <c r="AC3" s="13"/>
      <c r="AF3" s="13"/>
      <c r="AG3" s="13"/>
    </row>
    <row r="4" spans="3:33" x14ac:dyDescent="0.25">
      <c r="C4" s="18" t="s">
        <v>25</v>
      </c>
      <c r="D4" s="5">
        <v>0.76259999999999994</v>
      </c>
      <c r="E4" s="5">
        <v>0.77239999999999998</v>
      </c>
      <c r="F4" s="5">
        <v>0.74960000000000004</v>
      </c>
      <c r="G4" s="5">
        <v>0.7742</v>
      </c>
      <c r="H4" s="5">
        <v>0.74839999999999995</v>
      </c>
      <c r="I4" s="5">
        <v>0.74839999999999995</v>
      </c>
      <c r="J4" s="5">
        <v>0.76939999999999997</v>
      </c>
      <c r="K4" s="5">
        <v>0.7742</v>
      </c>
      <c r="N4" s="14">
        <f>E4-D4</f>
        <v>9.8000000000000309E-3</v>
      </c>
      <c r="O4" s="14">
        <f>F4-D4</f>
        <v>-1.2999999999999901E-2</v>
      </c>
      <c r="P4" s="14">
        <f>G4-D4</f>
        <v>1.1600000000000055E-2</v>
      </c>
      <c r="Q4" s="14">
        <f>H4-D4</f>
        <v>-1.419999999999999E-2</v>
      </c>
      <c r="R4" s="14">
        <f>I4-D4</f>
        <v>-1.419999999999999E-2</v>
      </c>
      <c r="S4" s="14">
        <f>J4-D4</f>
        <v>6.8000000000000282E-3</v>
      </c>
      <c r="T4" s="14">
        <f>K4-D4</f>
        <v>1.1600000000000055E-2</v>
      </c>
      <c r="V4" s="14">
        <f t="shared" ref="V4:V13" si="0">N4*100/D4</f>
        <v>1.2850773669027054</v>
      </c>
      <c r="W4" s="14">
        <f t="shared" ref="W4:W13" si="1">O4*100/D4</f>
        <v>-1.7046944662994887</v>
      </c>
      <c r="X4" s="14">
        <f t="shared" ref="X4:X13" si="2">P4*100/D4</f>
        <v>1.5211119853134087</v>
      </c>
      <c r="Y4" s="14">
        <f t="shared" ref="Y4:Y13" si="3">Q4*100/D4</f>
        <v>-1.8620508785733008</v>
      </c>
      <c r="Z4" s="14">
        <f t="shared" ref="Z4:Z13" si="4">R4*100/D4</f>
        <v>-1.8620508785733008</v>
      </c>
      <c r="AA4" s="14">
        <f t="shared" ref="AA4:AA13" si="5">S4*100/D4</f>
        <v>0.8916863362182047</v>
      </c>
      <c r="AB4" s="14">
        <f t="shared" ref="AB4:AB13" si="6">T4*100/D4</f>
        <v>1.5211119853134087</v>
      </c>
      <c r="AD4" s="14">
        <f>COUNTIF(N4:T13,"&gt;0")</f>
        <v>38</v>
      </c>
      <c r="AE4" s="14">
        <f>COUNTIF(N4:T13,"=0")</f>
        <v>3</v>
      </c>
      <c r="AF4" s="14">
        <f>COUNTIF(N4:T13,"&lt;0")</f>
        <v>29</v>
      </c>
    </row>
    <row r="5" spans="3:33" x14ac:dyDescent="0.25">
      <c r="C5" s="18" t="s">
        <v>26</v>
      </c>
      <c r="D5" s="5">
        <v>1.6500999999999999</v>
      </c>
      <c r="E5" s="5">
        <v>1.6978</v>
      </c>
      <c r="F5" s="5">
        <v>1.5972</v>
      </c>
      <c r="G5" s="5">
        <v>1.6677</v>
      </c>
      <c r="H5" s="5">
        <v>1.6748000000000001</v>
      </c>
      <c r="I5" s="5">
        <v>1.5509999999999999</v>
      </c>
      <c r="J5" s="5">
        <v>1.5544</v>
      </c>
      <c r="K5" s="5">
        <v>1.6681999999999999</v>
      </c>
      <c r="N5" s="14">
        <f t="shared" ref="N5:N68" si="7">E5-D5</f>
        <v>4.7700000000000076E-2</v>
      </c>
      <c r="O5" s="14">
        <f t="shared" ref="O5:O68" si="8">F5-D5</f>
        <v>-5.2899999999999947E-2</v>
      </c>
      <c r="P5" s="14">
        <f t="shared" ref="P5:P68" si="9">G5-D5</f>
        <v>1.760000000000006E-2</v>
      </c>
      <c r="Q5" s="14">
        <f t="shared" ref="Q5:Q68" si="10">H5-D5</f>
        <v>2.4700000000000166E-2</v>
      </c>
      <c r="R5" s="14">
        <f t="shared" ref="R5:R68" si="11">I5-D5</f>
        <v>-9.9099999999999966E-2</v>
      </c>
      <c r="S5" s="14">
        <f t="shared" ref="S5:S68" si="12">J5-D5</f>
        <v>-9.5699999999999896E-2</v>
      </c>
      <c r="T5" s="14">
        <f t="shared" ref="T5:T68" si="13">K5-D5</f>
        <v>1.8100000000000005E-2</v>
      </c>
      <c r="V5" s="14">
        <f t="shared" si="0"/>
        <v>2.8907338949154644</v>
      </c>
      <c r="W5" s="14">
        <f t="shared" si="1"/>
        <v>-3.2058663111326555</v>
      </c>
      <c r="X5" s="14">
        <f t="shared" si="2"/>
        <v>1.066602024119754</v>
      </c>
      <c r="Y5" s="14">
        <f t="shared" si="3"/>
        <v>1.4968789770317052</v>
      </c>
      <c r="Z5" s="14">
        <f t="shared" si="4"/>
        <v>-6.0056966244470011</v>
      </c>
      <c r="AA5" s="14">
        <f t="shared" si="5"/>
        <v>-5.7996485061511365</v>
      </c>
      <c r="AB5" s="14">
        <f t="shared" si="6"/>
        <v>1.096903217986789</v>
      </c>
      <c r="AD5" s="14">
        <f>COUNTIF(N19:T28,"&gt;0")</f>
        <v>31</v>
      </c>
      <c r="AE5" s="14">
        <f>COUNTIF(N19:T28,"=0")</f>
        <v>0</v>
      </c>
      <c r="AF5" s="14">
        <f>COUNTIF(N19:T28,"&lt;0")</f>
        <v>39</v>
      </c>
    </row>
    <row r="6" spans="3:33" x14ac:dyDescent="0.25">
      <c r="C6" s="18" t="s">
        <v>27</v>
      </c>
      <c r="D6" s="5">
        <v>0.11509999999999999</v>
      </c>
      <c r="E6" s="5">
        <v>0.11119999999999999</v>
      </c>
      <c r="F6" s="5">
        <v>0.11119999999999999</v>
      </c>
      <c r="G6" s="5">
        <v>0.11119999999999999</v>
      </c>
      <c r="H6" s="5">
        <v>0.11119999999999999</v>
      </c>
      <c r="I6" s="5">
        <v>0.11509999999999999</v>
      </c>
      <c r="J6" s="5">
        <v>0.11119999999999999</v>
      </c>
      <c r="K6" s="5">
        <v>0.11119999999999999</v>
      </c>
      <c r="N6" s="14">
        <f t="shared" si="7"/>
        <v>-3.9000000000000007E-3</v>
      </c>
      <c r="O6" s="14">
        <f t="shared" si="8"/>
        <v>-3.9000000000000007E-3</v>
      </c>
      <c r="P6" s="14">
        <f t="shared" si="9"/>
        <v>-3.9000000000000007E-3</v>
      </c>
      <c r="Q6" s="14">
        <f t="shared" si="10"/>
        <v>-3.9000000000000007E-3</v>
      </c>
      <c r="R6" s="14">
        <f t="shared" si="11"/>
        <v>0</v>
      </c>
      <c r="S6" s="14">
        <f t="shared" si="12"/>
        <v>-3.9000000000000007E-3</v>
      </c>
      <c r="T6" s="14">
        <f t="shared" si="13"/>
        <v>-3.9000000000000007E-3</v>
      </c>
      <c r="V6" s="14">
        <f t="shared" si="0"/>
        <v>-3.3883579496090364</v>
      </c>
      <c r="W6" s="14">
        <f t="shared" si="1"/>
        <v>-3.3883579496090364</v>
      </c>
      <c r="X6" s="14">
        <f t="shared" si="2"/>
        <v>-3.3883579496090364</v>
      </c>
      <c r="Y6" s="14">
        <f t="shared" si="3"/>
        <v>-3.3883579496090364</v>
      </c>
      <c r="Z6" s="14">
        <f t="shared" si="4"/>
        <v>0</v>
      </c>
      <c r="AA6" s="14">
        <f t="shared" si="5"/>
        <v>-3.3883579496090364</v>
      </c>
      <c r="AB6" s="14">
        <f t="shared" si="6"/>
        <v>-3.3883579496090364</v>
      </c>
      <c r="AD6" s="14">
        <f>COUNTIF(N34:T43,"&gt;0")</f>
        <v>22</v>
      </c>
      <c r="AE6" s="14">
        <f>COUNTIF(N34:T43,"=0")</f>
        <v>0</v>
      </c>
      <c r="AF6" s="14">
        <f>COUNTIF(N34:T43,"&lt;0")</f>
        <v>48</v>
      </c>
    </row>
    <row r="7" spans="3:33" x14ac:dyDescent="0.25">
      <c r="C7" s="18" t="s">
        <v>28</v>
      </c>
      <c r="D7" s="5">
        <v>1.3342000000000001</v>
      </c>
      <c r="E7" s="5">
        <v>1.3683000000000001</v>
      </c>
      <c r="F7" s="5">
        <v>1.3889</v>
      </c>
      <c r="G7" s="5">
        <v>1.4428000000000001</v>
      </c>
      <c r="H7" s="5">
        <v>1.4611000000000001</v>
      </c>
      <c r="I7" s="5">
        <v>1.4635</v>
      </c>
      <c r="J7" s="5">
        <v>1.4004000000000001</v>
      </c>
      <c r="K7" s="5">
        <v>1.4092</v>
      </c>
      <c r="N7" s="14">
        <f t="shared" si="7"/>
        <v>3.4100000000000019E-2</v>
      </c>
      <c r="O7" s="14">
        <f t="shared" si="8"/>
        <v>5.4699999999999971E-2</v>
      </c>
      <c r="P7" s="14">
        <f t="shared" si="9"/>
        <v>0.10860000000000003</v>
      </c>
      <c r="Q7" s="14">
        <f t="shared" si="10"/>
        <v>0.12690000000000001</v>
      </c>
      <c r="R7" s="14">
        <f t="shared" si="11"/>
        <v>0.12929999999999997</v>
      </c>
      <c r="S7" s="14">
        <f t="shared" si="12"/>
        <v>6.6200000000000037E-2</v>
      </c>
      <c r="T7" s="14">
        <f t="shared" si="13"/>
        <v>7.4999999999999956E-2</v>
      </c>
      <c r="V7" s="14">
        <f t="shared" si="0"/>
        <v>2.5558387048418543</v>
      </c>
      <c r="W7" s="14">
        <f t="shared" si="1"/>
        <v>4.0998351071803301</v>
      </c>
      <c r="X7" s="14">
        <f t="shared" si="2"/>
        <v>8.1397091890271351</v>
      </c>
      <c r="Y7" s="14">
        <f t="shared" si="3"/>
        <v>9.5113176435317044</v>
      </c>
      <c r="Z7" s="14">
        <f t="shared" si="4"/>
        <v>9.6912007195323007</v>
      </c>
      <c r="AA7" s="14">
        <f t="shared" si="5"/>
        <v>4.9617748463498748</v>
      </c>
      <c r="AB7" s="14">
        <f t="shared" si="6"/>
        <v>5.621346125018734</v>
      </c>
      <c r="AD7" s="14">
        <f>COUNTIF(N49:T58,"&gt;0")</f>
        <v>33</v>
      </c>
      <c r="AE7" s="14">
        <f>COUNTIF(N49:T58,"=0")</f>
        <v>7</v>
      </c>
      <c r="AF7" s="14">
        <f>COUNTIF(N49:T58,"&lt;0")</f>
        <v>30</v>
      </c>
    </row>
    <row r="8" spans="3:33" x14ac:dyDescent="0.25">
      <c r="C8" s="18" t="s">
        <v>29</v>
      </c>
      <c r="D8" s="5">
        <v>1.718</v>
      </c>
      <c r="E8" s="5">
        <v>1.7481</v>
      </c>
      <c r="F8" s="5">
        <v>1.7991999999999999</v>
      </c>
      <c r="G8" s="5">
        <v>1.7303999999999999</v>
      </c>
      <c r="H8" s="5">
        <v>1.7741</v>
      </c>
      <c r="I8" s="5">
        <v>1.7464999999999999</v>
      </c>
      <c r="J8" s="5">
        <v>1.9475</v>
      </c>
      <c r="K8" s="5">
        <v>1.7741</v>
      </c>
      <c r="N8" s="14">
        <f t="shared" si="7"/>
        <v>3.0100000000000016E-2</v>
      </c>
      <c r="O8" s="14">
        <f t="shared" si="8"/>
        <v>8.1199999999999939E-2</v>
      </c>
      <c r="P8" s="14">
        <f t="shared" si="9"/>
        <v>1.2399999999999967E-2</v>
      </c>
      <c r="Q8" s="14">
        <f t="shared" si="10"/>
        <v>5.6100000000000039E-2</v>
      </c>
      <c r="R8" s="14">
        <f t="shared" si="11"/>
        <v>2.849999999999997E-2</v>
      </c>
      <c r="S8" s="14">
        <f t="shared" si="12"/>
        <v>0.22950000000000004</v>
      </c>
      <c r="T8" s="14">
        <f t="shared" si="13"/>
        <v>5.6100000000000039E-2</v>
      </c>
      <c r="V8" s="14">
        <f t="shared" si="0"/>
        <v>1.7520372526193257</v>
      </c>
      <c r="W8" s="14">
        <f t="shared" si="1"/>
        <v>4.7264260768335236</v>
      </c>
      <c r="X8" s="14">
        <f t="shared" si="2"/>
        <v>0.7217694994179259</v>
      </c>
      <c r="Y8" s="14">
        <f t="shared" si="3"/>
        <v>3.2654249126891757</v>
      </c>
      <c r="Z8" s="14">
        <f t="shared" si="4"/>
        <v>1.6589057043073323</v>
      </c>
      <c r="AA8" s="14">
        <f t="shared" si="5"/>
        <v>13.358556461001166</v>
      </c>
      <c r="AB8" s="14">
        <f t="shared" si="6"/>
        <v>3.2654249126891757</v>
      </c>
      <c r="AD8" s="14">
        <f>COUNTIF(N64:T73,"&gt;0")</f>
        <v>44</v>
      </c>
      <c r="AE8" s="14">
        <f>COUNTIF(N64:T73,"=0")</f>
        <v>0</v>
      </c>
      <c r="AF8" s="14">
        <f>COUNTIF(N64:T73,"&lt;0")</f>
        <v>26</v>
      </c>
    </row>
    <row r="9" spans="3:33" x14ac:dyDescent="0.25">
      <c r="C9" s="18" t="s">
        <v>30</v>
      </c>
      <c r="D9" s="5">
        <v>1.538</v>
      </c>
      <c r="E9" s="5">
        <v>1.5605</v>
      </c>
      <c r="F9" s="5">
        <v>1.4288000000000001</v>
      </c>
      <c r="G9" s="5">
        <v>1.5361</v>
      </c>
      <c r="H9" s="5">
        <v>1.4710000000000001</v>
      </c>
      <c r="I9" s="5">
        <v>1.5422</v>
      </c>
      <c r="J9" s="5">
        <v>1.3914</v>
      </c>
      <c r="K9" s="5">
        <v>1.5689</v>
      </c>
      <c r="N9" s="14">
        <f t="shared" si="7"/>
        <v>2.2499999999999964E-2</v>
      </c>
      <c r="O9" s="14">
        <f t="shared" si="8"/>
        <v>-0.10919999999999996</v>
      </c>
      <c r="P9" s="14">
        <f t="shared" si="9"/>
        <v>-1.9000000000000128E-3</v>
      </c>
      <c r="Q9" s="14">
        <f t="shared" si="10"/>
        <v>-6.6999999999999948E-2</v>
      </c>
      <c r="R9" s="14">
        <f t="shared" si="11"/>
        <v>4.1999999999999815E-3</v>
      </c>
      <c r="S9" s="14">
        <f t="shared" si="12"/>
        <v>-0.14660000000000006</v>
      </c>
      <c r="T9" s="14">
        <f t="shared" si="13"/>
        <v>3.0899999999999928E-2</v>
      </c>
      <c r="V9" s="14">
        <f t="shared" si="0"/>
        <v>1.462938881664497</v>
      </c>
      <c r="W9" s="14">
        <f t="shared" si="1"/>
        <v>-7.1001300390117006</v>
      </c>
      <c r="X9" s="14">
        <f t="shared" si="2"/>
        <v>-0.12353706111833633</v>
      </c>
      <c r="Y9" s="14">
        <f t="shared" si="3"/>
        <v>-4.3563068920676171</v>
      </c>
      <c r="Z9" s="14">
        <f t="shared" si="4"/>
        <v>0.27308192457737201</v>
      </c>
      <c r="AA9" s="14">
        <f t="shared" si="5"/>
        <v>-9.5318595578673655</v>
      </c>
      <c r="AB9" s="14">
        <f t="shared" si="6"/>
        <v>2.0091027308192411</v>
      </c>
      <c r="AD9" s="14">
        <f>COUNTIF(N79:T88,"&gt;0")</f>
        <v>3</v>
      </c>
      <c r="AE9" s="14">
        <f>COUNTIF(N79:T88,"=0")</f>
        <v>48</v>
      </c>
      <c r="AF9" s="14">
        <f>COUNTIF(N79:T88,"&lt;0")</f>
        <v>19</v>
      </c>
    </row>
    <row r="10" spans="3:33" x14ac:dyDescent="0.25">
      <c r="C10" s="18" t="s">
        <v>31</v>
      </c>
      <c r="D10" s="5">
        <v>1.0328999999999999</v>
      </c>
      <c r="E10" s="5">
        <v>1.0419</v>
      </c>
      <c r="F10" s="5">
        <v>1.0056</v>
      </c>
      <c r="G10" s="5">
        <v>0.98119999999999996</v>
      </c>
      <c r="H10" s="5">
        <v>0.98119999999999996</v>
      </c>
      <c r="I10" s="5">
        <v>1.0855999999999999</v>
      </c>
      <c r="J10" s="5">
        <v>1.0419</v>
      </c>
      <c r="K10" s="5">
        <v>0.98119999999999996</v>
      </c>
      <c r="N10" s="14">
        <f t="shared" si="7"/>
        <v>9.000000000000119E-3</v>
      </c>
      <c r="O10" s="14">
        <f t="shared" si="8"/>
        <v>-2.729999999999988E-2</v>
      </c>
      <c r="P10" s="14">
        <f t="shared" si="9"/>
        <v>-5.1699999999999968E-2</v>
      </c>
      <c r="Q10" s="14">
        <f t="shared" si="10"/>
        <v>-5.1699999999999968E-2</v>
      </c>
      <c r="R10" s="14">
        <f t="shared" si="11"/>
        <v>5.2699999999999969E-2</v>
      </c>
      <c r="S10" s="14">
        <f t="shared" si="12"/>
        <v>9.000000000000119E-3</v>
      </c>
      <c r="T10" s="14">
        <f t="shared" si="13"/>
        <v>-5.1699999999999968E-2</v>
      </c>
      <c r="V10" s="14">
        <f t="shared" si="0"/>
        <v>0.87133313970375836</v>
      </c>
      <c r="W10" s="14">
        <f t="shared" si="1"/>
        <v>-2.6430438571013535</v>
      </c>
      <c r="X10" s="14">
        <f t="shared" si="2"/>
        <v>-5.0053248136315194</v>
      </c>
      <c r="Y10" s="14">
        <f t="shared" si="3"/>
        <v>-5.0053248136315194</v>
      </c>
      <c r="Z10" s="14">
        <f t="shared" si="4"/>
        <v>5.1021396069319369</v>
      </c>
      <c r="AA10" s="14">
        <f t="shared" si="5"/>
        <v>0.87133313970375836</v>
      </c>
      <c r="AB10" s="14">
        <f t="shared" si="6"/>
        <v>-5.0053248136315194</v>
      </c>
      <c r="AD10" s="14">
        <f>COUNTIF(N94:T103,"&gt;0")</f>
        <v>40</v>
      </c>
      <c r="AE10" s="14">
        <f>COUNTIF(N94:T103,"=0")</f>
        <v>6</v>
      </c>
      <c r="AF10" s="14">
        <f>COUNTIF(N94:T103,"&lt;0")</f>
        <v>24</v>
      </c>
    </row>
    <row r="11" spans="3:33" x14ac:dyDescent="0.25">
      <c r="C11" s="18" t="s">
        <v>32</v>
      </c>
      <c r="D11" s="5">
        <v>1.3160000000000001</v>
      </c>
      <c r="E11" s="5">
        <v>1.3012999999999999</v>
      </c>
      <c r="F11" s="5">
        <v>1.3130999999999999</v>
      </c>
      <c r="G11" s="5">
        <v>1.3936999999999999</v>
      </c>
      <c r="H11" s="5">
        <v>1.3936999999999999</v>
      </c>
      <c r="I11" s="5">
        <v>1.4317</v>
      </c>
      <c r="J11" s="5">
        <v>1.3855</v>
      </c>
      <c r="K11" s="5">
        <v>1.8980999999999999</v>
      </c>
      <c r="N11" s="14">
        <f t="shared" si="7"/>
        <v>-1.4700000000000157E-2</v>
      </c>
      <c r="O11" s="14">
        <f t="shared" si="8"/>
        <v>-2.9000000000001247E-3</v>
      </c>
      <c r="P11" s="14">
        <f t="shared" si="9"/>
        <v>7.769999999999988E-2</v>
      </c>
      <c r="Q11" s="14">
        <f t="shared" si="10"/>
        <v>7.769999999999988E-2</v>
      </c>
      <c r="R11" s="14">
        <f t="shared" si="11"/>
        <v>0.11569999999999991</v>
      </c>
      <c r="S11" s="14">
        <f t="shared" si="12"/>
        <v>6.9499999999999895E-2</v>
      </c>
      <c r="T11" s="14">
        <f t="shared" si="13"/>
        <v>0.58209999999999984</v>
      </c>
      <c r="V11" s="14">
        <f t="shared" si="0"/>
        <v>-1.1170212765957566</v>
      </c>
      <c r="W11" s="14">
        <f t="shared" si="1"/>
        <v>-0.22036474164134684</v>
      </c>
      <c r="X11" s="14">
        <f t="shared" si="2"/>
        <v>5.9042553191489269</v>
      </c>
      <c r="Y11" s="14">
        <f t="shared" si="3"/>
        <v>5.9042553191489269</v>
      </c>
      <c r="Z11" s="14">
        <f t="shared" si="4"/>
        <v>8.7917933130699026</v>
      </c>
      <c r="AA11" s="14">
        <f t="shared" si="5"/>
        <v>5.2811550151975606</v>
      </c>
      <c r="AB11" s="14">
        <f t="shared" si="6"/>
        <v>44.232522796352569</v>
      </c>
    </row>
    <row r="12" spans="3:33" x14ac:dyDescent="0.25">
      <c r="C12" s="18" t="s">
        <v>33</v>
      </c>
      <c r="D12" s="5">
        <v>0.7177</v>
      </c>
      <c r="E12" s="5">
        <v>0.73839999999999995</v>
      </c>
      <c r="F12" s="5">
        <v>0.73329999999999995</v>
      </c>
      <c r="G12" s="5">
        <v>0.7177</v>
      </c>
      <c r="H12" s="5">
        <v>0.71179999999999999</v>
      </c>
      <c r="I12" s="5">
        <v>0.74850000000000005</v>
      </c>
      <c r="J12" s="5">
        <v>0.72809999999999997</v>
      </c>
      <c r="K12" s="5">
        <v>0.7177</v>
      </c>
      <c r="N12" s="14">
        <f t="shared" si="7"/>
        <v>2.0699999999999941E-2</v>
      </c>
      <c r="O12" s="14">
        <f t="shared" si="8"/>
        <v>1.5599999999999947E-2</v>
      </c>
      <c r="P12" s="14">
        <f t="shared" si="9"/>
        <v>0</v>
      </c>
      <c r="Q12" s="14">
        <f t="shared" si="10"/>
        <v>-5.9000000000000163E-3</v>
      </c>
      <c r="R12" s="14">
        <f t="shared" si="11"/>
        <v>3.080000000000005E-2</v>
      </c>
      <c r="S12" s="14">
        <f t="shared" si="12"/>
        <v>1.0399999999999965E-2</v>
      </c>
      <c r="T12" s="14">
        <f t="shared" si="13"/>
        <v>0</v>
      </c>
      <c r="V12" s="14">
        <f t="shared" si="0"/>
        <v>2.8842134596628033</v>
      </c>
      <c r="W12" s="14">
        <f t="shared" si="1"/>
        <v>2.1736101435139958</v>
      </c>
      <c r="X12" s="14">
        <f t="shared" si="2"/>
        <v>0</v>
      </c>
      <c r="Y12" s="14">
        <f t="shared" si="3"/>
        <v>-0.82207050299568296</v>
      </c>
      <c r="Z12" s="14">
        <f t="shared" si="4"/>
        <v>4.2914866936045772</v>
      </c>
      <c r="AA12" s="14">
        <f t="shared" si="5"/>
        <v>1.4490734290093306</v>
      </c>
      <c r="AB12" s="14">
        <f t="shared" si="6"/>
        <v>0</v>
      </c>
    </row>
    <row r="13" spans="3:33" x14ac:dyDescent="0.25">
      <c r="C13" s="18" t="s">
        <v>34</v>
      </c>
      <c r="D13" s="5">
        <v>3.9198</v>
      </c>
      <c r="E13" s="5">
        <v>3.9188999999999998</v>
      </c>
      <c r="F13" s="5">
        <v>3.7803</v>
      </c>
      <c r="G13" s="5">
        <v>3.8780000000000001</v>
      </c>
      <c r="H13" s="5">
        <v>3.9022999999999999</v>
      </c>
      <c r="I13" s="5">
        <v>3.9483999999999999</v>
      </c>
      <c r="J13" s="5">
        <v>3.8618000000000001</v>
      </c>
      <c r="K13" s="5">
        <v>3.8759000000000001</v>
      </c>
      <c r="N13" s="14">
        <f t="shared" si="7"/>
        <v>-9.0000000000012292E-4</v>
      </c>
      <c r="O13" s="14">
        <f t="shared" si="8"/>
        <v>-0.13949999999999996</v>
      </c>
      <c r="P13" s="14">
        <f t="shared" si="9"/>
        <v>-4.1799999999999837E-2</v>
      </c>
      <c r="Q13" s="14">
        <f>H13-D13</f>
        <v>-1.7500000000000071E-2</v>
      </c>
      <c r="R13" s="14">
        <f t="shared" si="11"/>
        <v>2.8599999999999959E-2</v>
      </c>
      <c r="S13" s="14">
        <f t="shared" si="12"/>
        <v>-5.7999999999999829E-2</v>
      </c>
      <c r="T13" s="14">
        <f t="shared" si="13"/>
        <v>-4.3899999999999828E-2</v>
      </c>
      <c r="V13" s="14">
        <f t="shared" si="0"/>
        <v>-2.296035512016233E-2</v>
      </c>
      <c r="W13" s="14">
        <f t="shared" si="1"/>
        <v>-3.5588550436246735</v>
      </c>
      <c r="X13" s="14">
        <f t="shared" si="2"/>
        <v>-1.066380937802945</v>
      </c>
      <c r="Y13" s="14">
        <f t="shared" si="3"/>
        <v>-0.44645134955865279</v>
      </c>
      <c r="Z13" s="14">
        <f t="shared" si="4"/>
        <v>0.7296290627072799</v>
      </c>
      <c r="AA13" s="14">
        <f t="shared" si="5"/>
        <v>-1.4796673299658103</v>
      </c>
      <c r="AB13" s="14">
        <f t="shared" si="6"/>
        <v>-1.119955099749983</v>
      </c>
    </row>
    <row r="16" spans="3:33" x14ac:dyDescent="0.25">
      <c r="F16" s="23" t="s">
        <v>72</v>
      </c>
      <c r="G16" s="23"/>
      <c r="H16" s="23"/>
      <c r="I16" s="23"/>
      <c r="J16" s="23"/>
      <c r="K16" s="15"/>
      <c r="L16" s="15"/>
    </row>
    <row r="17" spans="3:29" x14ac:dyDescent="0.25">
      <c r="D17" s="25" t="s">
        <v>62</v>
      </c>
      <c r="E17" s="25" t="s">
        <v>66</v>
      </c>
      <c r="F17" s="25"/>
      <c r="G17" s="25"/>
      <c r="H17" s="25"/>
      <c r="I17" s="25"/>
      <c r="J17" s="25"/>
      <c r="K17" s="25"/>
      <c r="L17" s="13"/>
      <c r="M17" s="13"/>
      <c r="U17" s="13"/>
      <c r="AC17" s="13"/>
    </row>
    <row r="18" spans="3:29" x14ac:dyDescent="0.25">
      <c r="D18" s="25"/>
      <c r="E18" s="16" t="s">
        <v>10</v>
      </c>
      <c r="F18" s="17" t="s">
        <v>63</v>
      </c>
      <c r="G18" s="17" t="s">
        <v>59</v>
      </c>
      <c r="H18" s="17" t="s">
        <v>60</v>
      </c>
      <c r="I18" s="17" t="s">
        <v>64</v>
      </c>
      <c r="J18" s="17" t="s">
        <v>61</v>
      </c>
      <c r="K18" s="17" t="s">
        <v>65</v>
      </c>
      <c r="L18" s="13"/>
      <c r="M18" s="13"/>
      <c r="N18" s="22" t="s">
        <v>44</v>
      </c>
      <c r="O18" s="22"/>
      <c r="P18" s="22"/>
      <c r="Q18" s="22"/>
      <c r="R18" s="22"/>
      <c r="S18" s="22"/>
      <c r="T18" s="22"/>
      <c r="U18" s="13"/>
      <c r="V18" s="22" t="s">
        <v>45</v>
      </c>
      <c r="W18" s="22"/>
      <c r="X18" s="22"/>
      <c r="Y18" s="22"/>
      <c r="Z18" s="22"/>
      <c r="AA18" s="22"/>
      <c r="AB18" s="22"/>
      <c r="AC18" s="13"/>
    </row>
    <row r="19" spans="3:29" x14ac:dyDescent="0.25">
      <c r="C19" s="18" t="s">
        <v>25</v>
      </c>
      <c r="D19" s="5">
        <v>0.80279999999999996</v>
      </c>
      <c r="E19" s="5">
        <v>0.77359999999999995</v>
      </c>
      <c r="F19" s="5">
        <v>0.74960000000000004</v>
      </c>
      <c r="G19" s="5">
        <v>0.83599999999999997</v>
      </c>
      <c r="H19" s="5">
        <v>0.75829999999999997</v>
      </c>
      <c r="I19" s="5">
        <v>0.75829999999999997</v>
      </c>
      <c r="J19" s="5">
        <v>0.75580000000000003</v>
      </c>
      <c r="K19" s="5">
        <v>0.83599999999999997</v>
      </c>
      <c r="N19" s="14">
        <f t="shared" si="7"/>
        <v>-2.9200000000000004E-2</v>
      </c>
      <c r="O19" s="14">
        <f t="shared" si="8"/>
        <v>-5.3199999999999914E-2</v>
      </c>
      <c r="P19" s="14">
        <f t="shared" si="9"/>
        <v>3.3200000000000007E-2</v>
      </c>
      <c r="Q19" s="14">
        <f t="shared" si="10"/>
        <v>-4.4499999999999984E-2</v>
      </c>
      <c r="R19" s="14">
        <f t="shared" si="11"/>
        <v>-4.4499999999999984E-2</v>
      </c>
      <c r="S19" s="14">
        <f t="shared" si="12"/>
        <v>-4.6999999999999931E-2</v>
      </c>
      <c r="T19" s="14">
        <f t="shared" si="13"/>
        <v>3.3200000000000007E-2</v>
      </c>
      <c r="V19" s="14">
        <f t="shared" ref="V19:V28" si="14">N19*100/D19</f>
        <v>-3.6372695565520683</v>
      </c>
      <c r="W19" s="14">
        <f t="shared" ref="W19:W28" si="15">O19*100/D19</f>
        <v>-6.6268061783756744</v>
      </c>
      <c r="X19" s="14">
        <f t="shared" ref="X19:X28" si="16">P19*100/D19</f>
        <v>4.1355256601893382</v>
      </c>
      <c r="Y19" s="14">
        <f t="shared" ref="Y19:Y28" si="17">Q19*100/D19</f>
        <v>-5.5430991529646221</v>
      </c>
      <c r="Z19" s="14">
        <f t="shared" ref="Z19:Z28" si="18">R19*100/D19</f>
        <v>-5.5430991529646221</v>
      </c>
      <c r="AA19" s="14">
        <f t="shared" ref="AA19:AA28" si="19">S19*100/D19</f>
        <v>-5.8545092177379088</v>
      </c>
      <c r="AB19" s="14">
        <f t="shared" ref="AB19:AB28" si="20">T19*100/D19</f>
        <v>4.1355256601893382</v>
      </c>
    </row>
    <row r="20" spans="3:29" x14ac:dyDescent="0.25">
      <c r="C20" s="18" t="s">
        <v>26</v>
      </c>
      <c r="D20" s="5">
        <v>1.7572000000000001</v>
      </c>
      <c r="E20" s="5">
        <v>1.8219000000000001</v>
      </c>
      <c r="F20" s="5">
        <v>1.5489999999999999</v>
      </c>
      <c r="G20" s="5">
        <v>1.7461</v>
      </c>
      <c r="H20" s="5">
        <v>1.8057000000000001</v>
      </c>
      <c r="I20" s="5">
        <v>1.5266999999999999</v>
      </c>
      <c r="J20" s="5">
        <v>1.5562</v>
      </c>
      <c r="K20" s="5">
        <v>1.7463</v>
      </c>
      <c r="N20" s="14">
        <f t="shared" si="7"/>
        <v>6.469999999999998E-2</v>
      </c>
      <c r="O20" s="14">
        <f t="shared" si="8"/>
        <v>-0.20820000000000016</v>
      </c>
      <c r="P20" s="14">
        <f t="shared" si="9"/>
        <v>-1.110000000000011E-2</v>
      </c>
      <c r="Q20" s="14">
        <f t="shared" si="10"/>
        <v>4.8499999999999988E-2</v>
      </c>
      <c r="R20" s="14">
        <f t="shared" si="11"/>
        <v>-0.23050000000000015</v>
      </c>
      <c r="S20" s="14">
        <f t="shared" si="12"/>
        <v>-0.20100000000000007</v>
      </c>
      <c r="T20" s="14">
        <f t="shared" si="13"/>
        <v>-1.0900000000000132E-2</v>
      </c>
      <c r="V20" s="14">
        <f t="shared" si="14"/>
        <v>3.6819940814932832</v>
      </c>
      <c r="W20" s="14">
        <f t="shared" si="15"/>
        <v>-11.848395174140686</v>
      </c>
      <c r="X20" s="14">
        <f t="shared" si="16"/>
        <v>-0.63168677441384646</v>
      </c>
      <c r="Y20" s="14">
        <f t="shared" si="17"/>
        <v>2.7600728431595711</v>
      </c>
      <c r="Z20" s="14">
        <f t="shared" si="18"/>
        <v>-13.117459594809933</v>
      </c>
      <c r="AA20" s="14">
        <f t="shared" si="19"/>
        <v>-11.438652401547921</v>
      </c>
      <c r="AB20" s="14">
        <f t="shared" si="20"/>
        <v>-0.62030503073071541</v>
      </c>
    </row>
    <row r="21" spans="3:29" x14ac:dyDescent="0.25">
      <c r="C21" s="18" t="s">
        <v>27</v>
      </c>
      <c r="D21" s="5">
        <v>0.13619999999999999</v>
      </c>
      <c r="E21" s="5">
        <v>0.11890000000000001</v>
      </c>
      <c r="F21" s="5">
        <v>0.13289999999999999</v>
      </c>
      <c r="G21" s="5">
        <v>0.13289999999999999</v>
      </c>
      <c r="H21" s="5">
        <v>0.13289999999999999</v>
      </c>
      <c r="I21" s="5">
        <v>0.13289999999999999</v>
      </c>
      <c r="J21" s="5">
        <v>0.11119999999999999</v>
      </c>
      <c r="K21" s="5">
        <v>0.13289999999999999</v>
      </c>
      <c r="N21" s="14">
        <f t="shared" si="7"/>
        <v>-1.7299999999999982E-2</v>
      </c>
      <c r="O21" s="14">
        <f t="shared" si="8"/>
        <v>-3.2999999999999974E-3</v>
      </c>
      <c r="P21" s="14">
        <f t="shared" si="9"/>
        <v>-3.2999999999999974E-3</v>
      </c>
      <c r="Q21" s="14">
        <f t="shared" si="10"/>
        <v>-3.2999999999999974E-3</v>
      </c>
      <c r="R21" s="14">
        <f t="shared" si="11"/>
        <v>-3.2999999999999974E-3</v>
      </c>
      <c r="S21" s="14">
        <f t="shared" si="12"/>
        <v>-2.4999999999999994E-2</v>
      </c>
      <c r="T21" s="14">
        <f t="shared" si="13"/>
        <v>-3.2999999999999974E-3</v>
      </c>
      <c r="V21" s="14">
        <f t="shared" si="14"/>
        <v>-12.701908957415553</v>
      </c>
      <c r="W21" s="14">
        <f t="shared" si="15"/>
        <v>-2.4229074889867825</v>
      </c>
      <c r="X21" s="14">
        <f t="shared" si="16"/>
        <v>-2.4229074889867825</v>
      </c>
      <c r="Y21" s="14">
        <f t="shared" si="17"/>
        <v>-2.4229074889867825</v>
      </c>
      <c r="Z21" s="14">
        <f t="shared" si="18"/>
        <v>-2.4229074889867825</v>
      </c>
      <c r="AA21" s="14">
        <f t="shared" si="19"/>
        <v>-18.355359765051393</v>
      </c>
      <c r="AB21" s="14">
        <f t="shared" si="20"/>
        <v>-2.4229074889867825</v>
      </c>
    </row>
    <row r="22" spans="3:29" x14ac:dyDescent="0.25">
      <c r="C22" s="18" t="s">
        <v>28</v>
      </c>
      <c r="D22" s="5">
        <v>1.3473999999999999</v>
      </c>
      <c r="E22" s="5">
        <v>1.6275999999999999</v>
      </c>
      <c r="F22" s="5">
        <v>1.4016</v>
      </c>
      <c r="G22" s="5">
        <v>1.8793</v>
      </c>
      <c r="H22" s="5">
        <v>1.8727</v>
      </c>
      <c r="I22" s="5">
        <v>1.4538</v>
      </c>
      <c r="J22" s="5">
        <v>1.4217</v>
      </c>
      <c r="K22" s="5">
        <v>2.0141</v>
      </c>
      <c r="N22" s="14">
        <f t="shared" si="7"/>
        <v>0.2802</v>
      </c>
      <c r="O22" s="14">
        <f t="shared" si="8"/>
        <v>5.4200000000000026E-2</v>
      </c>
      <c r="P22" s="14">
        <f t="shared" si="9"/>
        <v>0.53190000000000004</v>
      </c>
      <c r="Q22" s="14">
        <f t="shared" si="10"/>
        <v>0.5253000000000001</v>
      </c>
      <c r="R22" s="14">
        <f t="shared" si="11"/>
        <v>0.10640000000000005</v>
      </c>
      <c r="S22" s="14">
        <f t="shared" si="12"/>
        <v>7.4300000000000033E-2</v>
      </c>
      <c r="T22" s="14">
        <f t="shared" si="13"/>
        <v>0.66670000000000007</v>
      </c>
      <c r="V22" s="14">
        <f t="shared" si="14"/>
        <v>20.795606352976105</v>
      </c>
      <c r="W22" s="14">
        <f t="shared" si="15"/>
        <v>4.0225619712038023</v>
      </c>
      <c r="X22" s="14">
        <f t="shared" si="16"/>
        <v>39.47602790559597</v>
      </c>
      <c r="Y22" s="14">
        <f t="shared" si="17"/>
        <v>38.986195636039788</v>
      </c>
      <c r="Z22" s="14">
        <f t="shared" si="18"/>
        <v>7.8966899213299726</v>
      </c>
      <c r="AA22" s="14">
        <f t="shared" si="19"/>
        <v>5.5143238830339945</v>
      </c>
      <c r="AB22" s="14">
        <f t="shared" si="20"/>
        <v>49.480480926228296</v>
      </c>
    </row>
    <row r="23" spans="3:29" x14ac:dyDescent="0.25">
      <c r="C23" s="18" t="s">
        <v>29</v>
      </c>
      <c r="D23" s="5">
        <v>1.6144000000000001</v>
      </c>
      <c r="E23" s="5">
        <v>1.6109</v>
      </c>
      <c r="F23" s="5">
        <v>1.6316999999999999</v>
      </c>
      <c r="G23" s="5">
        <v>1.6621999999999999</v>
      </c>
      <c r="H23" s="5">
        <v>1.738</v>
      </c>
      <c r="I23" s="5">
        <v>1.6560999999999999</v>
      </c>
      <c r="J23" s="5">
        <v>1.7551000000000001</v>
      </c>
      <c r="K23" s="5">
        <v>1.738</v>
      </c>
      <c r="N23" s="14">
        <f t="shared" si="7"/>
        <v>-3.5000000000000586E-3</v>
      </c>
      <c r="O23" s="14">
        <f t="shared" si="8"/>
        <v>1.7299999999999871E-2</v>
      </c>
      <c r="P23" s="14">
        <f t="shared" si="9"/>
        <v>4.7799999999999843E-2</v>
      </c>
      <c r="Q23" s="14">
        <f t="shared" si="10"/>
        <v>0.12359999999999993</v>
      </c>
      <c r="R23" s="14">
        <f t="shared" si="11"/>
        <v>4.1699999999999848E-2</v>
      </c>
      <c r="S23" s="14">
        <f t="shared" si="12"/>
        <v>0.14070000000000005</v>
      </c>
      <c r="T23" s="14">
        <f t="shared" si="13"/>
        <v>0.12359999999999993</v>
      </c>
      <c r="V23" s="14">
        <f t="shared" si="14"/>
        <v>-0.21679881070367063</v>
      </c>
      <c r="W23" s="14">
        <f t="shared" si="15"/>
        <v>1.0716055500495461</v>
      </c>
      <c r="X23" s="14">
        <f t="shared" si="16"/>
        <v>2.9608523290386422</v>
      </c>
      <c r="Y23" s="14">
        <f t="shared" si="17"/>
        <v>7.6560951437066356</v>
      </c>
      <c r="Z23" s="14">
        <f t="shared" si="18"/>
        <v>2.5830029732408231</v>
      </c>
      <c r="AA23" s="14">
        <f t="shared" si="19"/>
        <v>8.7153121902874151</v>
      </c>
      <c r="AB23" s="14">
        <f t="shared" si="20"/>
        <v>7.6560951437066356</v>
      </c>
    </row>
    <row r="24" spans="3:29" x14ac:dyDescent="0.25">
      <c r="C24" s="18" t="s">
        <v>30</v>
      </c>
      <c r="D24" s="5">
        <v>1.5465</v>
      </c>
      <c r="E24" s="5">
        <v>1.4894000000000001</v>
      </c>
      <c r="F24" s="5">
        <v>1.4678</v>
      </c>
      <c r="G24" s="5">
        <v>1.4944999999999999</v>
      </c>
      <c r="H24" s="5">
        <v>1.4863</v>
      </c>
      <c r="I24" s="5">
        <v>1.5820000000000001</v>
      </c>
      <c r="J24" s="5">
        <v>1.3689</v>
      </c>
      <c r="K24" s="5">
        <v>1.5568</v>
      </c>
      <c r="N24" s="14">
        <f t="shared" si="7"/>
        <v>-5.7099999999999929E-2</v>
      </c>
      <c r="O24" s="14">
        <f t="shared" si="8"/>
        <v>-7.8699999999999992E-2</v>
      </c>
      <c r="P24" s="14">
        <f t="shared" si="9"/>
        <v>-5.2000000000000046E-2</v>
      </c>
      <c r="Q24" s="14">
        <f t="shared" si="10"/>
        <v>-6.0200000000000031E-2</v>
      </c>
      <c r="R24" s="14">
        <f t="shared" si="11"/>
        <v>3.5500000000000087E-2</v>
      </c>
      <c r="S24" s="14">
        <f t="shared" si="12"/>
        <v>-0.17759999999999998</v>
      </c>
      <c r="T24" s="14">
        <f t="shared" si="13"/>
        <v>1.0299999999999976E-2</v>
      </c>
      <c r="V24" s="14">
        <f t="shared" si="14"/>
        <v>-3.6922082120918156</v>
      </c>
      <c r="W24" s="14">
        <f t="shared" si="15"/>
        <v>-5.0889104429356609</v>
      </c>
      <c r="X24" s="14">
        <f t="shared" si="16"/>
        <v>-3.3624312964759162</v>
      </c>
      <c r="Y24" s="14">
        <f t="shared" si="17"/>
        <v>-3.89266084707404</v>
      </c>
      <c r="Z24" s="14">
        <f t="shared" si="18"/>
        <v>2.295505981247985</v>
      </c>
      <c r="AA24" s="14">
        <f t="shared" si="19"/>
        <v>-11.483996120271581</v>
      </c>
      <c r="AB24" s="14">
        <f t="shared" si="20"/>
        <v>0.66602004526349667</v>
      </c>
    </row>
    <row r="25" spans="3:29" x14ac:dyDescent="0.25">
      <c r="C25" s="18" t="s">
        <v>31</v>
      </c>
      <c r="D25" s="5">
        <v>1.0074000000000001</v>
      </c>
      <c r="E25" s="5">
        <v>0.96209999999999996</v>
      </c>
      <c r="F25" s="5">
        <v>0.95820000000000005</v>
      </c>
      <c r="G25" s="5">
        <v>0.97929999999999995</v>
      </c>
      <c r="H25" s="5">
        <v>0.95820000000000005</v>
      </c>
      <c r="I25" s="5">
        <v>0.99070000000000003</v>
      </c>
      <c r="J25" s="5">
        <v>1.0666</v>
      </c>
      <c r="K25" s="5">
        <v>0.95820000000000005</v>
      </c>
      <c r="N25" s="14">
        <f t="shared" si="7"/>
        <v>-4.5300000000000118E-2</v>
      </c>
      <c r="O25" s="14">
        <f t="shared" si="8"/>
        <v>-4.9200000000000021E-2</v>
      </c>
      <c r="P25" s="14">
        <f t="shared" si="9"/>
        <v>-2.8100000000000125E-2</v>
      </c>
      <c r="Q25" s="14">
        <f t="shared" si="10"/>
        <v>-4.9200000000000021E-2</v>
      </c>
      <c r="R25" s="14">
        <f t="shared" si="11"/>
        <v>-1.6700000000000048E-2</v>
      </c>
      <c r="S25" s="14">
        <f t="shared" si="12"/>
        <v>5.9199999999999919E-2</v>
      </c>
      <c r="T25" s="14">
        <f t="shared" si="13"/>
        <v>-4.9200000000000021E-2</v>
      </c>
      <c r="V25" s="14">
        <f t="shared" si="14"/>
        <v>-4.4967242406194279</v>
      </c>
      <c r="W25" s="14">
        <f t="shared" si="15"/>
        <v>-4.8838594401429436</v>
      </c>
      <c r="X25" s="14">
        <f t="shared" si="16"/>
        <v>-2.789358745284904</v>
      </c>
      <c r="Y25" s="14">
        <f t="shared" si="17"/>
        <v>-4.8838594401429436</v>
      </c>
      <c r="Z25" s="14">
        <f t="shared" si="18"/>
        <v>-1.6577327774468977</v>
      </c>
      <c r="AA25" s="14">
        <f t="shared" si="19"/>
        <v>5.8765137978955639</v>
      </c>
      <c r="AB25" s="14">
        <f t="shared" si="20"/>
        <v>-4.8838594401429436</v>
      </c>
    </row>
    <row r="26" spans="3:29" x14ac:dyDescent="0.25">
      <c r="C26" s="18" t="s">
        <v>32</v>
      </c>
      <c r="D26" s="5">
        <v>2.1118000000000001</v>
      </c>
      <c r="E26" s="5">
        <v>1.6906000000000001</v>
      </c>
      <c r="F26" s="5">
        <v>1.831</v>
      </c>
      <c r="G26" s="5">
        <v>2.4495</v>
      </c>
      <c r="H26" s="5">
        <v>2.4495</v>
      </c>
      <c r="I26" s="5">
        <v>2.0935999999999999</v>
      </c>
      <c r="J26" s="5">
        <v>1.3895999999999999</v>
      </c>
      <c r="K26" s="5">
        <v>2.2911000000000001</v>
      </c>
      <c r="N26" s="14">
        <f t="shared" si="7"/>
        <v>-0.42120000000000002</v>
      </c>
      <c r="O26" s="14">
        <f t="shared" si="8"/>
        <v>-0.28080000000000016</v>
      </c>
      <c r="P26" s="14">
        <f t="shared" si="9"/>
        <v>0.33769999999999989</v>
      </c>
      <c r="Q26" s="14">
        <f t="shared" si="10"/>
        <v>0.33769999999999989</v>
      </c>
      <c r="R26" s="14">
        <f t="shared" si="11"/>
        <v>-1.8200000000000216E-2</v>
      </c>
      <c r="S26" s="14">
        <f t="shared" si="12"/>
        <v>-0.72220000000000018</v>
      </c>
      <c r="T26" s="14">
        <f t="shared" si="13"/>
        <v>0.17930000000000001</v>
      </c>
      <c r="V26" s="14">
        <f t="shared" si="14"/>
        <v>-19.945070555923856</v>
      </c>
      <c r="W26" s="14">
        <f t="shared" si="15"/>
        <v>-13.296713703949244</v>
      </c>
      <c r="X26" s="14">
        <f t="shared" si="16"/>
        <v>15.991097641822137</v>
      </c>
      <c r="Y26" s="14">
        <f t="shared" si="17"/>
        <v>15.991097641822137</v>
      </c>
      <c r="Z26" s="14">
        <f t="shared" si="18"/>
        <v>-0.86182403636709037</v>
      </c>
      <c r="AA26" s="14">
        <f t="shared" si="19"/>
        <v>-34.198314234302494</v>
      </c>
      <c r="AB26" s="14">
        <f t="shared" si="20"/>
        <v>8.4903873472866742</v>
      </c>
    </row>
    <row r="27" spans="3:29" x14ac:dyDescent="0.25">
      <c r="C27" s="18" t="s">
        <v>33</v>
      </c>
      <c r="D27" s="5">
        <v>0.71120000000000005</v>
      </c>
      <c r="E27" s="5">
        <v>0.73839999999999995</v>
      </c>
      <c r="F27" s="5">
        <v>0.72</v>
      </c>
      <c r="G27" s="5">
        <v>0.71830000000000005</v>
      </c>
      <c r="H27" s="5">
        <v>0.7177</v>
      </c>
      <c r="I27" s="5">
        <v>0.72409999999999997</v>
      </c>
      <c r="J27" s="5">
        <v>0.72409999999999997</v>
      </c>
      <c r="K27" s="5">
        <v>0.71830000000000005</v>
      </c>
      <c r="N27" s="14">
        <f t="shared" si="7"/>
        <v>2.7199999999999891E-2</v>
      </c>
      <c r="O27" s="14">
        <f t="shared" si="8"/>
        <v>8.799999999999919E-3</v>
      </c>
      <c r="P27" s="14">
        <f t="shared" si="9"/>
        <v>7.0999999999999952E-3</v>
      </c>
      <c r="Q27" s="14">
        <f t="shared" si="10"/>
        <v>6.4999999999999503E-3</v>
      </c>
      <c r="R27" s="14">
        <f t="shared" si="11"/>
        <v>1.2899999999999912E-2</v>
      </c>
      <c r="S27" s="14">
        <f t="shared" si="12"/>
        <v>1.2899999999999912E-2</v>
      </c>
      <c r="T27" s="14">
        <f t="shared" si="13"/>
        <v>7.0999999999999952E-3</v>
      </c>
      <c r="V27" s="14">
        <f t="shared" si="14"/>
        <v>3.8245219347581396</v>
      </c>
      <c r="W27" s="14">
        <f t="shared" si="15"/>
        <v>1.2373453318335093</v>
      </c>
      <c r="X27" s="14">
        <f t="shared" si="16"/>
        <v>0.99831271091113538</v>
      </c>
      <c r="Y27" s="14">
        <f t="shared" si="17"/>
        <v>0.91394825646793443</v>
      </c>
      <c r="Z27" s="14">
        <f t="shared" si="18"/>
        <v>1.8138357705286714</v>
      </c>
      <c r="AA27" s="14">
        <f t="shared" si="19"/>
        <v>1.8138357705286714</v>
      </c>
      <c r="AB27" s="14">
        <f t="shared" si="20"/>
        <v>0.99831271091113538</v>
      </c>
    </row>
    <row r="28" spans="3:29" x14ac:dyDescent="0.25">
      <c r="C28" s="18" t="s">
        <v>34</v>
      </c>
      <c r="D28" s="5">
        <v>3.8774000000000002</v>
      </c>
      <c r="E28" s="5">
        <v>3.7846000000000002</v>
      </c>
      <c r="F28" s="5">
        <v>4.9791999999999996</v>
      </c>
      <c r="G28" s="5">
        <v>3.7084999999999999</v>
      </c>
      <c r="H28" s="5">
        <v>3.7576000000000001</v>
      </c>
      <c r="I28" s="5">
        <v>3.8197000000000001</v>
      </c>
      <c r="J28" s="5">
        <v>3.7673000000000001</v>
      </c>
      <c r="K28" s="5">
        <v>3.7576000000000001</v>
      </c>
      <c r="N28" s="14">
        <f t="shared" si="7"/>
        <v>-9.2799999999999994E-2</v>
      </c>
      <c r="O28" s="14">
        <f t="shared" si="8"/>
        <v>1.1017999999999994</v>
      </c>
      <c r="P28" s="14">
        <f t="shared" si="9"/>
        <v>-0.16890000000000027</v>
      </c>
      <c r="Q28" s="14">
        <f t="shared" si="10"/>
        <v>-0.11980000000000013</v>
      </c>
      <c r="R28" s="14">
        <f t="shared" si="11"/>
        <v>-5.7700000000000085E-2</v>
      </c>
      <c r="S28" s="14">
        <f t="shared" si="12"/>
        <v>-0.11010000000000009</v>
      </c>
      <c r="T28" s="14">
        <f t="shared" si="13"/>
        <v>-0.11980000000000013</v>
      </c>
      <c r="V28" s="14">
        <f t="shared" si="14"/>
        <v>-2.3933563728271521</v>
      </c>
      <c r="W28" s="14">
        <f t="shared" si="15"/>
        <v>28.415948831691324</v>
      </c>
      <c r="X28" s="14">
        <f t="shared" si="16"/>
        <v>-4.3560117604580464</v>
      </c>
      <c r="Y28" s="14">
        <f t="shared" si="17"/>
        <v>-3.0896992830247103</v>
      </c>
      <c r="Z28" s="14">
        <f t="shared" si="18"/>
        <v>-1.4881105895703328</v>
      </c>
      <c r="AA28" s="14">
        <f t="shared" si="19"/>
        <v>-2.8395316449166987</v>
      </c>
      <c r="AB28" s="14">
        <f t="shared" si="20"/>
        <v>-3.0896992830247103</v>
      </c>
    </row>
    <row r="31" spans="3:29" x14ac:dyDescent="0.25">
      <c r="F31" s="23" t="s">
        <v>71</v>
      </c>
      <c r="G31" s="23"/>
      <c r="H31" s="23"/>
      <c r="I31" s="23"/>
      <c r="J31" s="23"/>
      <c r="K31" s="15"/>
      <c r="L31" s="15"/>
    </row>
    <row r="32" spans="3:29" x14ac:dyDescent="0.25">
      <c r="D32" s="25" t="s">
        <v>62</v>
      </c>
      <c r="E32" s="25" t="s">
        <v>66</v>
      </c>
      <c r="F32" s="25"/>
      <c r="G32" s="25"/>
      <c r="H32" s="25"/>
      <c r="I32" s="25"/>
      <c r="J32" s="25"/>
      <c r="K32" s="25"/>
      <c r="L32" s="13"/>
      <c r="U32" s="13"/>
      <c r="AC32" s="13"/>
    </row>
    <row r="33" spans="3:29" x14ac:dyDescent="0.25">
      <c r="D33" s="25"/>
      <c r="E33" s="16" t="s">
        <v>10</v>
      </c>
      <c r="F33" s="17" t="s">
        <v>63</v>
      </c>
      <c r="G33" s="17" t="s">
        <v>59</v>
      </c>
      <c r="H33" s="17" t="s">
        <v>60</v>
      </c>
      <c r="I33" s="17" t="s">
        <v>64</v>
      </c>
      <c r="J33" s="17" t="s">
        <v>61</v>
      </c>
      <c r="K33" s="17" t="s">
        <v>65</v>
      </c>
      <c r="L33" s="13"/>
      <c r="N33" s="22" t="s">
        <v>44</v>
      </c>
      <c r="O33" s="22"/>
      <c r="P33" s="22"/>
      <c r="Q33" s="22"/>
      <c r="R33" s="22"/>
      <c r="S33" s="22"/>
      <c r="T33" s="22"/>
      <c r="U33" s="13"/>
      <c r="V33" s="22" t="s">
        <v>45</v>
      </c>
      <c r="W33" s="22"/>
      <c r="X33" s="22"/>
      <c r="Y33" s="22"/>
      <c r="Z33" s="22"/>
      <c r="AA33" s="22"/>
      <c r="AB33" s="22"/>
      <c r="AC33" s="13"/>
    </row>
    <row r="34" spans="3:29" x14ac:dyDescent="0.25">
      <c r="C34" s="18" t="s">
        <v>25</v>
      </c>
      <c r="D34" s="5">
        <v>1.2012</v>
      </c>
      <c r="E34" s="5">
        <v>1.0106999999999999</v>
      </c>
      <c r="F34" s="5">
        <v>0.86029999999999995</v>
      </c>
      <c r="G34" s="5">
        <v>1.1953</v>
      </c>
      <c r="H34" s="5">
        <v>0.8155</v>
      </c>
      <c r="I34" s="5">
        <v>0.83989999999999998</v>
      </c>
      <c r="J34" s="5">
        <v>0.95979999999999999</v>
      </c>
      <c r="K34" s="5">
        <v>1.1953</v>
      </c>
      <c r="N34" s="14">
        <f t="shared" si="7"/>
        <v>-0.19050000000000011</v>
      </c>
      <c r="O34" s="14">
        <f t="shared" si="8"/>
        <v>-0.34090000000000009</v>
      </c>
      <c r="P34" s="14">
        <f t="shared" si="9"/>
        <v>-5.9000000000000163E-3</v>
      </c>
      <c r="Q34" s="14">
        <f t="shared" si="10"/>
        <v>-0.38570000000000004</v>
      </c>
      <c r="R34" s="14">
        <f t="shared" si="11"/>
        <v>-0.36130000000000007</v>
      </c>
      <c r="S34" s="14">
        <f t="shared" si="12"/>
        <v>-0.24140000000000006</v>
      </c>
      <c r="T34" s="14">
        <f t="shared" si="13"/>
        <v>-5.9000000000000163E-3</v>
      </c>
      <c r="V34" s="14">
        <f t="shared" ref="V34:V43" si="21">N34*100/D34</f>
        <v>-15.859140859140869</v>
      </c>
      <c r="W34" s="14">
        <f t="shared" ref="W34:W43" si="22">O34*100/D34</f>
        <v>-28.379953379953388</v>
      </c>
      <c r="X34" s="14">
        <f t="shared" ref="X34:X43" si="23">P34*100/D34</f>
        <v>-0.49117549117549253</v>
      </c>
      <c r="Y34" s="14">
        <f t="shared" ref="Y34:Y43" si="24">Q34*100/D34</f>
        <v>-32.109557109557116</v>
      </c>
      <c r="Z34" s="14">
        <f t="shared" ref="Z34:Z43" si="25">R34*100/D34</f>
        <v>-30.078255078255086</v>
      </c>
      <c r="AA34" s="14">
        <f t="shared" ref="AA34:AA43" si="26">S34*100/D34</f>
        <v>-20.096570096570101</v>
      </c>
      <c r="AB34" s="14">
        <f t="shared" ref="AB34:AB43" si="27">T34*100/D34</f>
        <v>-0.49117549117549253</v>
      </c>
    </row>
    <row r="35" spans="3:29" x14ac:dyDescent="0.25">
      <c r="C35" s="18" t="s">
        <v>26</v>
      </c>
      <c r="D35" s="5">
        <v>2.1225000000000001</v>
      </c>
      <c r="E35" s="5">
        <v>3.5525000000000002</v>
      </c>
      <c r="F35" s="5">
        <v>2.8809999999999998</v>
      </c>
      <c r="G35" s="5">
        <v>2.3730000000000002</v>
      </c>
      <c r="H35" s="5">
        <v>2.5847000000000002</v>
      </c>
      <c r="I35" s="5">
        <v>1.6002000000000001</v>
      </c>
      <c r="J35" s="5">
        <v>1.8459000000000001</v>
      </c>
      <c r="K35" s="5">
        <v>2.0217999999999998</v>
      </c>
      <c r="N35" s="14">
        <f t="shared" si="7"/>
        <v>1.4300000000000002</v>
      </c>
      <c r="O35" s="14">
        <f t="shared" si="8"/>
        <v>0.75849999999999973</v>
      </c>
      <c r="P35" s="14">
        <f t="shared" si="9"/>
        <v>0.25050000000000017</v>
      </c>
      <c r="Q35" s="14">
        <f t="shared" si="10"/>
        <v>0.46220000000000017</v>
      </c>
      <c r="R35" s="14">
        <f t="shared" si="11"/>
        <v>-0.52229999999999999</v>
      </c>
      <c r="S35" s="14">
        <f t="shared" si="12"/>
        <v>-0.27659999999999996</v>
      </c>
      <c r="T35" s="14">
        <f t="shared" si="13"/>
        <v>-0.10070000000000023</v>
      </c>
      <c r="V35" s="14">
        <f t="shared" si="21"/>
        <v>67.373380447585404</v>
      </c>
      <c r="W35" s="14">
        <f t="shared" si="22"/>
        <v>35.736160188456992</v>
      </c>
      <c r="X35" s="14">
        <f t="shared" si="23"/>
        <v>11.802120141342765</v>
      </c>
      <c r="Y35" s="14">
        <f t="shared" si="24"/>
        <v>21.776207302709075</v>
      </c>
      <c r="Z35" s="14">
        <f t="shared" si="25"/>
        <v>-24.607773851590103</v>
      </c>
      <c r="AA35" s="14">
        <f t="shared" si="26"/>
        <v>-13.031802120141341</v>
      </c>
      <c r="AB35" s="14">
        <f t="shared" si="27"/>
        <v>-4.7444051825677374</v>
      </c>
    </row>
    <row r="36" spans="3:29" x14ac:dyDescent="0.25">
      <c r="C36" s="18" t="s">
        <v>27</v>
      </c>
      <c r="D36" s="5">
        <v>0.15160000000000001</v>
      </c>
      <c r="E36" s="5">
        <v>0.1072</v>
      </c>
      <c r="F36" s="5">
        <v>0.14860000000000001</v>
      </c>
      <c r="G36" s="5">
        <v>0.15440000000000001</v>
      </c>
      <c r="H36" s="5">
        <v>0.15440000000000001</v>
      </c>
      <c r="I36" s="5">
        <v>0.15440000000000001</v>
      </c>
      <c r="J36" s="5">
        <v>0.17330000000000001</v>
      </c>
      <c r="K36" s="5">
        <v>0.15440000000000001</v>
      </c>
      <c r="N36" s="14">
        <f t="shared" si="7"/>
        <v>-4.4400000000000009E-2</v>
      </c>
      <c r="O36" s="14">
        <f t="shared" si="8"/>
        <v>-3.0000000000000027E-3</v>
      </c>
      <c r="P36" s="14">
        <f t="shared" si="9"/>
        <v>2.7999999999999969E-3</v>
      </c>
      <c r="Q36" s="14">
        <f t="shared" si="10"/>
        <v>2.7999999999999969E-3</v>
      </c>
      <c r="R36" s="14">
        <f t="shared" si="11"/>
        <v>2.7999999999999969E-3</v>
      </c>
      <c r="S36" s="14">
        <f t="shared" si="12"/>
        <v>2.1699999999999997E-2</v>
      </c>
      <c r="T36" s="14">
        <f t="shared" si="13"/>
        <v>2.7999999999999969E-3</v>
      </c>
      <c r="V36" s="14">
        <f t="shared" si="21"/>
        <v>-29.287598944591036</v>
      </c>
      <c r="W36" s="14">
        <f t="shared" si="22"/>
        <v>-1.9788918205804766</v>
      </c>
      <c r="X36" s="14">
        <f t="shared" si="23"/>
        <v>1.8469656992084411</v>
      </c>
      <c r="Y36" s="14">
        <f t="shared" si="24"/>
        <v>1.8469656992084411</v>
      </c>
      <c r="Z36" s="14">
        <f t="shared" si="25"/>
        <v>1.8469656992084411</v>
      </c>
      <c r="AA36" s="14">
        <f t="shared" si="26"/>
        <v>14.313984168865433</v>
      </c>
      <c r="AB36" s="14">
        <f t="shared" si="27"/>
        <v>1.8469656992084411</v>
      </c>
    </row>
    <row r="37" spans="3:29" x14ac:dyDescent="0.25">
      <c r="C37" s="18" t="s">
        <v>28</v>
      </c>
      <c r="D37" s="5">
        <v>2.9007999999999998</v>
      </c>
      <c r="E37" s="5">
        <v>1.6863999999999999</v>
      </c>
      <c r="F37" s="5">
        <v>1.5789</v>
      </c>
      <c r="G37" s="5">
        <v>1.5448</v>
      </c>
      <c r="H37" s="5">
        <v>1.7775000000000001</v>
      </c>
      <c r="I37" s="5">
        <v>2.0790999999999999</v>
      </c>
      <c r="J37" s="5">
        <v>1.9597</v>
      </c>
      <c r="K37" s="5">
        <v>2.0876000000000001</v>
      </c>
      <c r="N37" s="14">
        <f t="shared" si="7"/>
        <v>-1.2143999999999999</v>
      </c>
      <c r="O37" s="14">
        <f t="shared" si="8"/>
        <v>-1.3218999999999999</v>
      </c>
      <c r="P37" s="14">
        <f t="shared" si="9"/>
        <v>-1.3559999999999999</v>
      </c>
      <c r="Q37" s="14">
        <f t="shared" si="10"/>
        <v>-1.1232999999999997</v>
      </c>
      <c r="R37" s="14">
        <f t="shared" si="11"/>
        <v>-0.82169999999999987</v>
      </c>
      <c r="S37" s="14">
        <f t="shared" si="12"/>
        <v>-0.94109999999999983</v>
      </c>
      <c r="T37" s="14">
        <f t="shared" si="13"/>
        <v>-0.8131999999999997</v>
      </c>
      <c r="V37" s="14">
        <f t="shared" si="21"/>
        <v>-41.864313292884724</v>
      </c>
      <c r="W37" s="14">
        <f t="shared" si="22"/>
        <v>-45.570187534473249</v>
      </c>
      <c r="X37" s="14">
        <f t="shared" si="23"/>
        <v>-46.745725317153891</v>
      </c>
      <c r="Y37" s="14">
        <f t="shared" si="24"/>
        <v>-38.723800330943178</v>
      </c>
      <c r="Z37" s="14">
        <f t="shared" si="25"/>
        <v>-28.32666850523993</v>
      </c>
      <c r="AA37" s="14">
        <f t="shared" si="26"/>
        <v>-32.442774407060121</v>
      </c>
      <c r="AB37" s="14">
        <f t="shared" si="27"/>
        <v>-28.033645890788737</v>
      </c>
    </row>
    <row r="38" spans="3:29" x14ac:dyDescent="0.25">
      <c r="C38" s="18" t="s">
        <v>29</v>
      </c>
      <c r="D38" s="5">
        <v>2.7040000000000002</v>
      </c>
      <c r="E38" s="5">
        <v>1.9212</v>
      </c>
      <c r="F38" s="5">
        <v>1.7856000000000001</v>
      </c>
      <c r="G38" s="5">
        <v>2.4245999999999999</v>
      </c>
      <c r="H38" s="5">
        <v>2.1532</v>
      </c>
      <c r="I38" s="5">
        <v>1.8657999999999999</v>
      </c>
      <c r="J38" s="5">
        <v>2.3456000000000001</v>
      </c>
      <c r="K38" s="5">
        <v>2.1532</v>
      </c>
      <c r="N38" s="14">
        <f t="shared" si="7"/>
        <v>-0.78280000000000016</v>
      </c>
      <c r="O38" s="14">
        <f t="shared" si="8"/>
        <v>-0.91840000000000011</v>
      </c>
      <c r="P38" s="14">
        <f t="shared" si="9"/>
        <v>-0.27940000000000031</v>
      </c>
      <c r="Q38" s="14">
        <f t="shared" si="10"/>
        <v>-0.55080000000000018</v>
      </c>
      <c r="R38" s="14">
        <f t="shared" si="11"/>
        <v>-0.83820000000000028</v>
      </c>
      <c r="S38" s="14">
        <f t="shared" si="12"/>
        <v>-0.35840000000000005</v>
      </c>
      <c r="T38" s="14">
        <f t="shared" si="13"/>
        <v>-0.55080000000000018</v>
      </c>
      <c r="V38" s="14">
        <f t="shared" si="21"/>
        <v>-28.949704142011839</v>
      </c>
      <c r="W38" s="14">
        <f t="shared" si="22"/>
        <v>-33.964497041420117</v>
      </c>
      <c r="X38" s="14">
        <f t="shared" si="23"/>
        <v>-10.332840236686403</v>
      </c>
      <c r="Y38" s="14">
        <f t="shared" si="24"/>
        <v>-20.369822485207106</v>
      </c>
      <c r="Z38" s="14">
        <f t="shared" si="25"/>
        <v>-30.998520710059179</v>
      </c>
      <c r="AA38" s="14">
        <f t="shared" si="26"/>
        <v>-13.254437869822485</v>
      </c>
      <c r="AB38" s="14">
        <f t="shared" si="27"/>
        <v>-20.369822485207106</v>
      </c>
    </row>
    <row r="39" spans="3:29" x14ac:dyDescent="0.25">
      <c r="C39" s="18" t="s">
        <v>30</v>
      </c>
      <c r="D39" s="5">
        <v>3.4655</v>
      </c>
      <c r="E39" s="5">
        <v>2.3201000000000001</v>
      </c>
      <c r="F39" s="5">
        <v>1.8222</v>
      </c>
      <c r="G39" s="5">
        <v>2.1131000000000002</v>
      </c>
      <c r="H39" s="5">
        <v>1.8671</v>
      </c>
      <c r="I39" s="5">
        <v>1.8488</v>
      </c>
      <c r="J39" s="5">
        <v>1.8128</v>
      </c>
      <c r="K39" s="5">
        <v>1.8549</v>
      </c>
      <c r="N39" s="14">
        <f t="shared" si="7"/>
        <v>-1.1454</v>
      </c>
      <c r="O39" s="14">
        <f t="shared" si="8"/>
        <v>-1.6433</v>
      </c>
      <c r="P39" s="14">
        <f t="shared" si="9"/>
        <v>-1.3523999999999998</v>
      </c>
      <c r="Q39" s="14">
        <f t="shared" si="10"/>
        <v>-1.5984</v>
      </c>
      <c r="R39" s="14">
        <f t="shared" si="11"/>
        <v>-1.6167</v>
      </c>
      <c r="S39" s="14">
        <f t="shared" si="12"/>
        <v>-1.6527000000000001</v>
      </c>
      <c r="T39" s="14">
        <f t="shared" si="13"/>
        <v>-1.6106</v>
      </c>
      <c r="V39" s="14">
        <f t="shared" si="21"/>
        <v>-33.051507718943874</v>
      </c>
      <c r="W39" s="14">
        <f t="shared" si="22"/>
        <v>-47.418842879815315</v>
      </c>
      <c r="X39" s="14">
        <f t="shared" si="23"/>
        <v>-39.024671764536137</v>
      </c>
      <c r="Y39" s="14">
        <f t="shared" si="24"/>
        <v>-46.123214543355935</v>
      </c>
      <c r="Z39" s="14">
        <f t="shared" si="25"/>
        <v>-46.651276872024241</v>
      </c>
      <c r="AA39" s="14">
        <f t="shared" si="26"/>
        <v>-47.690088010388116</v>
      </c>
      <c r="AB39" s="14">
        <f t="shared" si="27"/>
        <v>-46.47525609580147</v>
      </c>
    </row>
    <row r="40" spans="3:29" x14ac:dyDescent="0.25">
      <c r="C40" s="18" t="s">
        <v>31</v>
      </c>
      <c r="D40" s="5">
        <v>1.7256</v>
      </c>
      <c r="E40" s="5">
        <v>1.3162</v>
      </c>
      <c r="F40" s="5">
        <v>1.5107999999999999</v>
      </c>
      <c r="G40" s="5">
        <v>1.7890999999999999</v>
      </c>
      <c r="H40" s="5">
        <v>1.8371999999999999</v>
      </c>
      <c r="I40" s="5">
        <v>1.9280999999999999</v>
      </c>
      <c r="J40" s="5">
        <v>1.397</v>
      </c>
      <c r="K40" s="5">
        <v>1.8371999999999999</v>
      </c>
      <c r="N40" s="14">
        <f t="shared" si="7"/>
        <v>-0.40939999999999999</v>
      </c>
      <c r="O40" s="14">
        <f t="shared" si="8"/>
        <v>-0.2148000000000001</v>
      </c>
      <c r="P40" s="14">
        <f t="shared" si="9"/>
        <v>6.349999999999989E-2</v>
      </c>
      <c r="Q40" s="14">
        <f t="shared" si="10"/>
        <v>0.11159999999999992</v>
      </c>
      <c r="R40" s="14">
        <f t="shared" si="11"/>
        <v>0.2024999999999999</v>
      </c>
      <c r="S40" s="14">
        <f t="shared" si="12"/>
        <v>-0.3286</v>
      </c>
      <c r="T40" s="14">
        <f t="shared" si="13"/>
        <v>0.11159999999999992</v>
      </c>
      <c r="V40" s="14">
        <f t="shared" si="21"/>
        <v>-23.725081131200739</v>
      </c>
      <c r="W40" s="14">
        <f t="shared" si="22"/>
        <v>-12.447844228094581</v>
      </c>
      <c r="X40" s="14">
        <f t="shared" si="23"/>
        <v>3.6798794622160345</v>
      </c>
      <c r="Y40" s="14">
        <f t="shared" si="24"/>
        <v>6.4673157162725969</v>
      </c>
      <c r="Z40" s="14">
        <f t="shared" si="25"/>
        <v>11.735048678720439</v>
      </c>
      <c r="AA40" s="14">
        <f t="shared" si="26"/>
        <v>-19.042651831247102</v>
      </c>
      <c r="AB40" s="14">
        <f t="shared" si="27"/>
        <v>6.4673157162725969</v>
      </c>
    </row>
    <row r="41" spans="3:29" x14ac:dyDescent="0.25">
      <c r="C41" s="18" t="s">
        <v>32</v>
      </c>
      <c r="D41" s="5">
        <v>2.6579999999999999</v>
      </c>
      <c r="E41" s="5">
        <v>1.7638</v>
      </c>
      <c r="F41" s="5">
        <v>2.0501</v>
      </c>
      <c r="G41" s="5">
        <v>2.3740000000000001</v>
      </c>
      <c r="H41" s="5">
        <v>2.3740000000000001</v>
      </c>
      <c r="I41" s="5">
        <v>2.6566000000000001</v>
      </c>
      <c r="J41" s="5">
        <v>2.6760000000000002</v>
      </c>
      <c r="K41" s="5">
        <v>2.2759999999999998</v>
      </c>
      <c r="N41" s="14">
        <f t="shared" si="7"/>
        <v>-0.89419999999999988</v>
      </c>
      <c r="O41" s="14">
        <f t="shared" si="8"/>
        <v>-0.60789999999999988</v>
      </c>
      <c r="P41" s="14">
        <f t="shared" si="9"/>
        <v>-0.28399999999999981</v>
      </c>
      <c r="Q41" s="14">
        <f t="shared" si="10"/>
        <v>-0.28399999999999981</v>
      </c>
      <c r="R41" s="14">
        <f t="shared" si="11"/>
        <v>-1.3999999999998458E-3</v>
      </c>
      <c r="S41" s="14">
        <f t="shared" si="12"/>
        <v>1.8000000000000238E-2</v>
      </c>
      <c r="T41" s="14">
        <f t="shared" si="13"/>
        <v>-0.38200000000000012</v>
      </c>
      <c r="V41" s="14">
        <f t="shared" si="21"/>
        <v>-33.641835966892394</v>
      </c>
      <c r="W41" s="14">
        <f t="shared" si="22"/>
        <v>-22.87057938299473</v>
      </c>
      <c r="X41" s="14">
        <f t="shared" si="23"/>
        <v>-10.684725357411581</v>
      </c>
      <c r="Y41" s="14">
        <f t="shared" si="24"/>
        <v>-10.684725357411581</v>
      </c>
      <c r="Z41" s="14">
        <f t="shared" si="25"/>
        <v>-5.2671181339347097E-2</v>
      </c>
      <c r="AA41" s="14">
        <f t="shared" si="26"/>
        <v>0.67720090293454627</v>
      </c>
      <c r="AB41" s="14">
        <f t="shared" si="27"/>
        <v>-14.371708051166294</v>
      </c>
    </row>
    <row r="42" spans="3:29" x14ac:dyDescent="0.25">
      <c r="C42" s="18" t="s">
        <v>33</v>
      </c>
      <c r="D42" s="5">
        <v>0.84030000000000005</v>
      </c>
      <c r="E42" s="5">
        <v>0.86680000000000001</v>
      </c>
      <c r="F42" s="5">
        <v>0.89429999999999998</v>
      </c>
      <c r="G42" s="5">
        <v>0.91290000000000004</v>
      </c>
      <c r="H42" s="5">
        <v>0.86719999999999997</v>
      </c>
      <c r="I42" s="5">
        <v>0.87729999999999997</v>
      </c>
      <c r="J42" s="5">
        <v>0.71479999999999999</v>
      </c>
      <c r="K42" s="5">
        <v>0.91290000000000004</v>
      </c>
      <c r="N42" s="14">
        <f t="shared" si="7"/>
        <v>2.6499999999999968E-2</v>
      </c>
      <c r="O42" s="14">
        <f t="shared" si="8"/>
        <v>5.3999999999999937E-2</v>
      </c>
      <c r="P42" s="14">
        <f t="shared" si="9"/>
        <v>7.2599999999999998E-2</v>
      </c>
      <c r="Q42" s="14">
        <f t="shared" si="10"/>
        <v>2.6899999999999924E-2</v>
      </c>
      <c r="R42" s="14">
        <f t="shared" si="11"/>
        <v>3.6999999999999922E-2</v>
      </c>
      <c r="S42" s="14">
        <f t="shared" si="12"/>
        <v>-0.12550000000000006</v>
      </c>
      <c r="T42" s="14">
        <f t="shared" si="13"/>
        <v>7.2599999999999998E-2</v>
      </c>
      <c r="V42" s="14">
        <f t="shared" si="21"/>
        <v>3.1536356063310684</v>
      </c>
      <c r="W42" s="14">
        <f t="shared" si="22"/>
        <v>6.4262763298821763</v>
      </c>
      <c r="X42" s="14">
        <f t="shared" si="23"/>
        <v>8.6397715101749366</v>
      </c>
      <c r="Y42" s="14">
        <f t="shared" si="24"/>
        <v>3.2012376532190792</v>
      </c>
      <c r="Z42" s="14">
        <f t="shared" si="25"/>
        <v>4.4031893371414874</v>
      </c>
      <c r="AA42" s="14">
        <f t="shared" si="26"/>
        <v>-14.935142211115084</v>
      </c>
      <c r="AB42" s="14">
        <f t="shared" si="27"/>
        <v>8.6397715101749366</v>
      </c>
    </row>
    <row r="43" spans="3:29" x14ac:dyDescent="0.25">
      <c r="C43" s="18" t="s">
        <v>34</v>
      </c>
      <c r="D43" s="5">
        <v>6.6150000000000002</v>
      </c>
      <c r="E43" s="5">
        <v>4.6329000000000002</v>
      </c>
      <c r="F43" s="5">
        <v>6.0834999999999999</v>
      </c>
      <c r="G43" s="5">
        <v>5.6082999999999998</v>
      </c>
      <c r="H43" s="5">
        <v>6.6284999999999998</v>
      </c>
      <c r="I43" s="5">
        <v>6.1496000000000004</v>
      </c>
      <c r="J43" s="5">
        <v>5.3522999999999996</v>
      </c>
      <c r="K43" s="5">
        <v>7.5891999999999999</v>
      </c>
      <c r="N43" s="14">
        <f t="shared" si="7"/>
        <v>-1.9821</v>
      </c>
      <c r="O43" s="14">
        <f t="shared" si="8"/>
        <v>-0.53150000000000031</v>
      </c>
      <c r="P43" s="14">
        <f t="shared" si="9"/>
        <v>-1.0067000000000004</v>
      </c>
      <c r="Q43" s="14">
        <f t="shared" si="10"/>
        <v>1.3499999999999623E-2</v>
      </c>
      <c r="R43" s="14">
        <f t="shared" si="11"/>
        <v>-0.46539999999999981</v>
      </c>
      <c r="S43" s="14">
        <f t="shared" si="12"/>
        <v>-1.2627000000000006</v>
      </c>
      <c r="T43" s="14">
        <f t="shared" si="13"/>
        <v>0.97419999999999973</v>
      </c>
      <c r="V43" s="14">
        <f t="shared" si="21"/>
        <v>-29.963718820861679</v>
      </c>
      <c r="W43" s="14">
        <f t="shared" si="22"/>
        <v>-8.034769463340897</v>
      </c>
      <c r="X43" s="14">
        <f t="shared" si="23"/>
        <v>-15.218442932728653</v>
      </c>
      <c r="Y43" s="14">
        <f t="shared" si="24"/>
        <v>0.20408163265305551</v>
      </c>
      <c r="Z43" s="14">
        <f t="shared" si="25"/>
        <v>-7.0355253212396036</v>
      </c>
      <c r="AA43" s="14">
        <f t="shared" si="26"/>
        <v>-19.088435374149668</v>
      </c>
      <c r="AB43" s="14">
        <f t="shared" si="27"/>
        <v>14.727135298563866</v>
      </c>
    </row>
    <row r="46" spans="3:29" x14ac:dyDescent="0.25">
      <c r="F46" s="23" t="s">
        <v>70</v>
      </c>
      <c r="G46" s="23"/>
      <c r="H46" s="23"/>
      <c r="I46" s="23"/>
      <c r="J46" s="23"/>
      <c r="K46" s="15"/>
      <c r="L46" s="15"/>
    </row>
    <row r="47" spans="3:29" x14ac:dyDescent="0.25">
      <c r="D47" s="25" t="s">
        <v>62</v>
      </c>
      <c r="E47" s="25" t="s">
        <v>66</v>
      </c>
      <c r="F47" s="25"/>
      <c r="G47" s="25"/>
      <c r="H47" s="25"/>
      <c r="I47" s="25"/>
      <c r="J47" s="25"/>
      <c r="K47" s="25"/>
      <c r="L47" s="13"/>
      <c r="U47" s="13"/>
      <c r="AC47" s="13"/>
    </row>
    <row r="48" spans="3:29" x14ac:dyDescent="0.25">
      <c r="D48" s="25"/>
      <c r="E48" s="16" t="s">
        <v>10</v>
      </c>
      <c r="F48" s="17" t="s">
        <v>63</v>
      </c>
      <c r="G48" s="17" t="s">
        <v>59</v>
      </c>
      <c r="H48" s="17" t="s">
        <v>60</v>
      </c>
      <c r="I48" s="17" t="s">
        <v>64</v>
      </c>
      <c r="J48" s="17" t="s">
        <v>61</v>
      </c>
      <c r="K48" s="17" t="s">
        <v>65</v>
      </c>
      <c r="L48" s="13"/>
      <c r="N48" s="22" t="s">
        <v>44</v>
      </c>
      <c r="O48" s="22"/>
      <c r="P48" s="22"/>
      <c r="Q48" s="22"/>
      <c r="R48" s="22"/>
      <c r="S48" s="22"/>
      <c r="T48" s="22"/>
      <c r="U48" s="13"/>
      <c r="V48" s="22" t="s">
        <v>45</v>
      </c>
      <c r="W48" s="22"/>
      <c r="X48" s="22"/>
      <c r="Y48" s="22"/>
      <c r="Z48" s="22"/>
      <c r="AA48" s="22"/>
      <c r="AB48" s="22"/>
      <c r="AC48" s="13"/>
    </row>
    <row r="49" spans="3:29" x14ac:dyDescent="0.25">
      <c r="C49" s="18" t="s">
        <v>25</v>
      </c>
      <c r="D49" s="5">
        <v>0.81669999999999998</v>
      </c>
      <c r="E49" s="5">
        <v>0.82130000000000003</v>
      </c>
      <c r="F49" s="5">
        <v>0.85809999999999997</v>
      </c>
      <c r="G49" s="5">
        <v>0.81610000000000005</v>
      </c>
      <c r="H49" s="5">
        <v>0.85270000000000001</v>
      </c>
      <c r="I49" s="5">
        <v>0.85270000000000001</v>
      </c>
      <c r="J49" s="5">
        <v>0.96030000000000004</v>
      </c>
      <c r="K49" s="5">
        <v>0.81610000000000005</v>
      </c>
      <c r="N49" s="14">
        <f t="shared" si="7"/>
        <v>4.6000000000000485E-3</v>
      </c>
      <c r="O49" s="14">
        <f t="shared" si="8"/>
        <v>4.1399999999999992E-2</v>
      </c>
      <c r="P49" s="14">
        <f t="shared" si="9"/>
        <v>-5.9999999999993392E-4</v>
      </c>
      <c r="Q49" s="14">
        <f t="shared" si="10"/>
        <v>3.6000000000000032E-2</v>
      </c>
      <c r="R49" s="14">
        <f t="shared" si="11"/>
        <v>3.6000000000000032E-2</v>
      </c>
      <c r="S49" s="14">
        <f t="shared" si="12"/>
        <v>0.14360000000000006</v>
      </c>
      <c r="T49" s="14">
        <f t="shared" si="13"/>
        <v>-5.9999999999993392E-4</v>
      </c>
      <c r="V49" s="14">
        <f t="shared" ref="V49:V58" si="28">N49*100/D49</f>
        <v>0.56324231664014313</v>
      </c>
      <c r="W49" s="14">
        <f t="shared" ref="W49:W58" si="29">O49*100/D49</f>
        <v>5.0691808497612332</v>
      </c>
      <c r="X49" s="14">
        <f t="shared" ref="X49:X58" si="30">P49*100/D49</f>
        <v>-7.3466389126966319E-2</v>
      </c>
      <c r="Y49" s="14">
        <f t="shared" ref="Y49:Y58" si="31">Q49*100/D49</f>
        <v>4.4079833476184689</v>
      </c>
      <c r="Z49" s="14">
        <f t="shared" ref="Z49:Z58" si="32">R49*100/D49</f>
        <v>4.4079833476184689</v>
      </c>
      <c r="AA49" s="14">
        <f t="shared" ref="AA49:AA58" si="33">S49*100/D49</f>
        <v>17.582955797722551</v>
      </c>
      <c r="AB49" s="14">
        <f t="shared" ref="AB49:AB58" si="34">T49*100/D49</f>
        <v>-7.3466389126966319E-2</v>
      </c>
    </row>
    <row r="50" spans="3:29" x14ac:dyDescent="0.25">
      <c r="C50" s="18" t="s">
        <v>26</v>
      </c>
      <c r="D50" s="5">
        <v>1.6304000000000001</v>
      </c>
      <c r="E50" s="5">
        <v>1.6363000000000001</v>
      </c>
      <c r="F50" s="5">
        <v>1.6292</v>
      </c>
      <c r="G50" s="5">
        <v>1.6387</v>
      </c>
      <c r="H50" s="5">
        <v>1.6321000000000001</v>
      </c>
      <c r="I50" s="5">
        <v>1.6294</v>
      </c>
      <c r="J50" s="5">
        <v>1.647</v>
      </c>
      <c r="K50" s="5">
        <v>1.6326000000000001</v>
      </c>
      <c r="N50" s="14">
        <f t="shared" si="7"/>
        <v>5.9000000000000163E-3</v>
      </c>
      <c r="O50" s="14">
        <f t="shared" si="8"/>
        <v>-1.2000000000000899E-3</v>
      </c>
      <c r="P50" s="14">
        <f t="shared" si="9"/>
        <v>8.2999999999999741E-3</v>
      </c>
      <c r="Q50" s="14">
        <f t="shared" si="10"/>
        <v>1.7000000000000348E-3</v>
      </c>
      <c r="R50" s="14">
        <f t="shared" si="11"/>
        <v>-1.0000000000001119E-3</v>
      </c>
      <c r="S50" s="14">
        <f t="shared" si="12"/>
        <v>1.6599999999999948E-2</v>
      </c>
      <c r="T50" s="14">
        <f t="shared" si="13"/>
        <v>2.1999999999999797E-3</v>
      </c>
      <c r="V50" s="14">
        <f t="shared" si="28"/>
        <v>0.3618743866535829</v>
      </c>
      <c r="W50" s="14">
        <f t="shared" si="29"/>
        <v>-7.3601570166835731E-2</v>
      </c>
      <c r="X50" s="14">
        <f t="shared" si="30"/>
        <v>0.50907752698724074</v>
      </c>
      <c r="Y50" s="14">
        <f t="shared" si="31"/>
        <v>0.10426889106967828</v>
      </c>
      <c r="Z50" s="14">
        <f t="shared" si="32"/>
        <v>-6.1334641805698718E-2</v>
      </c>
      <c r="AA50" s="14">
        <f t="shared" si="33"/>
        <v>1.0181550539744815</v>
      </c>
      <c r="AB50" s="14">
        <f t="shared" si="34"/>
        <v>0.13493621197252084</v>
      </c>
    </row>
    <row r="51" spans="3:29" x14ac:dyDescent="0.25">
      <c r="C51" s="18" t="s">
        <v>27</v>
      </c>
      <c r="D51" s="5">
        <v>0.11119999999999999</v>
      </c>
      <c r="E51" s="5">
        <v>0.11119999999999999</v>
      </c>
      <c r="F51" s="5">
        <v>0.11119999999999999</v>
      </c>
      <c r="G51" s="5">
        <v>0.11119999999999999</v>
      </c>
      <c r="H51" s="5">
        <v>0.11119999999999999</v>
      </c>
      <c r="I51" s="5">
        <v>0.11119999999999999</v>
      </c>
      <c r="J51" s="5">
        <v>0.11119999999999999</v>
      </c>
      <c r="K51" s="5">
        <v>0.11119999999999999</v>
      </c>
      <c r="N51" s="14">
        <f t="shared" si="7"/>
        <v>0</v>
      </c>
      <c r="O51" s="14">
        <f t="shared" si="8"/>
        <v>0</v>
      </c>
      <c r="P51" s="14">
        <f t="shared" si="9"/>
        <v>0</v>
      </c>
      <c r="Q51" s="14">
        <f t="shared" si="10"/>
        <v>0</v>
      </c>
      <c r="R51" s="14">
        <f t="shared" si="11"/>
        <v>0</v>
      </c>
      <c r="S51" s="14">
        <f t="shared" si="12"/>
        <v>0</v>
      </c>
      <c r="T51" s="14">
        <f t="shared" si="13"/>
        <v>0</v>
      </c>
      <c r="V51" s="14">
        <f t="shared" si="28"/>
        <v>0</v>
      </c>
      <c r="W51" s="14">
        <f t="shared" si="29"/>
        <v>0</v>
      </c>
      <c r="X51" s="14">
        <f t="shared" si="30"/>
        <v>0</v>
      </c>
      <c r="Y51" s="14">
        <f t="shared" si="31"/>
        <v>0</v>
      </c>
      <c r="Z51" s="14">
        <f t="shared" si="32"/>
        <v>0</v>
      </c>
      <c r="AA51" s="14">
        <f t="shared" si="33"/>
        <v>0</v>
      </c>
      <c r="AB51" s="14">
        <f t="shared" si="34"/>
        <v>0</v>
      </c>
    </row>
    <row r="52" spans="3:29" x14ac:dyDescent="0.25">
      <c r="C52" s="18" t="s">
        <v>28</v>
      </c>
      <c r="D52" s="5">
        <v>1.3631</v>
      </c>
      <c r="E52" s="5">
        <v>1.478</v>
      </c>
      <c r="F52" s="5">
        <v>1.444</v>
      </c>
      <c r="G52" s="5">
        <v>1.5732999999999999</v>
      </c>
      <c r="H52" s="5">
        <v>1.6875</v>
      </c>
      <c r="I52" s="5">
        <v>1.4695</v>
      </c>
      <c r="J52" s="5">
        <v>1.444</v>
      </c>
      <c r="K52" s="5">
        <v>1.6265000000000001</v>
      </c>
      <c r="N52" s="14">
        <f t="shared" si="7"/>
        <v>0.1149</v>
      </c>
      <c r="O52" s="14">
        <f t="shared" si="8"/>
        <v>8.0899999999999972E-2</v>
      </c>
      <c r="P52" s="14">
        <f t="shared" si="9"/>
        <v>0.21019999999999994</v>
      </c>
      <c r="Q52" s="14">
        <f t="shared" si="10"/>
        <v>0.32440000000000002</v>
      </c>
      <c r="R52" s="14">
        <f t="shared" si="11"/>
        <v>0.10640000000000005</v>
      </c>
      <c r="S52" s="14">
        <f t="shared" si="12"/>
        <v>8.0899999999999972E-2</v>
      </c>
      <c r="T52" s="14">
        <f t="shared" si="13"/>
        <v>0.26340000000000008</v>
      </c>
      <c r="V52" s="14">
        <f t="shared" si="28"/>
        <v>8.4293155307754386</v>
      </c>
      <c r="W52" s="14">
        <f t="shared" si="29"/>
        <v>5.9350011004328342</v>
      </c>
      <c r="X52" s="14">
        <f t="shared" si="30"/>
        <v>15.420732154647492</v>
      </c>
      <c r="Y52" s="14">
        <f t="shared" si="31"/>
        <v>23.79869415303353</v>
      </c>
      <c r="Z52" s="14">
        <f t="shared" si="32"/>
        <v>7.8057369231897908</v>
      </c>
      <c r="AA52" s="14">
        <f t="shared" si="33"/>
        <v>5.9350011004328342</v>
      </c>
      <c r="AB52" s="14">
        <f t="shared" si="34"/>
        <v>19.323600616242395</v>
      </c>
    </row>
    <row r="53" spans="3:29" x14ac:dyDescent="0.25">
      <c r="C53" s="18" t="s">
        <v>29</v>
      </c>
      <c r="D53" s="5">
        <v>1.7299</v>
      </c>
      <c r="E53" s="5">
        <v>1.7256</v>
      </c>
      <c r="F53" s="5">
        <v>1.7593000000000001</v>
      </c>
      <c r="G53" s="5">
        <v>1.7202</v>
      </c>
      <c r="H53" s="5">
        <v>1.7829999999999999</v>
      </c>
      <c r="I53" s="5">
        <v>1.7196</v>
      </c>
      <c r="J53" s="5">
        <v>1.9966999999999999</v>
      </c>
      <c r="K53" s="5">
        <v>1.7829999999999999</v>
      </c>
      <c r="N53" s="14">
        <f t="shared" si="7"/>
        <v>-4.2999999999999705E-3</v>
      </c>
      <c r="O53" s="14">
        <f t="shared" si="8"/>
        <v>2.9400000000000093E-2</v>
      </c>
      <c r="P53" s="14">
        <f t="shared" si="9"/>
        <v>-9.7000000000000419E-3</v>
      </c>
      <c r="Q53" s="14">
        <f t="shared" si="10"/>
        <v>5.3099999999999925E-2</v>
      </c>
      <c r="R53" s="14">
        <f t="shared" si="11"/>
        <v>-1.0299999999999976E-2</v>
      </c>
      <c r="S53" s="14">
        <f t="shared" si="12"/>
        <v>0.26679999999999993</v>
      </c>
      <c r="T53" s="14">
        <f t="shared" si="13"/>
        <v>5.3099999999999925E-2</v>
      </c>
      <c r="V53" s="14">
        <f t="shared" si="28"/>
        <v>-0.24856928146135446</v>
      </c>
      <c r="W53" s="14">
        <f t="shared" si="29"/>
        <v>1.6995202034799752</v>
      </c>
      <c r="X53" s="14">
        <f t="shared" si="30"/>
        <v>-0.5607260535291082</v>
      </c>
      <c r="Y53" s="14">
        <f t="shared" si="31"/>
        <v>3.069541591999533</v>
      </c>
      <c r="Z53" s="14">
        <f t="shared" si="32"/>
        <v>-0.59541013931440989</v>
      </c>
      <c r="AA53" s="14">
        <f t="shared" si="33"/>
        <v>15.422856812532512</v>
      </c>
      <c r="AB53" s="14">
        <f t="shared" si="34"/>
        <v>3.069541591999533</v>
      </c>
    </row>
    <row r="54" spans="3:29" x14ac:dyDescent="0.25">
      <c r="C54" s="18" t="s">
        <v>30</v>
      </c>
      <c r="D54" s="5">
        <v>1.5802</v>
      </c>
      <c r="E54" s="5">
        <v>1.5808</v>
      </c>
      <c r="F54" s="5">
        <v>1.5069999999999999</v>
      </c>
      <c r="G54" s="5">
        <v>1.6097999999999999</v>
      </c>
      <c r="H54" s="5">
        <v>1.5580000000000001</v>
      </c>
      <c r="I54" s="5">
        <v>1.4767999999999999</v>
      </c>
      <c r="J54" s="5">
        <v>1.5026999999999999</v>
      </c>
      <c r="K54" s="5">
        <v>1.5945</v>
      </c>
      <c r="N54" s="14">
        <f t="shared" si="7"/>
        <v>5.9999999999993392E-4</v>
      </c>
      <c r="O54" s="14">
        <f t="shared" si="8"/>
        <v>-7.3200000000000154E-2</v>
      </c>
      <c r="P54" s="14">
        <f t="shared" si="9"/>
        <v>2.9599999999999849E-2</v>
      </c>
      <c r="Q54" s="14">
        <f t="shared" si="10"/>
        <v>-2.2199999999999998E-2</v>
      </c>
      <c r="R54" s="14">
        <f t="shared" si="11"/>
        <v>-0.10340000000000016</v>
      </c>
      <c r="S54" s="14">
        <f t="shared" si="12"/>
        <v>-7.7500000000000124E-2</v>
      </c>
      <c r="T54" s="14">
        <f t="shared" si="13"/>
        <v>1.4299999999999979E-2</v>
      </c>
      <c r="V54" s="14">
        <f t="shared" si="28"/>
        <v>3.7969877230726104E-2</v>
      </c>
      <c r="W54" s="14">
        <f t="shared" si="29"/>
        <v>-4.6323250221491046</v>
      </c>
      <c r="X54" s="14">
        <f t="shared" si="30"/>
        <v>1.8731806100493511</v>
      </c>
      <c r="Y54" s="14">
        <f t="shared" si="31"/>
        <v>-1.4048854575370204</v>
      </c>
      <c r="Z54" s="14">
        <f t="shared" si="32"/>
        <v>-6.5434755094291956</v>
      </c>
      <c r="AA54" s="14">
        <f t="shared" si="33"/>
        <v>-4.904442475636003</v>
      </c>
      <c r="AB54" s="14">
        <f t="shared" si="34"/>
        <v>0.90494874066573716</v>
      </c>
    </row>
    <row r="55" spans="3:29" x14ac:dyDescent="0.25">
      <c r="C55" s="18" t="s">
        <v>31</v>
      </c>
      <c r="D55" s="5">
        <v>1.0257000000000001</v>
      </c>
      <c r="E55" s="5">
        <v>1.0328999999999999</v>
      </c>
      <c r="F55" s="5">
        <v>1.0147999999999999</v>
      </c>
      <c r="G55" s="5">
        <v>1.0074000000000001</v>
      </c>
      <c r="H55" s="5">
        <v>1.0275000000000001</v>
      </c>
      <c r="I55" s="5">
        <v>1.0561</v>
      </c>
      <c r="J55" s="5">
        <v>1.1712</v>
      </c>
      <c r="K55" s="5">
        <v>1.0275000000000001</v>
      </c>
      <c r="N55" s="14">
        <f t="shared" si="7"/>
        <v>7.1999999999998732E-3</v>
      </c>
      <c r="O55" s="14">
        <f t="shared" si="8"/>
        <v>-1.0900000000000132E-2</v>
      </c>
      <c r="P55" s="14">
        <f t="shared" si="9"/>
        <v>-1.8299999999999983E-2</v>
      </c>
      <c r="Q55" s="14">
        <f t="shared" si="10"/>
        <v>1.8000000000000238E-3</v>
      </c>
      <c r="R55" s="14">
        <f t="shared" si="11"/>
        <v>3.0399999999999983E-2</v>
      </c>
      <c r="S55" s="14">
        <f t="shared" si="12"/>
        <v>0.14549999999999996</v>
      </c>
      <c r="T55" s="14">
        <f t="shared" si="13"/>
        <v>1.8000000000000238E-3</v>
      </c>
      <c r="V55" s="14">
        <f t="shared" si="28"/>
        <v>0.70195963732084166</v>
      </c>
      <c r="W55" s="14">
        <f t="shared" si="29"/>
        <v>-1.0626888953885278</v>
      </c>
      <c r="X55" s="14">
        <f t="shared" si="30"/>
        <v>-1.7841474115238356</v>
      </c>
      <c r="Y55" s="14">
        <f t="shared" si="31"/>
        <v>0.17548990933021583</v>
      </c>
      <c r="Z55" s="14">
        <f t="shared" si="32"/>
        <v>2.9638295797991598</v>
      </c>
      <c r="AA55" s="14">
        <f t="shared" si="33"/>
        <v>14.185434337525589</v>
      </c>
      <c r="AB55" s="14">
        <f t="shared" si="34"/>
        <v>0.17548990933021583</v>
      </c>
    </row>
    <row r="56" spans="3:29" x14ac:dyDescent="0.25">
      <c r="C56" s="18" t="s">
        <v>32</v>
      </c>
      <c r="D56" s="5">
        <v>1.7617</v>
      </c>
      <c r="E56" s="5">
        <v>1.5670999999999999</v>
      </c>
      <c r="F56" s="5">
        <v>1.5647</v>
      </c>
      <c r="G56" s="5">
        <v>1.5287999999999999</v>
      </c>
      <c r="H56" s="5">
        <v>1.5287999999999999</v>
      </c>
      <c r="I56" s="5">
        <v>1.6493</v>
      </c>
      <c r="J56" s="5">
        <v>1.5792999999999999</v>
      </c>
      <c r="K56" s="5">
        <v>1.5287999999999999</v>
      </c>
      <c r="N56" s="14">
        <f t="shared" si="7"/>
        <v>-0.19460000000000011</v>
      </c>
      <c r="O56" s="14">
        <f t="shared" si="8"/>
        <v>-0.19700000000000006</v>
      </c>
      <c r="P56" s="14">
        <f t="shared" si="9"/>
        <v>-0.23290000000000011</v>
      </c>
      <c r="Q56" s="14">
        <f t="shared" si="10"/>
        <v>-0.23290000000000011</v>
      </c>
      <c r="R56" s="14">
        <f t="shared" si="11"/>
        <v>-0.11240000000000006</v>
      </c>
      <c r="S56" s="14">
        <f t="shared" si="12"/>
        <v>-0.18240000000000012</v>
      </c>
      <c r="T56" s="14">
        <f t="shared" si="13"/>
        <v>-0.23290000000000011</v>
      </c>
      <c r="V56" s="14">
        <f t="shared" si="28"/>
        <v>-11.046148606459676</v>
      </c>
      <c r="W56" s="14">
        <f t="shared" si="29"/>
        <v>-11.182380655049103</v>
      </c>
      <c r="X56" s="14">
        <f t="shared" si="30"/>
        <v>-13.220185048532672</v>
      </c>
      <c r="Y56" s="14">
        <f t="shared" si="31"/>
        <v>-13.220185048532672</v>
      </c>
      <c r="Z56" s="14">
        <f t="shared" si="32"/>
        <v>-6.3802009422716726</v>
      </c>
      <c r="AA56" s="14">
        <f t="shared" si="33"/>
        <v>-10.353635692796738</v>
      </c>
      <c r="AB56" s="14">
        <f t="shared" si="34"/>
        <v>-13.220185048532672</v>
      </c>
    </row>
    <row r="57" spans="3:29" x14ac:dyDescent="0.25">
      <c r="C57" s="18" t="s">
        <v>33</v>
      </c>
      <c r="D57" s="5">
        <v>0.748</v>
      </c>
      <c r="E57" s="5">
        <v>0.74070000000000003</v>
      </c>
      <c r="F57" s="5">
        <v>0.73380000000000001</v>
      </c>
      <c r="G57" s="5">
        <v>0.75580000000000003</v>
      </c>
      <c r="H57" s="5">
        <v>0.74239999999999995</v>
      </c>
      <c r="I57" s="5">
        <v>0.73560000000000003</v>
      </c>
      <c r="J57" s="5">
        <v>0.74690000000000001</v>
      </c>
      <c r="K57" s="5">
        <v>0.75580000000000003</v>
      </c>
      <c r="N57" s="14">
        <f t="shared" si="7"/>
        <v>-7.2999999999999732E-3</v>
      </c>
      <c r="O57" s="14">
        <f t="shared" si="8"/>
        <v>-1.419999999999999E-2</v>
      </c>
      <c r="P57" s="14">
        <f t="shared" si="9"/>
        <v>7.8000000000000291E-3</v>
      </c>
      <c r="Q57" s="14">
        <f t="shared" si="10"/>
        <v>-5.6000000000000494E-3</v>
      </c>
      <c r="R57" s="14">
        <f t="shared" si="11"/>
        <v>-1.2399999999999967E-2</v>
      </c>
      <c r="S57" s="14">
        <f t="shared" si="12"/>
        <v>-1.0999999999999899E-3</v>
      </c>
      <c r="T57" s="14">
        <f t="shared" si="13"/>
        <v>7.8000000000000291E-3</v>
      </c>
      <c r="V57" s="14">
        <f t="shared" si="28"/>
        <v>-0.97593582887700181</v>
      </c>
      <c r="W57" s="14">
        <f t="shared" si="29"/>
        <v>-1.8983957219251324</v>
      </c>
      <c r="X57" s="14">
        <f t="shared" si="30"/>
        <v>1.0427807486631056</v>
      </c>
      <c r="Y57" s="14">
        <f t="shared" si="31"/>
        <v>-0.74866310160428473</v>
      </c>
      <c r="Z57" s="14">
        <f t="shared" si="32"/>
        <v>-1.6577540106951827</v>
      </c>
      <c r="AA57" s="14">
        <f t="shared" si="33"/>
        <v>-0.14705882352941041</v>
      </c>
      <c r="AB57" s="14">
        <f t="shared" si="34"/>
        <v>1.0427807486631056</v>
      </c>
    </row>
    <row r="58" spans="3:29" x14ac:dyDescent="0.25">
      <c r="C58" s="18" t="s">
        <v>34</v>
      </c>
      <c r="D58" s="5">
        <v>3.8881999999999999</v>
      </c>
      <c r="E58" s="5">
        <v>3.9096000000000002</v>
      </c>
      <c r="F58" s="5">
        <v>3.7831000000000001</v>
      </c>
      <c r="G58" s="5">
        <v>3.8736000000000002</v>
      </c>
      <c r="H58" s="5">
        <v>3.8214999999999999</v>
      </c>
      <c r="I58" s="5">
        <v>3.8439999999999999</v>
      </c>
      <c r="J58" s="5">
        <v>3.9399000000000002</v>
      </c>
      <c r="K58" s="5">
        <v>3.8041</v>
      </c>
      <c r="N58" s="14">
        <f t="shared" si="7"/>
        <v>2.1400000000000308E-2</v>
      </c>
      <c r="O58" s="14">
        <f t="shared" si="8"/>
        <v>-0.10509999999999975</v>
      </c>
      <c r="P58" s="14">
        <f t="shared" si="9"/>
        <v>-1.4599999999999724E-2</v>
      </c>
      <c r="Q58" s="14">
        <f t="shared" si="10"/>
        <v>-6.6699999999999982E-2</v>
      </c>
      <c r="R58" s="14">
        <f t="shared" si="11"/>
        <v>-4.4200000000000017E-2</v>
      </c>
      <c r="S58" s="14">
        <f t="shared" si="12"/>
        <v>5.1700000000000301E-2</v>
      </c>
      <c r="T58" s="14">
        <f t="shared" si="13"/>
        <v>-8.4099999999999842E-2</v>
      </c>
      <c r="V58" s="14">
        <f t="shared" si="28"/>
        <v>0.55038321074019614</v>
      </c>
      <c r="W58" s="14">
        <f t="shared" si="29"/>
        <v>-2.7030502546165258</v>
      </c>
      <c r="X58" s="14">
        <f t="shared" si="30"/>
        <v>-0.37549508770124285</v>
      </c>
      <c r="Y58" s="14">
        <f t="shared" si="31"/>
        <v>-1.7154467362789976</v>
      </c>
      <c r="Z58" s="14">
        <f t="shared" si="32"/>
        <v>-1.1367727997530996</v>
      </c>
      <c r="AA58" s="14">
        <f t="shared" si="33"/>
        <v>1.3296641119284065</v>
      </c>
      <c r="AB58" s="14">
        <f t="shared" si="34"/>
        <v>-2.1629545805256889</v>
      </c>
    </row>
    <row r="61" spans="3:29" x14ac:dyDescent="0.25">
      <c r="F61" s="23" t="s">
        <v>69</v>
      </c>
      <c r="G61" s="23"/>
      <c r="H61" s="23"/>
      <c r="I61" s="23"/>
      <c r="J61" s="23"/>
      <c r="K61" s="15"/>
      <c r="L61" s="15"/>
    </row>
    <row r="62" spans="3:29" x14ac:dyDescent="0.25">
      <c r="D62" s="25" t="s">
        <v>62</v>
      </c>
      <c r="E62" s="25" t="s">
        <v>66</v>
      </c>
      <c r="F62" s="25"/>
      <c r="G62" s="25"/>
      <c r="H62" s="25"/>
      <c r="I62" s="25"/>
      <c r="J62" s="25"/>
      <c r="K62" s="25"/>
      <c r="L62" s="13"/>
      <c r="U62" s="13"/>
      <c r="AC62" s="13"/>
    </row>
    <row r="63" spans="3:29" x14ac:dyDescent="0.25">
      <c r="D63" s="25"/>
      <c r="E63" s="16" t="s">
        <v>10</v>
      </c>
      <c r="F63" s="17" t="s">
        <v>63</v>
      </c>
      <c r="G63" s="17" t="s">
        <v>59</v>
      </c>
      <c r="H63" s="17" t="s">
        <v>60</v>
      </c>
      <c r="I63" s="17" t="s">
        <v>64</v>
      </c>
      <c r="J63" s="17" t="s">
        <v>61</v>
      </c>
      <c r="K63" s="17" t="s">
        <v>65</v>
      </c>
      <c r="L63" s="13"/>
      <c r="N63" s="22" t="s">
        <v>44</v>
      </c>
      <c r="O63" s="22"/>
      <c r="P63" s="22"/>
      <c r="Q63" s="22"/>
      <c r="R63" s="22"/>
      <c r="S63" s="22"/>
      <c r="T63" s="22"/>
      <c r="U63" s="13"/>
      <c r="V63" s="22" t="s">
        <v>45</v>
      </c>
      <c r="W63" s="22"/>
      <c r="X63" s="22"/>
      <c r="Y63" s="22"/>
      <c r="Z63" s="22"/>
      <c r="AA63" s="22"/>
      <c r="AB63" s="22"/>
      <c r="AC63" s="13"/>
    </row>
    <row r="64" spans="3:29" x14ac:dyDescent="0.25">
      <c r="C64" s="18" t="s">
        <v>25</v>
      </c>
      <c r="D64" s="5">
        <v>0.8972</v>
      </c>
      <c r="E64" s="5">
        <v>0.89029999999999998</v>
      </c>
      <c r="F64" s="5">
        <v>0.88029999999999997</v>
      </c>
      <c r="G64" s="5">
        <v>0.88770000000000004</v>
      </c>
      <c r="H64" s="5">
        <v>0.88080000000000003</v>
      </c>
      <c r="I64" s="5">
        <v>0.87809999999999999</v>
      </c>
      <c r="J64" s="5">
        <v>0.92749999999999999</v>
      </c>
      <c r="K64" s="5">
        <v>0.88770000000000004</v>
      </c>
      <c r="N64" s="14">
        <f t="shared" si="7"/>
        <v>-6.9000000000000172E-3</v>
      </c>
      <c r="O64" s="14">
        <f t="shared" si="8"/>
        <v>-1.6900000000000026E-2</v>
      </c>
      <c r="P64" s="14">
        <f t="shared" si="9"/>
        <v>-9.4999999999999529E-3</v>
      </c>
      <c r="Q64" s="14">
        <f t="shared" si="10"/>
        <v>-1.639999999999997E-2</v>
      </c>
      <c r="R64" s="14">
        <f t="shared" si="11"/>
        <v>-1.9100000000000006E-2</v>
      </c>
      <c r="S64" s="14">
        <f t="shared" si="12"/>
        <v>3.0299999999999994E-2</v>
      </c>
      <c r="T64" s="14">
        <f t="shared" si="13"/>
        <v>-9.4999999999999529E-3</v>
      </c>
      <c r="V64" s="14">
        <f t="shared" ref="V64:V73" si="35">N64*100/D64</f>
        <v>-0.76905929558627029</v>
      </c>
      <c r="W64" s="14">
        <f t="shared" ref="W64:W73" si="36">O64*100/D64</f>
        <v>-1.8836379848417328</v>
      </c>
      <c r="X64" s="14">
        <f t="shared" ref="X64:X73" si="37">P64*100/D64</f>
        <v>-1.0588497547926832</v>
      </c>
      <c r="Y64" s="14">
        <f t="shared" ref="Y64:Y73" si="38">Q64*100/D64</f>
        <v>-1.8279090503789535</v>
      </c>
      <c r="Z64" s="14">
        <f t="shared" ref="Z64:Z73" si="39">R64*100/D64</f>
        <v>-2.1288452964779321</v>
      </c>
      <c r="AA64" s="14">
        <f t="shared" ref="AA64:AA73" si="40">S64*100/D64</f>
        <v>3.3771734284440473</v>
      </c>
      <c r="AB64" s="14">
        <f t="shared" ref="AB64:AB73" si="41">T64*100/D64</f>
        <v>-1.0588497547926832</v>
      </c>
    </row>
    <row r="65" spans="3:29" x14ac:dyDescent="0.25">
      <c r="C65" s="18" t="s">
        <v>26</v>
      </c>
      <c r="D65" s="5">
        <v>1.7258</v>
      </c>
      <c r="E65" s="5">
        <v>1.8246</v>
      </c>
      <c r="F65" s="5">
        <v>1.7685999999999999</v>
      </c>
      <c r="G65" s="5">
        <v>1.7613000000000001</v>
      </c>
      <c r="H65" s="5">
        <v>1.8793</v>
      </c>
      <c r="I65" s="5">
        <v>1.6233</v>
      </c>
      <c r="J65" s="5">
        <v>1.6314</v>
      </c>
      <c r="K65" s="5">
        <v>1.7689999999999999</v>
      </c>
      <c r="N65" s="14">
        <f t="shared" si="7"/>
        <v>9.8799999999999999E-2</v>
      </c>
      <c r="O65" s="14">
        <f t="shared" si="8"/>
        <v>4.2799999999999949E-2</v>
      </c>
      <c r="P65" s="14">
        <f t="shared" si="9"/>
        <v>3.5500000000000087E-2</v>
      </c>
      <c r="Q65" s="14">
        <f t="shared" si="10"/>
        <v>0.15349999999999997</v>
      </c>
      <c r="R65" s="14">
        <f t="shared" si="11"/>
        <v>-0.10250000000000004</v>
      </c>
      <c r="S65" s="14">
        <f t="shared" si="12"/>
        <v>-9.4400000000000039E-2</v>
      </c>
      <c r="T65" s="14">
        <f t="shared" si="13"/>
        <v>4.3199999999999905E-2</v>
      </c>
      <c r="V65" s="14">
        <f t="shared" si="35"/>
        <v>5.7248812145092129</v>
      </c>
      <c r="W65" s="14">
        <f t="shared" si="36"/>
        <v>2.4800092710626926</v>
      </c>
      <c r="X65" s="14">
        <f t="shared" si="37"/>
        <v>2.057017035577708</v>
      </c>
      <c r="Y65" s="14">
        <f t="shared" si="38"/>
        <v>8.8944257735542926</v>
      </c>
      <c r="Z65" s="14">
        <f t="shared" si="39"/>
        <v>-5.9392745393440745</v>
      </c>
      <c r="AA65" s="14">
        <f t="shared" si="40"/>
        <v>-5.4699269903812748</v>
      </c>
      <c r="AB65" s="14">
        <f t="shared" si="41"/>
        <v>2.5031869278015937</v>
      </c>
    </row>
    <row r="66" spans="3:29" x14ac:dyDescent="0.25">
      <c r="C66" s="18" t="s">
        <v>27</v>
      </c>
      <c r="D66" s="5">
        <v>0.11890000000000001</v>
      </c>
      <c r="E66" s="5">
        <v>0.12609999999999999</v>
      </c>
      <c r="F66" s="5">
        <v>0.12609999999999999</v>
      </c>
      <c r="G66" s="5">
        <v>0.1394</v>
      </c>
      <c r="H66" s="5">
        <v>0.1394</v>
      </c>
      <c r="I66" s="5">
        <v>0.13289999999999999</v>
      </c>
      <c r="J66" s="5">
        <v>0.14249999999999999</v>
      </c>
      <c r="K66" s="5">
        <v>0.1394</v>
      </c>
      <c r="N66" s="14">
        <f t="shared" si="7"/>
        <v>7.1999999999999842E-3</v>
      </c>
      <c r="O66" s="14">
        <f t="shared" si="8"/>
        <v>7.1999999999999842E-3</v>
      </c>
      <c r="P66" s="14">
        <f t="shared" si="9"/>
        <v>2.049999999999999E-2</v>
      </c>
      <c r="Q66" s="14">
        <f t="shared" si="10"/>
        <v>2.049999999999999E-2</v>
      </c>
      <c r="R66" s="14">
        <f t="shared" si="11"/>
        <v>1.3999999999999985E-2</v>
      </c>
      <c r="S66" s="14">
        <f t="shared" si="12"/>
        <v>2.3599999999999982E-2</v>
      </c>
      <c r="T66" s="14">
        <f t="shared" si="13"/>
        <v>2.049999999999999E-2</v>
      </c>
      <c r="V66" s="14">
        <f t="shared" si="35"/>
        <v>6.0555088309503651</v>
      </c>
      <c r="W66" s="14">
        <f t="shared" si="36"/>
        <v>6.0555088309503651</v>
      </c>
      <c r="X66" s="14">
        <f t="shared" si="37"/>
        <v>17.241379310344819</v>
      </c>
      <c r="Y66" s="14">
        <f t="shared" si="38"/>
        <v>17.241379310344819</v>
      </c>
      <c r="Z66" s="14">
        <f t="shared" si="39"/>
        <v>11.774600504625724</v>
      </c>
      <c r="AA66" s="14">
        <f t="shared" si="40"/>
        <v>19.848612279226224</v>
      </c>
      <c r="AB66" s="14">
        <f t="shared" si="41"/>
        <v>17.241379310344819</v>
      </c>
    </row>
    <row r="67" spans="3:29" x14ac:dyDescent="0.25">
      <c r="C67" s="18" t="s">
        <v>28</v>
      </c>
      <c r="D67" s="5">
        <v>1.4217</v>
      </c>
      <c r="E67" s="5">
        <v>1.4756</v>
      </c>
      <c r="F67" s="5">
        <v>1.4599</v>
      </c>
      <c r="G67" s="5">
        <v>1.5414000000000001</v>
      </c>
      <c r="H67" s="5">
        <v>1.6012</v>
      </c>
      <c r="I67" s="5">
        <v>1.5135000000000001</v>
      </c>
      <c r="J67" s="5">
        <v>1.4756</v>
      </c>
      <c r="K67" s="5">
        <v>1.4852000000000001</v>
      </c>
      <c r="N67" s="14">
        <f t="shared" si="7"/>
        <v>5.3900000000000059E-2</v>
      </c>
      <c r="O67" s="14">
        <f t="shared" si="8"/>
        <v>3.8200000000000012E-2</v>
      </c>
      <c r="P67" s="14">
        <f t="shared" si="9"/>
        <v>0.11970000000000014</v>
      </c>
      <c r="Q67" s="14">
        <f t="shared" si="10"/>
        <v>0.17949999999999999</v>
      </c>
      <c r="R67" s="14">
        <f t="shared" si="11"/>
        <v>9.1800000000000104E-2</v>
      </c>
      <c r="S67" s="14">
        <f t="shared" si="12"/>
        <v>5.3900000000000059E-2</v>
      </c>
      <c r="T67" s="14">
        <f t="shared" si="13"/>
        <v>6.3500000000000112E-2</v>
      </c>
      <c r="V67" s="14">
        <f t="shared" si="35"/>
        <v>3.7912358444116241</v>
      </c>
      <c r="W67" s="14">
        <f t="shared" si="36"/>
        <v>2.6869241049447852</v>
      </c>
      <c r="X67" s="14">
        <f t="shared" si="37"/>
        <v>8.4194977843426972</v>
      </c>
      <c r="Y67" s="14">
        <f t="shared" si="38"/>
        <v>12.625729760146303</v>
      </c>
      <c r="Z67" s="14">
        <f t="shared" si="39"/>
        <v>6.4570584511500391</v>
      </c>
      <c r="AA67" s="14">
        <f t="shared" si="40"/>
        <v>3.7912358444116241</v>
      </c>
      <c r="AB67" s="14">
        <f t="shared" si="41"/>
        <v>4.4664837870155525</v>
      </c>
    </row>
    <row r="68" spans="3:29" x14ac:dyDescent="0.25">
      <c r="C68" s="18" t="s">
        <v>29</v>
      </c>
      <c r="D68" s="5">
        <v>2.2256</v>
      </c>
      <c r="E68" s="5">
        <v>2.2134</v>
      </c>
      <c r="F68" s="5">
        <v>2.2336</v>
      </c>
      <c r="G68" s="5">
        <v>2.1995</v>
      </c>
      <c r="H68" s="5">
        <v>2.2770000000000001</v>
      </c>
      <c r="I68" s="5">
        <v>2.1909999999999998</v>
      </c>
      <c r="J68" s="5">
        <v>2.0106999999999999</v>
      </c>
      <c r="K68" s="5">
        <v>2.2770000000000001</v>
      </c>
      <c r="N68" s="14">
        <f t="shared" si="7"/>
        <v>-1.2199999999999989E-2</v>
      </c>
      <c r="O68" s="14">
        <f t="shared" si="8"/>
        <v>8.0000000000000071E-3</v>
      </c>
      <c r="P68" s="14">
        <f t="shared" si="9"/>
        <v>-2.6100000000000012E-2</v>
      </c>
      <c r="Q68" s="14">
        <f t="shared" si="10"/>
        <v>5.1400000000000112E-2</v>
      </c>
      <c r="R68" s="14">
        <f t="shared" si="11"/>
        <v>-3.4600000000000186E-2</v>
      </c>
      <c r="S68" s="14">
        <f t="shared" si="12"/>
        <v>-0.21490000000000009</v>
      </c>
      <c r="T68" s="14">
        <f t="shared" si="13"/>
        <v>5.1400000000000112E-2</v>
      </c>
      <c r="V68" s="14">
        <f t="shared" si="35"/>
        <v>-0.54816678648454298</v>
      </c>
      <c r="W68" s="14">
        <f t="shared" si="36"/>
        <v>0.35945363048166817</v>
      </c>
      <c r="X68" s="14">
        <f t="shared" si="37"/>
        <v>-1.172717469446442</v>
      </c>
      <c r="Y68" s="14">
        <f t="shared" si="38"/>
        <v>2.3094895758447209</v>
      </c>
      <c r="Z68" s="14">
        <f t="shared" si="39"/>
        <v>-1.5546369518332219</v>
      </c>
      <c r="AA68" s="14">
        <f t="shared" si="40"/>
        <v>-9.6558231488138073</v>
      </c>
      <c r="AB68" s="14">
        <f t="shared" si="41"/>
        <v>2.3094895758447209</v>
      </c>
    </row>
    <row r="69" spans="3:29" x14ac:dyDescent="0.25">
      <c r="C69" s="18" t="s">
        <v>30</v>
      </c>
      <c r="D69" s="5">
        <v>1.6284000000000001</v>
      </c>
      <c r="E69" s="5">
        <v>1.6581999999999999</v>
      </c>
      <c r="F69" s="5">
        <v>1.5077</v>
      </c>
      <c r="G69" s="5">
        <v>1.6393</v>
      </c>
      <c r="H69" s="5">
        <v>1.5398000000000001</v>
      </c>
      <c r="I69" s="5">
        <v>1.5737000000000001</v>
      </c>
      <c r="J69" s="5">
        <v>1.4314</v>
      </c>
      <c r="K69" s="5">
        <v>1.6364000000000001</v>
      </c>
      <c r="N69" s="14">
        <f t="shared" ref="N69:N103" si="42">E69-D69</f>
        <v>2.9799999999999827E-2</v>
      </c>
      <c r="O69" s="14">
        <f t="shared" ref="O69:O103" si="43">F69-D69</f>
        <v>-0.12070000000000003</v>
      </c>
      <c r="P69" s="14">
        <f t="shared" ref="P69:P103" si="44">G69-D69</f>
        <v>1.089999999999991E-2</v>
      </c>
      <c r="Q69" s="14">
        <f t="shared" ref="Q69:Q103" si="45">H69-D69</f>
        <v>-8.8600000000000012E-2</v>
      </c>
      <c r="R69" s="14">
        <f t="shared" ref="R69:R103" si="46">I69-D69</f>
        <v>-5.4699999999999971E-2</v>
      </c>
      <c r="S69" s="14">
        <f t="shared" ref="S69:S103" si="47">J69-D69</f>
        <v>-0.19700000000000006</v>
      </c>
      <c r="T69" s="14">
        <f t="shared" ref="T69:T103" si="48">K69-D69</f>
        <v>8.0000000000000071E-3</v>
      </c>
      <c r="V69" s="14">
        <f t="shared" si="35"/>
        <v>1.8300171947924235</v>
      </c>
      <c r="W69" s="14">
        <f t="shared" si="36"/>
        <v>-7.4121837386391567</v>
      </c>
      <c r="X69" s="14">
        <f t="shared" si="37"/>
        <v>0.66936870547776406</v>
      </c>
      <c r="Y69" s="14">
        <f t="shared" si="38"/>
        <v>-5.4409236059936141</v>
      </c>
      <c r="Z69" s="14">
        <f t="shared" si="39"/>
        <v>-3.3591255219847684</v>
      </c>
      <c r="AA69" s="14">
        <f t="shared" si="40"/>
        <v>-12.097764676983546</v>
      </c>
      <c r="AB69" s="14">
        <f t="shared" si="41"/>
        <v>0.49127978383689552</v>
      </c>
    </row>
    <row r="70" spans="3:29" x14ac:dyDescent="0.25">
      <c r="C70" s="18" t="s">
        <v>31</v>
      </c>
      <c r="D70" s="5">
        <v>1.1209</v>
      </c>
      <c r="E70" s="5">
        <v>1.1696</v>
      </c>
      <c r="F70" s="5">
        <v>1.1042000000000001</v>
      </c>
      <c r="G70" s="5">
        <v>1.1193</v>
      </c>
      <c r="H70" s="5">
        <v>1.0992</v>
      </c>
      <c r="I70" s="5">
        <v>1.0019</v>
      </c>
      <c r="J70" s="5">
        <v>0.98880000000000001</v>
      </c>
      <c r="K70" s="5">
        <v>1.0992</v>
      </c>
      <c r="N70" s="14">
        <f t="shared" si="42"/>
        <v>4.8699999999999966E-2</v>
      </c>
      <c r="O70" s="14">
        <f t="shared" si="43"/>
        <v>-1.6699999999999937E-2</v>
      </c>
      <c r="P70" s="14">
        <f t="shared" si="44"/>
        <v>-1.6000000000000458E-3</v>
      </c>
      <c r="Q70" s="14">
        <f t="shared" si="45"/>
        <v>-2.1700000000000053E-2</v>
      </c>
      <c r="R70" s="14">
        <f t="shared" si="46"/>
        <v>-0.11899999999999999</v>
      </c>
      <c r="S70" s="14">
        <f t="shared" si="47"/>
        <v>-0.1321</v>
      </c>
      <c r="T70" s="14">
        <f t="shared" si="48"/>
        <v>-2.1700000000000053E-2</v>
      </c>
      <c r="V70" s="14">
        <f t="shared" si="35"/>
        <v>4.3447229904540965</v>
      </c>
      <c r="W70" s="14">
        <f t="shared" si="36"/>
        <v>-1.4898742082255274</v>
      </c>
      <c r="X70" s="14">
        <f t="shared" si="37"/>
        <v>-0.14274243911143242</v>
      </c>
      <c r="Y70" s="14">
        <f t="shared" si="38"/>
        <v>-1.9359443304487511</v>
      </c>
      <c r="Z70" s="14">
        <f t="shared" si="39"/>
        <v>-10.616468908912479</v>
      </c>
      <c r="AA70" s="14">
        <f t="shared" si="40"/>
        <v>-11.7851726291373</v>
      </c>
      <c r="AB70" s="14">
        <f t="shared" si="41"/>
        <v>-1.9359443304487511</v>
      </c>
    </row>
    <row r="71" spans="3:29" x14ac:dyDescent="0.25">
      <c r="C71" s="18" t="s">
        <v>32</v>
      </c>
      <c r="D71" s="5">
        <v>1.5437000000000001</v>
      </c>
      <c r="E71" s="5">
        <v>1.5926</v>
      </c>
      <c r="F71" s="5">
        <v>1.6435</v>
      </c>
      <c r="G71" s="5">
        <v>1.6033999999999999</v>
      </c>
      <c r="H71" s="5">
        <v>1.6033999999999999</v>
      </c>
      <c r="I71" s="5">
        <v>1.4984</v>
      </c>
      <c r="J71" s="5">
        <v>1.4569000000000001</v>
      </c>
      <c r="K71" s="5">
        <v>1.6376999999999999</v>
      </c>
      <c r="N71" s="14">
        <f t="shared" si="42"/>
        <v>4.8899999999999944E-2</v>
      </c>
      <c r="O71" s="14">
        <f t="shared" si="43"/>
        <v>9.9799999999999889E-2</v>
      </c>
      <c r="P71" s="14">
        <f t="shared" si="44"/>
        <v>5.9699999999999864E-2</v>
      </c>
      <c r="Q71" s="14">
        <f t="shared" si="45"/>
        <v>5.9699999999999864E-2</v>
      </c>
      <c r="R71" s="14">
        <f t="shared" si="46"/>
        <v>-4.5300000000000118E-2</v>
      </c>
      <c r="S71" s="14">
        <f t="shared" si="47"/>
        <v>-8.6799999999999988E-2</v>
      </c>
      <c r="T71" s="14">
        <f t="shared" si="48"/>
        <v>9.3999999999999861E-2</v>
      </c>
      <c r="V71" s="14">
        <f t="shared" si="35"/>
        <v>3.1677139340545404</v>
      </c>
      <c r="W71" s="14">
        <f t="shared" si="36"/>
        <v>6.4649867202176523</v>
      </c>
      <c r="X71" s="14">
        <f t="shared" si="37"/>
        <v>3.867331735440815</v>
      </c>
      <c r="Y71" s="14">
        <f t="shared" si="38"/>
        <v>3.867331735440815</v>
      </c>
      <c r="Z71" s="14">
        <f t="shared" si="39"/>
        <v>-2.9345080002591253</v>
      </c>
      <c r="AA71" s="14">
        <f t="shared" si="40"/>
        <v>-5.6228541815119515</v>
      </c>
      <c r="AB71" s="14">
        <f t="shared" si="41"/>
        <v>6.0892660491027959</v>
      </c>
    </row>
    <row r="72" spans="3:29" x14ac:dyDescent="0.25">
      <c r="C72" s="18" t="s">
        <v>33</v>
      </c>
      <c r="D72" s="5">
        <v>0.70650000000000002</v>
      </c>
      <c r="E72" s="5">
        <v>0.70889999999999997</v>
      </c>
      <c r="F72" s="5">
        <v>0.72640000000000005</v>
      </c>
      <c r="G72" s="5">
        <v>0.67500000000000004</v>
      </c>
      <c r="H72" s="5">
        <v>0.73609999999999998</v>
      </c>
      <c r="I72" s="5">
        <v>0.74629999999999996</v>
      </c>
      <c r="J72" s="5">
        <v>0.71360000000000001</v>
      </c>
      <c r="K72" s="5">
        <v>0.67500000000000004</v>
      </c>
      <c r="N72" s="14">
        <f t="shared" si="42"/>
        <v>2.3999999999999577E-3</v>
      </c>
      <c r="O72" s="14">
        <f t="shared" si="43"/>
        <v>1.9900000000000029E-2</v>
      </c>
      <c r="P72" s="14">
        <f t="shared" si="44"/>
        <v>-3.1499999999999972E-2</v>
      </c>
      <c r="Q72" s="14">
        <f t="shared" si="45"/>
        <v>2.959999999999996E-2</v>
      </c>
      <c r="R72" s="14">
        <f t="shared" si="46"/>
        <v>3.9799999999999947E-2</v>
      </c>
      <c r="S72" s="14">
        <f t="shared" si="47"/>
        <v>7.0999999999999952E-3</v>
      </c>
      <c r="T72" s="14">
        <f t="shared" si="48"/>
        <v>-3.1499999999999972E-2</v>
      </c>
      <c r="V72" s="14">
        <f t="shared" si="35"/>
        <v>0.33970276008491967</v>
      </c>
      <c r="W72" s="14">
        <f t="shared" si="36"/>
        <v>2.8167020523708461</v>
      </c>
      <c r="X72" s="14">
        <f t="shared" si="37"/>
        <v>-4.458598726114646</v>
      </c>
      <c r="Y72" s="14">
        <f t="shared" si="38"/>
        <v>4.1896673743807442</v>
      </c>
      <c r="Z72" s="14">
        <f t="shared" si="39"/>
        <v>5.6334041047416763</v>
      </c>
      <c r="AA72" s="14">
        <f t="shared" si="40"/>
        <v>1.0049539985845712</v>
      </c>
      <c r="AB72" s="14">
        <f t="shared" si="41"/>
        <v>-4.458598726114646</v>
      </c>
    </row>
    <row r="73" spans="3:29" x14ac:dyDescent="0.25">
      <c r="C73" s="18" t="s">
        <v>34</v>
      </c>
      <c r="D73" s="5">
        <v>4.1704999999999997</v>
      </c>
      <c r="E73" s="5">
        <v>4.2610000000000001</v>
      </c>
      <c r="F73" s="5">
        <v>4.2309999999999999</v>
      </c>
      <c r="G73" s="5">
        <v>4.1917999999999997</v>
      </c>
      <c r="H73" s="5">
        <v>4.3472999999999997</v>
      </c>
      <c r="I73" s="5">
        <v>4.2794999999999996</v>
      </c>
      <c r="J73" s="5">
        <v>4.4062000000000001</v>
      </c>
      <c r="K73" s="5">
        <v>4.2656000000000001</v>
      </c>
      <c r="N73" s="14">
        <f t="shared" si="42"/>
        <v>9.0500000000000469E-2</v>
      </c>
      <c r="O73" s="14">
        <f t="shared" si="43"/>
        <v>6.050000000000022E-2</v>
      </c>
      <c r="P73" s="14">
        <f t="shared" si="44"/>
        <v>2.1300000000000097E-2</v>
      </c>
      <c r="Q73" s="14">
        <f t="shared" si="45"/>
        <v>0.17680000000000007</v>
      </c>
      <c r="R73" s="14">
        <f t="shared" si="46"/>
        <v>0.10899999999999999</v>
      </c>
      <c r="S73" s="14">
        <f t="shared" si="47"/>
        <v>0.23570000000000046</v>
      </c>
      <c r="T73" s="14">
        <f t="shared" si="48"/>
        <v>9.5100000000000406E-2</v>
      </c>
      <c r="V73" s="14">
        <f t="shared" si="35"/>
        <v>2.1700035966910556</v>
      </c>
      <c r="W73" s="14">
        <f t="shared" si="36"/>
        <v>1.4506653878431897</v>
      </c>
      <c r="X73" s="14">
        <f t="shared" si="37"/>
        <v>0.51073012828198294</v>
      </c>
      <c r="Y73" s="14">
        <f t="shared" si="38"/>
        <v>4.2392998441433898</v>
      </c>
      <c r="Z73" s="14">
        <f t="shared" si="39"/>
        <v>2.6135954921472244</v>
      </c>
      <c r="AA73" s="14">
        <f t="shared" si="40"/>
        <v>5.6516005275146979</v>
      </c>
      <c r="AB73" s="14">
        <f t="shared" si="41"/>
        <v>2.280302122047726</v>
      </c>
    </row>
    <row r="76" spans="3:29" x14ac:dyDescent="0.25">
      <c r="F76" s="23" t="s">
        <v>68</v>
      </c>
      <c r="G76" s="23"/>
      <c r="H76" s="23"/>
      <c r="I76" s="23"/>
      <c r="J76" s="23"/>
      <c r="K76" s="15"/>
      <c r="L76" s="15"/>
    </row>
    <row r="77" spans="3:29" x14ac:dyDescent="0.25">
      <c r="D77" s="25" t="s">
        <v>62</v>
      </c>
      <c r="E77" s="25" t="s">
        <v>66</v>
      </c>
      <c r="F77" s="25"/>
      <c r="G77" s="25"/>
      <c r="H77" s="25"/>
      <c r="I77" s="25"/>
      <c r="J77" s="25"/>
      <c r="K77" s="25"/>
      <c r="L77" s="13"/>
      <c r="M77" s="13"/>
      <c r="U77" s="13"/>
      <c r="AC77" s="13"/>
    </row>
    <row r="78" spans="3:29" x14ac:dyDescent="0.25">
      <c r="D78" s="25"/>
      <c r="E78" s="16" t="s">
        <v>10</v>
      </c>
      <c r="F78" s="17" t="s">
        <v>63</v>
      </c>
      <c r="G78" s="17" t="s">
        <v>59</v>
      </c>
      <c r="H78" s="17" t="s">
        <v>60</v>
      </c>
      <c r="I78" s="17" t="s">
        <v>64</v>
      </c>
      <c r="J78" s="17" t="s">
        <v>61</v>
      </c>
      <c r="K78" s="17" t="s">
        <v>65</v>
      </c>
      <c r="L78" s="13"/>
      <c r="M78" s="13"/>
      <c r="N78" s="22" t="s">
        <v>44</v>
      </c>
      <c r="O78" s="22"/>
      <c r="P78" s="22"/>
      <c r="Q78" s="22"/>
      <c r="R78" s="22"/>
      <c r="S78" s="22"/>
      <c r="T78" s="22"/>
      <c r="U78" s="13"/>
      <c r="V78" s="22" t="s">
        <v>45</v>
      </c>
      <c r="W78" s="22"/>
      <c r="X78" s="22"/>
      <c r="Y78" s="22"/>
      <c r="Z78" s="22"/>
      <c r="AA78" s="22"/>
      <c r="AB78" s="22"/>
      <c r="AC78" s="13"/>
    </row>
    <row r="79" spans="3:29" x14ac:dyDescent="0.25">
      <c r="C79" s="18" t="s">
        <v>25</v>
      </c>
      <c r="D79" s="5">
        <v>0.90029999999999999</v>
      </c>
      <c r="E79" s="5">
        <v>0.90029999999999999</v>
      </c>
      <c r="F79" s="5">
        <v>0.90029999999999999</v>
      </c>
      <c r="G79" s="5">
        <v>0.90029999999999999</v>
      </c>
      <c r="H79" s="5">
        <v>0.90029999999999999</v>
      </c>
      <c r="I79" s="5">
        <v>0.90029999999999999</v>
      </c>
      <c r="J79" s="5">
        <v>0.88129999999999997</v>
      </c>
      <c r="K79" s="5">
        <v>0.90029999999999999</v>
      </c>
      <c r="N79" s="14">
        <f t="shared" si="42"/>
        <v>0</v>
      </c>
      <c r="O79" s="14">
        <f t="shared" si="43"/>
        <v>0</v>
      </c>
      <c r="P79" s="14">
        <f t="shared" si="44"/>
        <v>0</v>
      </c>
      <c r="Q79" s="14">
        <f t="shared" si="45"/>
        <v>0</v>
      </c>
      <c r="R79" s="14">
        <f t="shared" si="46"/>
        <v>0</v>
      </c>
      <c r="S79" s="14">
        <f t="shared" si="47"/>
        <v>-1.9000000000000017E-2</v>
      </c>
      <c r="T79" s="14">
        <f t="shared" si="48"/>
        <v>0</v>
      </c>
      <c r="V79" s="14">
        <f t="shared" ref="V79:V88" si="49">N79*100/D79</f>
        <v>0</v>
      </c>
      <c r="W79" s="14">
        <f t="shared" ref="W79:W88" si="50">O79*100/D79</f>
        <v>0</v>
      </c>
      <c r="X79" s="14">
        <f t="shared" ref="X79:X88" si="51">P79*100/D79</f>
        <v>0</v>
      </c>
      <c r="Y79" s="14">
        <f t="shared" ref="Y79:Y88" si="52">Q79*100/D79</f>
        <v>0</v>
      </c>
      <c r="Z79" s="14">
        <f t="shared" ref="Z79:Z88" si="53">R79*100/D79</f>
        <v>0</v>
      </c>
      <c r="AA79" s="14">
        <f t="shared" ref="AA79:AA88" si="54">S79*100/D79</f>
        <v>-2.1104076418971474</v>
      </c>
      <c r="AB79" s="14">
        <f t="shared" ref="AB79:AB88" si="55">T79*100/D79</f>
        <v>0</v>
      </c>
    </row>
    <row r="80" spans="3:29" x14ac:dyDescent="0.25">
      <c r="C80" s="18" t="s">
        <v>26</v>
      </c>
      <c r="D80" s="5">
        <v>1.6556999999999999</v>
      </c>
      <c r="E80" s="5">
        <v>1.6109</v>
      </c>
      <c r="F80" s="5">
        <v>1.6109</v>
      </c>
      <c r="G80" s="5">
        <v>1.6109</v>
      </c>
      <c r="H80" s="5">
        <v>1.6109</v>
      </c>
      <c r="I80" s="5">
        <v>1.6556999999999999</v>
      </c>
      <c r="J80" s="5">
        <v>1.647</v>
      </c>
      <c r="K80" s="5">
        <v>1.6109</v>
      </c>
      <c r="N80" s="14">
        <f t="shared" si="42"/>
        <v>-4.4799999999999951E-2</v>
      </c>
      <c r="O80" s="14">
        <f t="shared" si="43"/>
        <v>-4.4799999999999951E-2</v>
      </c>
      <c r="P80" s="14">
        <f t="shared" si="44"/>
        <v>-4.4799999999999951E-2</v>
      </c>
      <c r="Q80" s="14">
        <f t="shared" si="45"/>
        <v>-4.4799999999999951E-2</v>
      </c>
      <c r="R80" s="14">
        <f t="shared" si="46"/>
        <v>0</v>
      </c>
      <c r="S80" s="14">
        <f t="shared" si="47"/>
        <v>-8.69999999999993E-3</v>
      </c>
      <c r="T80" s="14">
        <f t="shared" si="48"/>
        <v>-4.4799999999999951E-2</v>
      </c>
      <c r="V80" s="14">
        <f t="shared" si="49"/>
        <v>-2.7058041915805973</v>
      </c>
      <c r="W80" s="14">
        <f t="shared" si="50"/>
        <v>-2.7058041915805973</v>
      </c>
      <c r="X80" s="14">
        <f t="shared" si="51"/>
        <v>-2.7058041915805973</v>
      </c>
      <c r="Y80" s="14">
        <f t="shared" si="52"/>
        <v>-2.7058041915805973</v>
      </c>
      <c r="Z80" s="14">
        <f t="shared" si="53"/>
        <v>0</v>
      </c>
      <c r="AA80" s="14">
        <f t="shared" si="54"/>
        <v>-0.52545751041854982</v>
      </c>
      <c r="AB80" s="14">
        <f t="shared" si="55"/>
        <v>-2.7058041915805973</v>
      </c>
    </row>
    <row r="81" spans="3:29" x14ac:dyDescent="0.25">
      <c r="C81" s="18" t="s">
        <v>27</v>
      </c>
      <c r="D81" s="5">
        <v>0.11509999999999999</v>
      </c>
      <c r="E81" s="5">
        <v>0.11119999999999999</v>
      </c>
      <c r="F81" s="5">
        <v>0.11509999999999999</v>
      </c>
      <c r="G81" s="5">
        <v>0.11119999999999999</v>
      </c>
      <c r="H81" s="5">
        <v>0.11119999999999999</v>
      </c>
      <c r="I81" s="5">
        <v>0.11119999999999999</v>
      </c>
      <c r="J81" s="5">
        <v>0.11509999999999999</v>
      </c>
      <c r="K81" s="5">
        <v>0.11119999999999999</v>
      </c>
      <c r="N81" s="14">
        <f t="shared" si="42"/>
        <v>-3.9000000000000007E-3</v>
      </c>
      <c r="O81" s="14">
        <f t="shared" si="43"/>
        <v>0</v>
      </c>
      <c r="P81" s="14">
        <f t="shared" si="44"/>
        <v>-3.9000000000000007E-3</v>
      </c>
      <c r="Q81" s="14">
        <f t="shared" si="45"/>
        <v>-3.9000000000000007E-3</v>
      </c>
      <c r="R81" s="14">
        <f t="shared" si="46"/>
        <v>-3.9000000000000007E-3</v>
      </c>
      <c r="S81" s="14">
        <f t="shared" si="47"/>
        <v>0</v>
      </c>
      <c r="T81" s="14">
        <f t="shared" si="48"/>
        <v>-3.9000000000000007E-3</v>
      </c>
      <c r="V81" s="14">
        <f t="shared" si="49"/>
        <v>-3.3883579496090364</v>
      </c>
      <c r="W81" s="14">
        <f t="shared" si="50"/>
        <v>0</v>
      </c>
      <c r="X81" s="14">
        <f t="shared" si="51"/>
        <v>-3.3883579496090364</v>
      </c>
      <c r="Y81" s="14">
        <f t="shared" si="52"/>
        <v>-3.3883579496090364</v>
      </c>
      <c r="Z81" s="14">
        <f t="shared" si="53"/>
        <v>-3.3883579496090364</v>
      </c>
      <c r="AA81" s="14">
        <f t="shared" si="54"/>
        <v>0</v>
      </c>
      <c r="AB81" s="14">
        <f t="shared" si="55"/>
        <v>-3.3883579496090364</v>
      </c>
    </row>
    <row r="82" spans="3:29" x14ac:dyDescent="0.25">
      <c r="C82" s="18" t="s">
        <v>28</v>
      </c>
      <c r="D82" s="5">
        <v>1.524</v>
      </c>
      <c r="E82" s="5">
        <v>1.524</v>
      </c>
      <c r="F82" s="5">
        <v>1.524</v>
      </c>
      <c r="G82" s="5">
        <v>1.524</v>
      </c>
      <c r="H82" s="5">
        <v>1.524</v>
      </c>
      <c r="I82" s="5">
        <v>1.524</v>
      </c>
      <c r="J82" s="5">
        <v>1.524</v>
      </c>
      <c r="K82" s="5">
        <v>1.524</v>
      </c>
      <c r="N82" s="14">
        <f t="shared" si="42"/>
        <v>0</v>
      </c>
      <c r="O82" s="14">
        <f t="shared" si="43"/>
        <v>0</v>
      </c>
      <c r="P82" s="14">
        <f t="shared" si="44"/>
        <v>0</v>
      </c>
      <c r="Q82" s="14">
        <f t="shared" si="45"/>
        <v>0</v>
      </c>
      <c r="R82" s="14">
        <f t="shared" si="46"/>
        <v>0</v>
      </c>
      <c r="S82" s="14">
        <f t="shared" si="47"/>
        <v>0</v>
      </c>
      <c r="T82" s="14">
        <f t="shared" si="48"/>
        <v>0</v>
      </c>
      <c r="V82" s="14">
        <f t="shared" si="49"/>
        <v>0</v>
      </c>
      <c r="W82" s="14">
        <f t="shared" si="50"/>
        <v>0</v>
      </c>
      <c r="X82" s="14">
        <f t="shared" si="51"/>
        <v>0</v>
      </c>
      <c r="Y82" s="14">
        <f t="shared" si="52"/>
        <v>0</v>
      </c>
      <c r="Z82" s="14">
        <f t="shared" si="53"/>
        <v>0</v>
      </c>
      <c r="AA82" s="14">
        <f t="shared" si="54"/>
        <v>0</v>
      </c>
      <c r="AB82" s="14">
        <f t="shared" si="55"/>
        <v>0</v>
      </c>
    </row>
    <row r="83" spans="3:29" x14ac:dyDescent="0.25">
      <c r="C83" s="18" t="s">
        <v>29</v>
      </c>
      <c r="D83" s="5">
        <v>2.5710000000000002</v>
      </c>
      <c r="E83" s="5">
        <v>2.5710000000000002</v>
      </c>
      <c r="F83" s="5">
        <v>2.5491000000000001</v>
      </c>
      <c r="G83" s="5">
        <v>2.5710000000000002</v>
      </c>
      <c r="H83" s="5">
        <v>2.5710000000000002</v>
      </c>
      <c r="I83" s="5">
        <v>2.5710000000000002</v>
      </c>
      <c r="J83" s="5">
        <v>2.6964000000000001</v>
      </c>
      <c r="K83" s="5">
        <v>2.5710000000000002</v>
      </c>
      <c r="N83" s="14">
        <f t="shared" si="42"/>
        <v>0</v>
      </c>
      <c r="O83" s="14">
        <f t="shared" si="43"/>
        <v>-2.1900000000000031E-2</v>
      </c>
      <c r="P83" s="14">
        <f t="shared" si="44"/>
        <v>0</v>
      </c>
      <c r="Q83" s="14">
        <f t="shared" si="45"/>
        <v>0</v>
      </c>
      <c r="R83" s="14">
        <f t="shared" si="46"/>
        <v>0</v>
      </c>
      <c r="S83" s="14">
        <f t="shared" si="47"/>
        <v>0.12539999999999996</v>
      </c>
      <c r="T83" s="14">
        <f t="shared" si="48"/>
        <v>0</v>
      </c>
      <c r="V83" s="14">
        <f t="shared" si="49"/>
        <v>0</v>
      </c>
      <c r="W83" s="14">
        <f t="shared" si="50"/>
        <v>-0.85180863477246316</v>
      </c>
      <c r="X83" s="14">
        <f t="shared" si="51"/>
        <v>0</v>
      </c>
      <c r="Y83" s="14">
        <f t="shared" si="52"/>
        <v>0</v>
      </c>
      <c r="Z83" s="14">
        <f t="shared" si="53"/>
        <v>0</v>
      </c>
      <c r="AA83" s="14">
        <f t="shared" si="54"/>
        <v>4.8774795799299859</v>
      </c>
      <c r="AB83" s="14">
        <f t="shared" si="55"/>
        <v>0</v>
      </c>
    </row>
    <row r="84" spans="3:29" x14ac:dyDescent="0.25">
      <c r="C84" s="18" t="s">
        <v>30</v>
      </c>
      <c r="D84" s="5">
        <v>1.6415999999999999</v>
      </c>
      <c r="E84" s="5">
        <v>1.6415999999999999</v>
      </c>
      <c r="F84" s="5">
        <v>1.6415999999999999</v>
      </c>
      <c r="G84" s="5">
        <v>1.6415999999999999</v>
      </c>
      <c r="H84" s="5">
        <v>1.6415999999999999</v>
      </c>
      <c r="I84" s="5">
        <v>1.6415999999999999</v>
      </c>
      <c r="J84" s="5">
        <v>1.6415999999999999</v>
      </c>
      <c r="K84" s="5">
        <v>1.6415999999999999</v>
      </c>
      <c r="N84" s="14">
        <f t="shared" si="42"/>
        <v>0</v>
      </c>
      <c r="O84" s="14">
        <f t="shared" si="43"/>
        <v>0</v>
      </c>
      <c r="P84" s="14">
        <f t="shared" si="44"/>
        <v>0</v>
      </c>
      <c r="Q84" s="14">
        <f t="shared" si="45"/>
        <v>0</v>
      </c>
      <c r="R84" s="14">
        <f t="shared" si="46"/>
        <v>0</v>
      </c>
      <c r="S84" s="14">
        <f t="shared" si="47"/>
        <v>0</v>
      </c>
      <c r="T84" s="14">
        <f t="shared" si="48"/>
        <v>0</v>
      </c>
      <c r="V84" s="14">
        <f t="shared" si="49"/>
        <v>0</v>
      </c>
      <c r="W84" s="14">
        <f t="shared" si="50"/>
        <v>0</v>
      </c>
      <c r="X84" s="14">
        <f t="shared" si="51"/>
        <v>0</v>
      </c>
      <c r="Y84" s="14">
        <f t="shared" si="52"/>
        <v>0</v>
      </c>
      <c r="Z84" s="14">
        <f t="shared" si="53"/>
        <v>0</v>
      </c>
      <c r="AA84" s="14">
        <f t="shared" si="54"/>
        <v>0</v>
      </c>
      <c r="AB84" s="14">
        <f t="shared" si="55"/>
        <v>0</v>
      </c>
    </row>
    <row r="85" spans="3:29" x14ac:dyDescent="0.25">
      <c r="C85" s="18" t="s">
        <v>31</v>
      </c>
      <c r="D85" s="5">
        <v>1.0683</v>
      </c>
      <c r="E85" s="5">
        <v>1.0683</v>
      </c>
      <c r="F85" s="5">
        <v>1.0683</v>
      </c>
      <c r="G85" s="5">
        <v>1.0683</v>
      </c>
      <c r="H85" s="5">
        <v>1.0683</v>
      </c>
      <c r="I85" s="5">
        <v>1.0683</v>
      </c>
      <c r="J85" s="5">
        <v>1.1696</v>
      </c>
      <c r="K85" s="5">
        <v>1.0683</v>
      </c>
      <c r="N85" s="14">
        <f t="shared" si="42"/>
        <v>0</v>
      </c>
      <c r="O85" s="14">
        <f t="shared" si="43"/>
        <v>0</v>
      </c>
      <c r="P85" s="14">
        <f t="shared" si="44"/>
        <v>0</v>
      </c>
      <c r="Q85" s="14">
        <f t="shared" si="45"/>
        <v>0</v>
      </c>
      <c r="R85" s="14">
        <f t="shared" si="46"/>
        <v>0</v>
      </c>
      <c r="S85" s="14">
        <f t="shared" si="47"/>
        <v>0.10129999999999995</v>
      </c>
      <c r="T85" s="14">
        <f t="shared" si="48"/>
        <v>0</v>
      </c>
      <c r="V85" s="14">
        <f t="shared" si="49"/>
        <v>0</v>
      </c>
      <c r="W85" s="14">
        <f t="shared" si="50"/>
        <v>0</v>
      </c>
      <c r="X85" s="14">
        <f t="shared" si="51"/>
        <v>0</v>
      </c>
      <c r="Y85" s="14">
        <f t="shared" si="52"/>
        <v>0</v>
      </c>
      <c r="Z85" s="14">
        <f t="shared" si="53"/>
        <v>0</v>
      </c>
      <c r="AA85" s="14">
        <f t="shared" si="54"/>
        <v>9.4823551436862257</v>
      </c>
      <c r="AB85" s="14">
        <f t="shared" si="55"/>
        <v>0</v>
      </c>
    </row>
    <row r="86" spans="3:29" x14ac:dyDescent="0.25">
      <c r="C86" s="18" t="s">
        <v>32</v>
      </c>
      <c r="D86" s="5">
        <v>1.4397</v>
      </c>
      <c r="E86" s="5">
        <v>1.4397</v>
      </c>
      <c r="F86" s="5">
        <v>1.4397</v>
      </c>
      <c r="G86" s="5">
        <v>1.4397</v>
      </c>
      <c r="H86" s="5">
        <v>1.4397</v>
      </c>
      <c r="I86" s="5">
        <v>1.4397</v>
      </c>
      <c r="J86" s="5">
        <v>1.8078000000000001</v>
      </c>
      <c r="K86" s="5">
        <v>1.4397</v>
      </c>
      <c r="N86" s="14">
        <f t="shared" si="42"/>
        <v>0</v>
      </c>
      <c r="O86" s="14">
        <f t="shared" si="43"/>
        <v>0</v>
      </c>
      <c r="P86" s="14">
        <f t="shared" si="44"/>
        <v>0</v>
      </c>
      <c r="Q86" s="14">
        <f t="shared" si="45"/>
        <v>0</v>
      </c>
      <c r="R86" s="14">
        <f t="shared" si="46"/>
        <v>0</v>
      </c>
      <c r="S86" s="14">
        <f t="shared" si="47"/>
        <v>0.36810000000000009</v>
      </c>
      <c r="T86" s="14">
        <f t="shared" si="48"/>
        <v>0</v>
      </c>
      <c r="V86" s="14">
        <f t="shared" si="49"/>
        <v>0</v>
      </c>
      <c r="W86" s="14">
        <f t="shared" si="50"/>
        <v>0</v>
      </c>
      <c r="X86" s="14">
        <f t="shared" si="51"/>
        <v>0</v>
      </c>
      <c r="Y86" s="14">
        <f t="shared" si="52"/>
        <v>0</v>
      </c>
      <c r="Z86" s="14">
        <f t="shared" si="53"/>
        <v>0</v>
      </c>
      <c r="AA86" s="14">
        <f t="shared" si="54"/>
        <v>25.567826630548037</v>
      </c>
      <c r="AB86" s="14">
        <f t="shared" si="55"/>
        <v>0</v>
      </c>
    </row>
    <row r="87" spans="3:29" x14ac:dyDescent="0.25">
      <c r="C87" s="18" t="s">
        <v>33</v>
      </c>
      <c r="D87" s="5">
        <v>0.79620000000000002</v>
      </c>
      <c r="E87" s="5">
        <v>0.79620000000000002</v>
      </c>
      <c r="F87" s="5">
        <v>0.79620000000000002</v>
      </c>
      <c r="G87" s="5">
        <v>0.79620000000000002</v>
      </c>
      <c r="H87" s="5">
        <v>0.79620000000000002</v>
      </c>
      <c r="I87" s="5">
        <v>0.79620000000000002</v>
      </c>
      <c r="J87" s="5">
        <v>0.79620000000000002</v>
      </c>
      <c r="K87" s="5">
        <v>0.79620000000000002</v>
      </c>
      <c r="N87" s="14">
        <f t="shared" si="42"/>
        <v>0</v>
      </c>
      <c r="O87" s="14">
        <f t="shared" si="43"/>
        <v>0</v>
      </c>
      <c r="P87" s="14">
        <f t="shared" si="44"/>
        <v>0</v>
      </c>
      <c r="Q87" s="14">
        <f t="shared" si="45"/>
        <v>0</v>
      </c>
      <c r="R87" s="14">
        <f t="shared" si="46"/>
        <v>0</v>
      </c>
      <c r="S87" s="14">
        <f t="shared" si="47"/>
        <v>0</v>
      </c>
      <c r="T87" s="14">
        <f t="shared" si="48"/>
        <v>0</v>
      </c>
      <c r="V87" s="14">
        <f t="shared" si="49"/>
        <v>0</v>
      </c>
      <c r="W87" s="14">
        <f t="shared" si="50"/>
        <v>0</v>
      </c>
      <c r="X87" s="14">
        <f t="shared" si="51"/>
        <v>0</v>
      </c>
      <c r="Y87" s="14">
        <f t="shared" si="52"/>
        <v>0</v>
      </c>
      <c r="Z87" s="14">
        <f t="shared" si="53"/>
        <v>0</v>
      </c>
      <c r="AA87" s="14">
        <f t="shared" si="54"/>
        <v>0</v>
      </c>
      <c r="AB87" s="14">
        <f t="shared" si="55"/>
        <v>0</v>
      </c>
    </row>
    <row r="88" spans="3:29" x14ac:dyDescent="0.25">
      <c r="C88" s="18" t="s">
        <v>34</v>
      </c>
      <c r="D88" s="5">
        <v>4.2812999999999999</v>
      </c>
      <c r="E88" s="5">
        <v>3.9866000000000001</v>
      </c>
      <c r="F88" s="5">
        <v>4.2812999999999999</v>
      </c>
      <c r="G88" s="5">
        <v>3.9866000000000001</v>
      </c>
      <c r="H88" s="5">
        <v>3.9866000000000001</v>
      </c>
      <c r="I88" s="5">
        <v>3.9866000000000001</v>
      </c>
      <c r="J88" s="5">
        <v>3.9866000000000001</v>
      </c>
      <c r="K88" s="5">
        <v>3.9866000000000001</v>
      </c>
      <c r="N88" s="14">
        <f t="shared" si="42"/>
        <v>-0.29469999999999974</v>
      </c>
      <c r="O88" s="14">
        <f t="shared" si="43"/>
        <v>0</v>
      </c>
      <c r="P88" s="14">
        <f t="shared" si="44"/>
        <v>-0.29469999999999974</v>
      </c>
      <c r="Q88" s="14">
        <f t="shared" si="45"/>
        <v>-0.29469999999999974</v>
      </c>
      <c r="R88" s="14">
        <f t="shared" si="46"/>
        <v>-0.29469999999999974</v>
      </c>
      <c r="S88" s="14">
        <f t="shared" si="47"/>
        <v>-0.29469999999999974</v>
      </c>
      <c r="T88" s="14">
        <f t="shared" si="48"/>
        <v>-0.29469999999999974</v>
      </c>
      <c r="V88" s="14">
        <f t="shared" si="49"/>
        <v>-6.8834232592903968</v>
      </c>
      <c r="W88" s="14">
        <f t="shared" si="50"/>
        <v>0</v>
      </c>
      <c r="X88" s="14">
        <f t="shared" si="51"/>
        <v>-6.8834232592903968</v>
      </c>
      <c r="Y88" s="14">
        <f t="shared" si="52"/>
        <v>-6.8834232592903968</v>
      </c>
      <c r="Z88" s="14">
        <f t="shared" si="53"/>
        <v>-6.8834232592903968</v>
      </c>
      <c r="AA88" s="14">
        <f t="shared" si="54"/>
        <v>-6.8834232592903968</v>
      </c>
      <c r="AB88" s="14">
        <f t="shared" si="55"/>
        <v>-6.8834232592903968</v>
      </c>
    </row>
    <row r="91" spans="3:29" x14ac:dyDescent="0.25">
      <c r="F91" s="23" t="s">
        <v>67</v>
      </c>
      <c r="G91" s="23"/>
      <c r="H91" s="23"/>
      <c r="I91" s="23"/>
      <c r="J91" s="23"/>
      <c r="K91" s="15"/>
      <c r="L91" s="15"/>
    </row>
    <row r="92" spans="3:29" x14ac:dyDescent="0.25">
      <c r="D92" s="25" t="s">
        <v>62</v>
      </c>
      <c r="E92" s="25" t="s">
        <v>66</v>
      </c>
      <c r="F92" s="25"/>
      <c r="G92" s="25"/>
      <c r="H92" s="25"/>
      <c r="I92" s="25"/>
      <c r="J92" s="25"/>
      <c r="K92" s="25"/>
      <c r="L92" s="13"/>
      <c r="M92" s="13"/>
      <c r="U92" s="13"/>
      <c r="AC92" s="13"/>
    </row>
    <row r="93" spans="3:29" x14ac:dyDescent="0.25">
      <c r="D93" s="25"/>
      <c r="E93" s="16" t="s">
        <v>10</v>
      </c>
      <c r="F93" s="17" t="s">
        <v>63</v>
      </c>
      <c r="G93" s="17" t="s">
        <v>59</v>
      </c>
      <c r="H93" s="17" t="s">
        <v>60</v>
      </c>
      <c r="I93" s="17" t="s">
        <v>64</v>
      </c>
      <c r="J93" s="17" t="s">
        <v>61</v>
      </c>
      <c r="K93" s="17" t="s">
        <v>65</v>
      </c>
      <c r="L93" s="13"/>
      <c r="M93" s="13"/>
      <c r="N93" s="22" t="s">
        <v>44</v>
      </c>
      <c r="O93" s="22"/>
      <c r="P93" s="22"/>
      <c r="Q93" s="22"/>
      <c r="R93" s="22"/>
      <c r="S93" s="22"/>
      <c r="T93" s="22"/>
      <c r="U93" s="13"/>
      <c r="V93" s="22" t="s">
        <v>45</v>
      </c>
      <c r="W93" s="22"/>
      <c r="X93" s="22"/>
      <c r="Y93" s="22"/>
      <c r="Z93" s="22"/>
      <c r="AA93" s="22"/>
      <c r="AB93" s="22"/>
      <c r="AC93" s="13"/>
    </row>
    <row r="94" spans="3:29" x14ac:dyDescent="0.25">
      <c r="C94" s="18" t="s">
        <v>25</v>
      </c>
      <c r="D94" s="5">
        <v>0.74209999999999998</v>
      </c>
      <c r="E94" s="5">
        <v>0.74329999999999996</v>
      </c>
      <c r="F94" s="5">
        <v>0.74080000000000001</v>
      </c>
      <c r="G94" s="5">
        <v>0.77300000000000002</v>
      </c>
      <c r="H94" s="5">
        <v>0.76139999999999997</v>
      </c>
      <c r="I94" s="5">
        <v>0.76080000000000003</v>
      </c>
      <c r="J94" s="5">
        <v>0.75090000000000001</v>
      </c>
      <c r="K94" s="5">
        <v>0.77300000000000002</v>
      </c>
      <c r="N94" s="14">
        <f t="shared" si="42"/>
        <v>1.1999999999999789E-3</v>
      </c>
      <c r="O94" s="14">
        <f t="shared" si="43"/>
        <v>-1.2999999999999678E-3</v>
      </c>
      <c r="P94" s="14">
        <f t="shared" si="44"/>
        <v>3.0900000000000039E-2</v>
      </c>
      <c r="Q94" s="14">
        <f t="shared" si="45"/>
        <v>1.9299999999999984E-2</v>
      </c>
      <c r="R94" s="14">
        <f t="shared" si="46"/>
        <v>1.870000000000005E-2</v>
      </c>
      <c r="S94" s="14">
        <f t="shared" si="47"/>
        <v>8.80000000000003E-3</v>
      </c>
      <c r="T94" s="14">
        <f t="shared" si="48"/>
        <v>3.0900000000000039E-2</v>
      </c>
      <c r="V94" s="14">
        <f t="shared" ref="V94:V103" si="56">N94*100/D94</f>
        <v>0.16170327449130562</v>
      </c>
      <c r="W94" s="14">
        <f t="shared" ref="W94:W103" si="57">O94*100/D94</f>
        <v>-0.17517854736557983</v>
      </c>
      <c r="X94" s="14">
        <f t="shared" ref="X94:X103" si="58">P94*100/D94</f>
        <v>4.1638593181511983</v>
      </c>
      <c r="Y94" s="14">
        <f t="shared" ref="Y94:Y103" si="59">Q94*100/D94</f>
        <v>2.6007276647352087</v>
      </c>
      <c r="Z94" s="14">
        <f t="shared" ref="Z94:Z103" si="60">R94*100/D94</f>
        <v>2.5198760274895635</v>
      </c>
      <c r="AA94" s="14">
        <f t="shared" ref="AA94:AA103" si="61">S94*100/D94</f>
        <v>1.185824012936266</v>
      </c>
      <c r="AB94" s="14">
        <f t="shared" ref="AB94:AB103" si="62">T94*100/D94</f>
        <v>4.1638593181511983</v>
      </c>
    </row>
    <row r="95" spans="3:29" x14ac:dyDescent="0.25">
      <c r="C95" s="18" t="s">
        <v>26</v>
      </c>
      <c r="D95" s="5">
        <v>1.4908999999999999</v>
      </c>
      <c r="E95" s="5">
        <v>1.7556</v>
      </c>
      <c r="F95" s="5">
        <v>1.4906999999999999</v>
      </c>
      <c r="G95" s="5">
        <v>1.637</v>
      </c>
      <c r="H95" s="5">
        <v>1.7196</v>
      </c>
      <c r="I95" s="5">
        <v>1.593</v>
      </c>
      <c r="J95" s="5">
        <v>1.5342</v>
      </c>
      <c r="K95" s="5">
        <v>1.6439999999999999</v>
      </c>
      <c r="N95" s="14">
        <f t="shared" si="42"/>
        <v>0.26470000000000016</v>
      </c>
      <c r="O95" s="14">
        <f t="shared" si="43"/>
        <v>-1.9999999999997797E-4</v>
      </c>
      <c r="P95" s="14">
        <f t="shared" si="44"/>
        <v>0.14610000000000012</v>
      </c>
      <c r="Q95" s="14">
        <f t="shared" si="45"/>
        <v>0.22870000000000013</v>
      </c>
      <c r="R95" s="14">
        <f t="shared" si="46"/>
        <v>0.10210000000000008</v>
      </c>
      <c r="S95" s="14">
        <f t="shared" si="47"/>
        <v>4.3300000000000116E-2</v>
      </c>
      <c r="T95" s="14">
        <f t="shared" si="48"/>
        <v>0.15310000000000001</v>
      </c>
      <c r="V95" s="14">
        <f t="shared" si="56"/>
        <v>17.754376551076543</v>
      </c>
      <c r="W95" s="14">
        <f t="shared" si="57"/>
        <v>-1.3414715943388422E-2</v>
      </c>
      <c r="X95" s="14">
        <f t="shared" si="58"/>
        <v>9.7994499966463291</v>
      </c>
      <c r="Y95" s="14">
        <f t="shared" si="59"/>
        <v>15.339727681266359</v>
      </c>
      <c r="Z95" s="14">
        <f t="shared" si="60"/>
        <v>6.8482124891005487</v>
      </c>
      <c r="AA95" s="14">
        <f t="shared" si="61"/>
        <v>2.9042860017439209</v>
      </c>
      <c r="AB95" s="14">
        <f t="shared" si="62"/>
        <v>10.268965054664969</v>
      </c>
    </row>
    <row r="96" spans="3:29" x14ac:dyDescent="0.25">
      <c r="C96" s="18" t="s">
        <v>27</v>
      </c>
      <c r="D96" s="5">
        <v>0.11890000000000001</v>
      </c>
      <c r="E96" s="5">
        <v>0.11890000000000001</v>
      </c>
      <c r="F96" s="5">
        <v>0.11890000000000001</v>
      </c>
      <c r="G96" s="5">
        <v>0.11890000000000001</v>
      </c>
      <c r="H96" s="5">
        <v>0.11890000000000001</v>
      </c>
      <c r="I96" s="5">
        <v>0.14860000000000001</v>
      </c>
      <c r="J96" s="5">
        <v>0.1225</v>
      </c>
      <c r="K96" s="5">
        <v>0.11890000000000001</v>
      </c>
      <c r="N96" s="14">
        <f t="shared" si="42"/>
        <v>0</v>
      </c>
      <c r="O96" s="14">
        <f t="shared" si="43"/>
        <v>0</v>
      </c>
      <c r="P96" s="14">
        <f t="shared" si="44"/>
        <v>0</v>
      </c>
      <c r="Q96" s="14">
        <f t="shared" si="45"/>
        <v>0</v>
      </c>
      <c r="R96" s="14">
        <f t="shared" si="46"/>
        <v>2.9700000000000004E-2</v>
      </c>
      <c r="S96" s="14">
        <f t="shared" si="47"/>
        <v>3.5999999999999921E-3</v>
      </c>
      <c r="T96" s="14">
        <f t="shared" si="48"/>
        <v>0</v>
      </c>
      <c r="V96" s="14">
        <f t="shared" si="56"/>
        <v>0</v>
      </c>
      <c r="W96" s="14">
        <f t="shared" si="57"/>
        <v>0</v>
      </c>
      <c r="X96" s="14">
        <f t="shared" si="58"/>
        <v>0</v>
      </c>
      <c r="Y96" s="14">
        <f t="shared" si="59"/>
        <v>0</v>
      </c>
      <c r="Z96" s="14">
        <f t="shared" si="60"/>
        <v>24.978973927670314</v>
      </c>
      <c r="AA96" s="14">
        <f t="shared" si="61"/>
        <v>3.0277544154751825</v>
      </c>
      <c r="AB96" s="14">
        <f t="shared" si="62"/>
        <v>0</v>
      </c>
    </row>
    <row r="97" spans="3:28" x14ac:dyDescent="0.25">
      <c r="C97" s="18" t="s">
        <v>28</v>
      </c>
      <c r="D97" s="5">
        <v>1.3315999999999999</v>
      </c>
      <c r="E97" s="5">
        <v>1.6221000000000001</v>
      </c>
      <c r="F97" s="5">
        <v>1.4117</v>
      </c>
      <c r="G97" s="5">
        <v>1.8717999999999999</v>
      </c>
      <c r="H97" s="5">
        <v>1.8953</v>
      </c>
      <c r="I97" s="5">
        <v>1.4587000000000001</v>
      </c>
      <c r="J97" s="5">
        <v>1.4016</v>
      </c>
      <c r="K97" s="5">
        <v>2.0272999999999999</v>
      </c>
      <c r="N97" s="14">
        <f t="shared" si="42"/>
        <v>0.2905000000000002</v>
      </c>
      <c r="O97" s="14">
        <f t="shared" si="43"/>
        <v>8.010000000000006E-2</v>
      </c>
      <c r="P97" s="14">
        <f t="shared" si="44"/>
        <v>0.54020000000000001</v>
      </c>
      <c r="Q97" s="14">
        <f t="shared" si="45"/>
        <v>0.56370000000000009</v>
      </c>
      <c r="R97" s="14">
        <f t="shared" si="46"/>
        <v>0.12710000000000021</v>
      </c>
      <c r="S97" s="14">
        <f t="shared" si="47"/>
        <v>7.0000000000000062E-2</v>
      </c>
      <c r="T97" s="14">
        <f t="shared" si="48"/>
        <v>0.69569999999999999</v>
      </c>
      <c r="V97" s="14">
        <f t="shared" si="56"/>
        <v>21.815860618804461</v>
      </c>
      <c r="W97" s="14">
        <f t="shared" si="57"/>
        <v>6.0153199158906618</v>
      </c>
      <c r="X97" s="14">
        <f t="shared" si="58"/>
        <v>40.567738059477328</v>
      </c>
      <c r="Y97" s="14">
        <f t="shared" si="59"/>
        <v>42.332532291979582</v>
      </c>
      <c r="Z97" s="14">
        <f t="shared" si="60"/>
        <v>9.5449083808951816</v>
      </c>
      <c r="AA97" s="14">
        <f t="shared" si="61"/>
        <v>5.2568338840492688</v>
      </c>
      <c r="AB97" s="14">
        <f t="shared" si="62"/>
        <v>52.245419044758187</v>
      </c>
    </row>
    <row r="98" spans="3:28" x14ac:dyDescent="0.25">
      <c r="C98" s="18" t="s">
        <v>29</v>
      </c>
      <c r="D98" s="5">
        <v>1.66</v>
      </c>
      <c r="E98" s="5">
        <v>1.7503</v>
      </c>
      <c r="F98" s="5">
        <v>1.7310000000000001</v>
      </c>
      <c r="G98" s="5">
        <v>1.796</v>
      </c>
      <c r="H98" s="5">
        <v>1.9684999999999999</v>
      </c>
      <c r="I98" s="5">
        <v>1.8264</v>
      </c>
      <c r="J98" s="5">
        <v>1.7444</v>
      </c>
      <c r="K98" s="5">
        <v>1.9684999999999999</v>
      </c>
      <c r="N98" s="14">
        <f t="shared" si="42"/>
        <v>9.0300000000000047E-2</v>
      </c>
      <c r="O98" s="14">
        <f t="shared" si="43"/>
        <v>7.1000000000000174E-2</v>
      </c>
      <c r="P98" s="14">
        <f t="shared" si="44"/>
        <v>0.13600000000000012</v>
      </c>
      <c r="Q98" s="14">
        <f t="shared" si="45"/>
        <v>0.3085</v>
      </c>
      <c r="R98" s="14">
        <f t="shared" si="46"/>
        <v>0.1664000000000001</v>
      </c>
      <c r="S98" s="14">
        <f t="shared" si="47"/>
        <v>8.4400000000000031E-2</v>
      </c>
      <c r="T98" s="14">
        <f t="shared" si="48"/>
        <v>0.3085</v>
      </c>
      <c r="V98" s="14">
        <f t="shared" si="56"/>
        <v>5.4397590361445811</v>
      </c>
      <c r="W98" s="14">
        <f t="shared" si="57"/>
        <v>4.2771084337349503</v>
      </c>
      <c r="X98" s="14">
        <f t="shared" si="58"/>
        <v>8.1927710843373571</v>
      </c>
      <c r="Y98" s="14">
        <f t="shared" si="59"/>
        <v>18.584337349397593</v>
      </c>
      <c r="Z98" s="14">
        <f t="shared" si="60"/>
        <v>10.024096385542176</v>
      </c>
      <c r="AA98" s="14">
        <f t="shared" si="61"/>
        <v>5.0843373493975923</v>
      </c>
      <c r="AB98" s="14">
        <f t="shared" si="62"/>
        <v>18.584337349397593</v>
      </c>
    </row>
    <row r="99" spans="3:28" x14ac:dyDescent="0.25">
      <c r="C99" s="18" t="s">
        <v>30</v>
      </c>
      <c r="D99" s="5">
        <v>1.4939</v>
      </c>
      <c r="E99" s="5">
        <v>1.9877</v>
      </c>
      <c r="F99" s="5">
        <v>1.3940999999999999</v>
      </c>
      <c r="G99" s="5">
        <v>1.6032999999999999</v>
      </c>
      <c r="H99" s="5">
        <v>1.4135</v>
      </c>
      <c r="I99" s="5">
        <v>1.5386</v>
      </c>
      <c r="J99" s="5">
        <v>1.3859999999999999</v>
      </c>
      <c r="K99" s="5">
        <v>1.6103000000000001</v>
      </c>
      <c r="N99" s="14">
        <f t="shared" si="42"/>
        <v>0.49380000000000002</v>
      </c>
      <c r="O99" s="14">
        <f t="shared" si="43"/>
        <v>-9.9800000000000111E-2</v>
      </c>
      <c r="P99" s="14">
        <f t="shared" si="44"/>
        <v>0.10939999999999994</v>
      </c>
      <c r="Q99" s="14">
        <f t="shared" si="45"/>
        <v>-8.0400000000000027E-2</v>
      </c>
      <c r="R99" s="14">
        <f t="shared" si="46"/>
        <v>4.4699999999999962E-2</v>
      </c>
      <c r="S99" s="14">
        <f t="shared" si="47"/>
        <v>-0.10790000000000011</v>
      </c>
      <c r="T99" s="14">
        <f t="shared" si="48"/>
        <v>0.11640000000000006</v>
      </c>
      <c r="V99" s="14">
        <f t="shared" si="56"/>
        <v>33.054421313340924</v>
      </c>
      <c r="W99" s="14">
        <f t="shared" si="57"/>
        <v>-6.6805007028582981</v>
      </c>
      <c r="X99" s="14">
        <f t="shared" si="58"/>
        <v>7.3231139969208074</v>
      </c>
      <c r="Y99" s="14">
        <f t="shared" si="59"/>
        <v>-5.3818863377736141</v>
      </c>
      <c r="Z99" s="14">
        <f t="shared" si="60"/>
        <v>2.9921681504786104</v>
      </c>
      <c r="AA99" s="14">
        <f t="shared" si="61"/>
        <v>-7.222705669723549</v>
      </c>
      <c r="AB99" s="14">
        <f t="shared" si="62"/>
        <v>7.7916861905080701</v>
      </c>
    </row>
    <row r="100" spans="3:28" x14ac:dyDescent="0.25">
      <c r="C100" s="18" t="s">
        <v>31</v>
      </c>
      <c r="D100" s="5">
        <v>1.0111000000000001</v>
      </c>
      <c r="E100" s="5">
        <v>1.0293000000000001</v>
      </c>
      <c r="F100" s="5">
        <v>1.0111000000000001</v>
      </c>
      <c r="G100" s="5">
        <v>0.98309999999999997</v>
      </c>
      <c r="H100" s="5">
        <v>0.99629999999999996</v>
      </c>
      <c r="I100" s="5">
        <v>0.98499999999999999</v>
      </c>
      <c r="J100" s="5">
        <v>1.0578000000000001</v>
      </c>
      <c r="K100" s="5">
        <v>0.99629999999999996</v>
      </c>
      <c r="N100" s="14">
        <f t="shared" si="42"/>
        <v>1.8199999999999994E-2</v>
      </c>
      <c r="O100" s="14">
        <f t="shared" si="43"/>
        <v>0</v>
      </c>
      <c r="P100" s="14">
        <f t="shared" si="44"/>
        <v>-2.8000000000000136E-2</v>
      </c>
      <c r="Q100" s="14">
        <f t="shared" si="45"/>
        <v>-1.4800000000000146E-2</v>
      </c>
      <c r="R100" s="14">
        <f t="shared" si="46"/>
        <v>-2.6100000000000123E-2</v>
      </c>
      <c r="S100" s="14">
        <f t="shared" si="47"/>
        <v>4.6699999999999964E-2</v>
      </c>
      <c r="T100" s="14">
        <f t="shared" si="48"/>
        <v>-1.4800000000000146E-2</v>
      </c>
      <c r="V100" s="14">
        <f t="shared" si="56"/>
        <v>1.8000197804371469</v>
      </c>
      <c r="W100" s="14">
        <f t="shared" si="57"/>
        <v>0</v>
      </c>
      <c r="X100" s="14">
        <f t="shared" si="58"/>
        <v>-2.7692612006725481</v>
      </c>
      <c r="Y100" s="14">
        <f t="shared" si="59"/>
        <v>-1.4637523489269255</v>
      </c>
      <c r="Z100" s="14">
        <f t="shared" si="60"/>
        <v>-2.5813470477697678</v>
      </c>
      <c r="AA100" s="14">
        <f t="shared" si="61"/>
        <v>4.6187320739788307</v>
      </c>
      <c r="AB100" s="14">
        <f t="shared" si="62"/>
        <v>-1.4637523489269255</v>
      </c>
    </row>
    <row r="101" spans="3:28" x14ac:dyDescent="0.25">
      <c r="C101" s="18" t="s">
        <v>32</v>
      </c>
      <c r="D101" s="5">
        <v>1.5866</v>
      </c>
      <c r="E101" s="5">
        <v>1.6850000000000001</v>
      </c>
      <c r="F101" s="5">
        <v>1.9037999999999999</v>
      </c>
      <c r="G101" s="5">
        <v>2.4643000000000002</v>
      </c>
      <c r="H101" s="5">
        <v>2.4643000000000002</v>
      </c>
      <c r="I101" s="5">
        <v>2.0632000000000001</v>
      </c>
      <c r="J101" s="5">
        <v>1.4502999999999999</v>
      </c>
      <c r="K101" s="5">
        <v>1.8539000000000001</v>
      </c>
      <c r="N101" s="14">
        <f t="shared" si="42"/>
        <v>9.8400000000000043E-2</v>
      </c>
      <c r="O101" s="14">
        <f t="shared" si="43"/>
        <v>0.31719999999999993</v>
      </c>
      <c r="P101" s="14">
        <f t="shared" si="44"/>
        <v>0.87770000000000015</v>
      </c>
      <c r="Q101" s="14">
        <f t="shared" si="45"/>
        <v>0.87770000000000015</v>
      </c>
      <c r="R101" s="14">
        <f t="shared" si="46"/>
        <v>0.47660000000000013</v>
      </c>
      <c r="S101" s="14">
        <f t="shared" si="47"/>
        <v>-0.13630000000000009</v>
      </c>
      <c r="T101" s="14">
        <f t="shared" si="48"/>
        <v>0.26730000000000009</v>
      </c>
      <c r="V101" s="14">
        <f t="shared" si="56"/>
        <v>6.2019412580360544</v>
      </c>
      <c r="W101" s="14">
        <f t="shared" si="57"/>
        <v>19.99243665700239</v>
      </c>
      <c r="X101" s="14">
        <f t="shared" si="58"/>
        <v>55.319551241648817</v>
      </c>
      <c r="Y101" s="14">
        <f t="shared" si="59"/>
        <v>55.319551241648817</v>
      </c>
      <c r="Z101" s="14">
        <f t="shared" si="60"/>
        <v>30.039077272154298</v>
      </c>
      <c r="AA101" s="14">
        <f t="shared" si="61"/>
        <v>-8.5906970881129521</v>
      </c>
      <c r="AB101" s="14">
        <f t="shared" si="62"/>
        <v>16.847346527165016</v>
      </c>
    </row>
    <row r="102" spans="3:28" x14ac:dyDescent="0.25">
      <c r="C102" s="18" t="s">
        <v>33</v>
      </c>
      <c r="D102" s="5">
        <v>0.67559999999999998</v>
      </c>
      <c r="E102" s="5">
        <v>0.64970000000000006</v>
      </c>
      <c r="F102" s="5">
        <v>0.65610000000000002</v>
      </c>
      <c r="G102" s="5">
        <v>0.64129999999999998</v>
      </c>
      <c r="H102" s="5">
        <v>0.64839999999999998</v>
      </c>
      <c r="I102" s="5">
        <v>0.65739999999999998</v>
      </c>
      <c r="J102" s="5">
        <v>0.63270000000000004</v>
      </c>
      <c r="K102" s="5">
        <v>0.64129999999999998</v>
      </c>
      <c r="N102" s="14">
        <f t="shared" si="42"/>
        <v>-2.5899999999999923E-2</v>
      </c>
      <c r="O102" s="14">
        <f t="shared" si="43"/>
        <v>-1.9499999999999962E-2</v>
      </c>
      <c r="P102" s="14">
        <f t="shared" si="44"/>
        <v>-3.4299999999999997E-2</v>
      </c>
      <c r="Q102" s="14">
        <f t="shared" si="45"/>
        <v>-2.7200000000000002E-2</v>
      </c>
      <c r="R102" s="14">
        <f t="shared" si="46"/>
        <v>-1.8199999999999994E-2</v>
      </c>
      <c r="S102" s="14">
        <f t="shared" si="47"/>
        <v>-4.2899999999999938E-2</v>
      </c>
      <c r="T102" s="14">
        <f t="shared" si="48"/>
        <v>-3.4299999999999997E-2</v>
      </c>
      <c r="V102" s="14">
        <f t="shared" si="56"/>
        <v>-3.8336293664890353</v>
      </c>
      <c r="W102" s="14">
        <f t="shared" si="57"/>
        <v>-2.8863232682060334</v>
      </c>
      <c r="X102" s="14">
        <f t="shared" si="58"/>
        <v>-5.076968620485494</v>
      </c>
      <c r="Y102" s="14">
        <f t="shared" si="59"/>
        <v>-4.0260509177027828</v>
      </c>
      <c r="Z102" s="14">
        <f t="shared" si="60"/>
        <v>-2.6939017169923023</v>
      </c>
      <c r="AA102" s="14">
        <f t="shared" si="61"/>
        <v>-6.3499111900532768</v>
      </c>
      <c r="AB102" s="14">
        <f t="shared" si="62"/>
        <v>-5.076968620485494</v>
      </c>
    </row>
    <row r="103" spans="3:28" x14ac:dyDescent="0.25">
      <c r="C103" s="18" t="s">
        <v>34</v>
      </c>
      <c r="D103" s="5">
        <v>3.8811</v>
      </c>
      <c r="E103" s="5">
        <v>3.8508</v>
      </c>
      <c r="F103" s="5">
        <v>3.5777999999999999</v>
      </c>
      <c r="G103" s="5">
        <v>3.7755999999999998</v>
      </c>
      <c r="H103" s="5">
        <v>3.8077999999999999</v>
      </c>
      <c r="I103" s="5">
        <v>3.8334999999999999</v>
      </c>
      <c r="J103" s="5">
        <v>3.8365999999999998</v>
      </c>
      <c r="K103" s="5">
        <v>3.8681999999999999</v>
      </c>
      <c r="N103" s="14">
        <f t="shared" si="42"/>
        <v>-3.0299999999999994E-2</v>
      </c>
      <c r="O103" s="14">
        <f t="shared" si="43"/>
        <v>-0.30330000000000013</v>
      </c>
      <c r="P103" s="14">
        <f t="shared" si="44"/>
        <v>-0.10550000000000015</v>
      </c>
      <c r="Q103" s="14">
        <f t="shared" si="45"/>
        <v>-7.3300000000000143E-2</v>
      </c>
      <c r="R103" s="14">
        <f t="shared" si="46"/>
        <v>-4.7600000000000087E-2</v>
      </c>
      <c r="S103" s="14">
        <f t="shared" si="47"/>
        <v>-4.4500000000000206E-2</v>
      </c>
      <c r="T103" s="14">
        <f t="shared" si="48"/>
        <v>-1.2900000000000134E-2</v>
      </c>
      <c r="V103" s="14">
        <f t="shared" si="56"/>
        <v>-0.78070650073432768</v>
      </c>
      <c r="W103" s="14">
        <f t="shared" si="57"/>
        <v>-7.814794774677285</v>
      </c>
      <c r="X103" s="14">
        <f t="shared" si="58"/>
        <v>-2.718301512457812</v>
      </c>
      <c r="Y103" s="14">
        <f t="shared" si="59"/>
        <v>-1.8886398186081303</v>
      </c>
      <c r="Z103" s="14">
        <f t="shared" si="60"/>
        <v>-1.2264564169951839</v>
      </c>
      <c r="AA103" s="14">
        <f t="shared" si="61"/>
        <v>-1.1465821545438202</v>
      </c>
      <c r="AB103" s="14">
        <f t="shared" si="62"/>
        <v>-0.33237999536214302</v>
      </c>
    </row>
  </sheetData>
  <mergeCells count="35">
    <mergeCell ref="D2:D3"/>
    <mergeCell ref="E2:K2"/>
    <mergeCell ref="F1:J1"/>
    <mergeCell ref="N18:T18"/>
    <mergeCell ref="V18:AB18"/>
    <mergeCell ref="F16:J16"/>
    <mergeCell ref="D17:D18"/>
    <mergeCell ref="E17:K17"/>
    <mergeCell ref="V3:AB3"/>
    <mergeCell ref="N3:T3"/>
    <mergeCell ref="F31:J31"/>
    <mergeCell ref="D32:D33"/>
    <mergeCell ref="E32:K32"/>
    <mergeCell ref="D77:D78"/>
    <mergeCell ref="E77:K77"/>
    <mergeCell ref="F76:J76"/>
    <mergeCell ref="F46:J46"/>
    <mergeCell ref="D47:D48"/>
    <mergeCell ref="E47:K47"/>
    <mergeCell ref="F61:J61"/>
    <mergeCell ref="D62:D63"/>
    <mergeCell ref="E62:K62"/>
    <mergeCell ref="F91:J91"/>
    <mergeCell ref="D92:D93"/>
    <mergeCell ref="E92:K92"/>
    <mergeCell ref="N78:T78"/>
    <mergeCell ref="N93:T93"/>
    <mergeCell ref="V78:AB78"/>
    <mergeCell ref="V93:AB93"/>
    <mergeCell ref="N33:T33"/>
    <mergeCell ref="N48:T48"/>
    <mergeCell ref="N63:T63"/>
    <mergeCell ref="V33:AB33"/>
    <mergeCell ref="V48:AB48"/>
    <mergeCell ref="V63:AB63"/>
  </mergeCell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O26"/>
  <sheetViews>
    <sheetView topLeftCell="A9" workbookViewId="0">
      <selection activeCell="D18" sqref="D18:D24"/>
    </sheetView>
  </sheetViews>
  <sheetFormatPr defaultRowHeight="15" x14ac:dyDescent="0.25"/>
  <cols>
    <col min="1" max="3" width="9.140625" style="11"/>
    <col min="4" max="4" width="28.42578125" style="11" customWidth="1"/>
    <col min="5" max="5" width="13.140625" style="11" customWidth="1"/>
    <col min="6" max="6" width="9.5703125" style="11" customWidth="1"/>
    <col min="7" max="7" width="12.7109375" style="11" customWidth="1"/>
    <col min="8" max="8" width="9.85546875" style="11" customWidth="1"/>
    <col min="9" max="16384" width="9.140625" style="11"/>
  </cols>
  <sheetData>
    <row r="5" spans="4:15" x14ac:dyDescent="0.25">
      <c r="E5" s="11" t="s">
        <v>46</v>
      </c>
      <c r="F5" s="11" t="s">
        <v>47</v>
      </c>
      <c r="G5" s="11" t="s">
        <v>48</v>
      </c>
    </row>
    <row r="6" spans="4:15" x14ac:dyDescent="0.25">
      <c r="D6" s="4" t="s">
        <v>58</v>
      </c>
      <c r="E6" s="11">
        <v>29</v>
      </c>
      <c r="F6" s="11">
        <v>3</v>
      </c>
      <c r="G6" s="11">
        <v>38</v>
      </c>
    </row>
    <row r="7" spans="4:15" x14ac:dyDescent="0.25">
      <c r="D7" s="6" t="s">
        <v>72</v>
      </c>
      <c r="E7" s="11">
        <v>39</v>
      </c>
      <c r="F7" s="11">
        <v>0</v>
      </c>
      <c r="G7" s="11">
        <v>31</v>
      </c>
    </row>
    <row r="8" spans="4:15" x14ac:dyDescent="0.25">
      <c r="D8" s="6" t="s">
        <v>71</v>
      </c>
      <c r="E8" s="11">
        <v>48</v>
      </c>
      <c r="F8" s="11">
        <v>0</v>
      </c>
      <c r="G8" s="11">
        <v>22</v>
      </c>
    </row>
    <row r="9" spans="4:15" x14ac:dyDescent="0.25">
      <c r="D9" s="6" t="s">
        <v>70</v>
      </c>
      <c r="E9" s="11">
        <v>30</v>
      </c>
      <c r="F9" s="11">
        <v>7</v>
      </c>
      <c r="G9" s="11">
        <v>33</v>
      </c>
    </row>
    <row r="10" spans="4:15" x14ac:dyDescent="0.25">
      <c r="D10" s="6" t="s">
        <v>69</v>
      </c>
      <c r="E10" s="11">
        <v>26</v>
      </c>
      <c r="F10" s="11">
        <v>0</v>
      </c>
      <c r="G10" s="11">
        <v>44</v>
      </c>
    </row>
    <row r="11" spans="4:15" x14ac:dyDescent="0.25">
      <c r="D11" s="6" t="s">
        <v>68</v>
      </c>
      <c r="E11" s="11">
        <v>19</v>
      </c>
      <c r="F11" s="11">
        <v>48</v>
      </c>
      <c r="G11" s="11">
        <v>3</v>
      </c>
    </row>
    <row r="12" spans="4:15" x14ac:dyDescent="0.25">
      <c r="D12" s="6" t="s">
        <v>67</v>
      </c>
      <c r="E12" s="11">
        <v>24</v>
      </c>
      <c r="F12" s="11">
        <v>6</v>
      </c>
      <c r="G12" s="11">
        <v>40</v>
      </c>
    </row>
    <row r="13" spans="4:15" x14ac:dyDescent="0.25">
      <c r="D13" s="6"/>
    </row>
    <row r="14" spans="4:15" x14ac:dyDescent="0.25">
      <c r="D14" s="6" t="s">
        <v>57</v>
      </c>
      <c r="E14" s="11">
        <f>SUM(E6:E12)</f>
        <v>215</v>
      </c>
      <c r="F14" s="20">
        <f t="shared" ref="F14:G14" si="0">SUM(F6:F12)</f>
        <v>64</v>
      </c>
      <c r="G14" s="20">
        <f t="shared" si="0"/>
        <v>211</v>
      </c>
    </row>
    <row r="16" spans="4:15" x14ac:dyDescent="0.25">
      <c r="E16" s="24" t="s">
        <v>55</v>
      </c>
      <c r="F16" s="24"/>
      <c r="G16" s="24"/>
      <c r="H16" s="24"/>
      <c r="I16" s="24"/>
      <c r="J16" s="11" t="s">
        <v>53</v>
      </c>
      <c r="K16" s="24" t="s">
        <v>56</v>
      </c>
      <c r="L16" s="24"/>
      <c r="M16" s="24"/>
      <c r="N16" s="24"/>
      <c r="O16" s="24"/>
    </row>
    <row r="17" spans="4:15" x14ac:dyDescent="0.25">
      <c r="E17" s="11" t="s">
        <v>49</v>
      </c>
      <c r="F17" s="11" t="s">
        <v>54</v>
      </c>
      <c r="G17" s="11" t="s">
        <v>50</v>
      </c>
      <c r="H17" s="11" t="s">
        <v>51</v>
      </c>
      <c r="I17" s="11" t="s">
        <v>52</v>
      </c>
      <c r="J17" s="9">
        <v>0</v>
      </c>
      <c r="K17" s="11" t="s">
        <v>52</v>
      </c>
      <c r="L17" s="11" t="s">
        <v>51</v>
      </c>
      <c r="M17" s="11" t="s">
        <v>50</v>
      </c>
      <c r="N17" s="11" t="s">
        <v>54</v>
      </c>
      <c r="O17" s="11" t="s">
        <v>49</v>
      </c>
    </row>
    <row r="18" spans="4:15" x14ac:dyDescent="0.25">
      <c r="D18" s="4" t="s">
        <v>58</v>
      </c>
      <c r="E18" s="11">
        <v>0</v>
      </c>
      <c r="F18" s="11">
        <v>0</v>
      </c>
      <c r="G18" s="11">
        <v>0</v>
      </c>
      <c r="H18" s="11">
        <v>6</v>
      </c>
      <c r="I18" s="11">
        <v>20</v>
      </c>
      <c r="J18" s="11">
        <v>12</v>
      </c>
      <c r="K18" s="11">
        <v>23</v>
      </c>
      <c r="L18" s="11">
        <v>8</v>
      </c>
      <c r="M18" s="11">
        <v>1</v>
      </c>
      <c r="N18" s="11">
        <v>0</v>
      </c>
      <c r="O18" s="11">
        <v>0</v>
      </c>
    </row>
    <row r="19" spans="4:15" x14ac:dyDescent="0.25">
      <c r="D19" s="6" t="s">
        <v>72</v>
      </c>
      <c r="E19" s="11">
        <v>1</v>
      </c>
      <c r="F19" s="11">
        <v>0</v>
      </c>
      <c r="G19" s="11">
        <v>8</v>
      </c>
      <c r="H19" s="11">
        <v>5</v>
      </c>
      <c r="I19" s="11">
        <v>25</v>
      </c>
      <c r="J19" s="11">
        <v>0</v>
      </c>
      <c r="K19" s="11">
        <v>17</v>
      </c>
      <c r="L19" s="11">
        <v>7</v>
      </c>
      <c r="M19" s="11">
        <v>2</v>
      </c>
      <c r="N19" s="11">
        <v>2</v>
      </c>
      <c r="O19" s="11">
        <v>3</v>
      </c>
    </row>
    <row r="20" spans="4:15" x14ac:dyDescent="0.25">
      <c r="D20" s="6" t="s">
        <v>71</v>
      </c>
      <c r="E20" s="11">
        <v>17</v>
      </c>
      <c r="F20" s="11">
        <v>12</v>
      </c>
      <c r="G20" s="11">
        <v>12</v>
      </c>
      <c r="H20" s="11">
        <v>2</v>
      </c>
      <c r="I20" s="11">
        <v>5</v>
      </c>
      <c r="J20" s="11">
        <v>0</v>
      </c>
      <c r="K20" s="11">
        <v>10</v>
      </c>
      <c r="L20" s="11">
        <v>5</v>
      </c>
      <c r="M20" s="11">
        <v>4</v>
      </c>
      <c r="N20" s="11">
        <v>1</v>
      </c>
      <c r="O20" s="11">
        <v>2</v>
      </c>
    </row>
    <row r="21" spans="4:15" x14ac:dyDescent="0.25">
      <c r="D21" s="6" t="s">
        <v>70</v>
      </c>
      <c r="E21" s="11">
        <v>0</v>
      </c>
      <c r="F21" s="11">
        <v>0</v>
      </c>
      <c r="G21" s="11">
        <v>6</v>
      </c>
      <c r="H21" s="11">
        <v>2</v>
      </c>
      <c r="I21" s="11">
        <v>22</v>
      </c>
      <c r="J21" s="11">
        <v>7</v>
      </c>
      <c r="K21" s="11">
        <v>22</v>
      </c>
      <c r="L21" s="11">
        <v>5</v>
      </c>
      <c r="M21" s="11">
        <v>5</v>
      </c>
      <c r="N21" s="11">
        <v>1</v>
      </c>
      <c r="O21" s="11">
        <v>0</v>
      </c>
    </row>
    <row r="22" spans="4:15" x14ac:dyDescent="0.25">
      <c r="D22" s="6" t="s">
        <v>69</v>
      </c>
      <c r="E22" s="11">
        <v>0</v>
      </c>
      <c r="F22" s="11">
        <v>0</v>
      </c>
      <c r="G22" s="11">
        <v>3</v>
      </c>
      <c r="H22" s="11">
        <v>6</v>
      </c>
      <c r="I22" s="11">
        <v>17</v>
      </c>
      <c r="J22" s="11">
        <v>0</v>
      </c>
      <c r="K22" s="11">
        <v>28</v>
      </c>
      <c r="L22" s="11">
        <v>10</v>
      </c>
      <c r="M22" s="11">
        <v>6</v>
      </c>
      <c r="N22" s="11">
        <v>0</v>
      </c>
      <c r="O22" s="11">
        <v>0</v>
      </c>
    </row>
    <row r="23" spans="4:15" x14ac:dyDescent="0.25">
      <c r="D23" s="6" t="s">
        <v>68</v>
      </c>
      <c r="E23" s="11">
        <v>0</v>
      </c>
      <c r="F23" s="11">
        <v>0</v>
      </c>
      <c r="G23" s="11">
        <v>0</v>
      </c>
      <c r="H23" s="11">
        <v>6</v>
      </c>
      <c r="I23" s="11">
        <v>13</v>
      </c>
      <c r="J23" s="11">
        <v>48</v>
      </c>
      <c r="K23" s="11">
        <v>1</v>
      </c>
      <c r="L23" s="11">
        <v>1</v>
      </c>
      <c r="M23" s="11">
        <v>0</v>
      </c>
      <c r="N23" s="11">
        <v>1</v>
      </c>
      <c r="O23" s="11">
        <v>0</v>
      </c>
    </row>
    <row r="24" spans="4:15" x14ac:dyDescent="0.25">
      <c r="D24" s="6" t="s">
        <v>67</v>
      </c>
      <c r="E24" s="11">
        <v>0</v>
      </c>
      <c r="F24" s="11">
        <v>0</v>
      </c>
      <c r="G24" s="11">
        <v>0</v>
      </c>
      <c r="H24" s="11">
        <v>8</v>
      </c>
      <c r="I24" s="11">
        <v>16</v>
      </c>
      <c r="J24" s="11">
        <v>6</v>
      </c>
      <c r="K24" s="11">
        <v>12</v>
      </c>
      <c r="L24" s="11">
        <v>11</v>
      </c>
      <c r="M24" s="11">
        <v>8</v>
      </c>
      <c r="N24" s="11">
        <v>2</v>
      </c>
      <c r="O24" s="11">
        <v>7</v>
      </c>
    </row>
    <row r="26" spans="4:15" x14ac:dyDescent="0.25">
      <c r="D26" s="11" t="s">
        <v>57</v>
      </c>
      <c r="E26" s="11">
        <f>E18+E19+E20+E21+E22+E23+E24</f>
        <v>18</v>
      </c>
      <c r="F26" s="11">
        <f t="shared" ref="F26:O26" si="1">F18+F19+F20+F21+F22+F23+F24</f>
        <v>12</v>
      </c>
      <c r="G26" s="11">
        <f t="shared" si="1"/>
        <v>29</v>
      </c>
      <c r="H26" s="11">
        <f t="shared" si="1"/>
        <v>35</v>
      </c>
      <c r="I26" s="11">
        <f t="shared" si="1"/>
        <v>118</v>
      </c>
      <c r="J26" s="11">
        <f t="shared" si="1"/>
        <v>73</v>
      </c>
      <c r="K26" s="11">
        <f t="shared" si="1"/>
        <v>113</v>
      </c>
      <c r="L26" s="11">
        <f t="shared" si="1"/>
        <v>47</v>
      </c>
      <c r="M26" s="11">
        <f t="shared" si="1"/>
        <v>26</v>
      </c>
      <c r="N26" s="11">
        <f t="shared" si="1"/>
        <v>7</v>
      </c>
      <c r="O26" s="11">
        <f t="shared" si="1"/>
        <v>12</v>
      </c>
    </row>
  </sheetData>
  <mergeCells count="2">
    <mergeCell ref="E16:I16"/>
    <mergeCell ref="K16:O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18"/>
  <sheetViews>
    <sheetView workbookViewId="0">
      <selection activeCell="D3" sqref="D3"/>
    </sheetView>
  </sheetViews>
  <sheetFormatPr defaultRowHeight="15" x14ac:dyDescent="0.25"/>
  <cols>
    <col min="1" max="3" width="9.140625" style="12"/>
    <col min="4" max="4" width="14" style="12" customWidth="1"/>
    <col min="5" max="5" width="10.28515625" style="12" customWidth="1"/>
    <col min="6" max="6" width="34.7109375" style="12" customWidth="1"/>
    <col min="7" max="7" width="31.140625" style="12" customWidth="1"/>
    <col min="8" max="8" width="13.42578125" style="12" customWidth="1"/>
    <col min="9" max="9" width="19.42578125" style="12" customWidth="1"/>
    <col min="10" max="16384" width="9.140625" style="12"/>
  </cols>
  <sheetData>
    <row r="5" spans="4:10" x14ac:dyDescent="0.25">
      <c r="E5" s="12" t="s">
        <v>73</v>
      </c>
      <c r="F5" s="12" t="s">
        <v>76</v>
      </c>
      <c r="G5" s="12" t="s">
        <v>78</v>
      </c>
      <c r="H5" s="12" t="s">
        <v>80</v>
      </c>
      <c r="I5" s="12" t="s">
        <v>98</v>
      </c>
      <c r="J5"/>
    </row>
    <row r="6" spans="4:10" x14ac:dyDescent="0.25">
      <c r="D6" s="7" t="s">
        <v>25</v>
      </c>
      <c r="E6" s="19" t="s">
        <v>74</v>
      </c>
      <c r="F6" s="12" t="s">
        <v>75</v>
      </c>
      <c r="G6" s="12" t="s">
        <v>77</v>
      </c>
      <c r="H6" s="12" t="s">
        <v>79</v>
      </c>
      <c r="I6" s="12">
        <v>15.57</v>
      </c>
      <c r="J6"/>
    </row>
    <row r="7" spans="4:10" x14ac:dyDescent="0.25">
      <c r="D7" s="7" t="s">
        <v>28</v>
      </c>
      <c r="E7" s="12" t="s">
        <v>74</v>
      </c>
      <c r="F7" s="12" t="s">
        <v>86</v>
      </c>
      <c r="G7" s="12" t="s">
        <v>85</v>
      </c>
      <c r="H7" s="12" t="s">
        <v>79</v>
      </c>
      <c r="I7" s="12">
        <v>67.02</v>
      </c>
      <c r="J7"/>
    </row>
    <row r="8" spans="4:10" x14ac:dyDescent="0.25">
      <c r="D8" s="7" t="s">
        <v>29</v>
      </c>
      <c r="E8" s="12" t="s">
        <v>87</v>
      </c>
      <c r="F8" s="12" t="s">
        <v>88</v>
      </c>
      <c r="G8" s="12" t="s">
        <v>89</v>
      </c>
      <c r="H8" s="12" t="s">
        <v>90</v>
      </c>
      <c r="I8" s="12">
        <v>37.869999999999997</v>
      </c>
      <c r="J8"/>
    </row>
    <row r="9" spans="4:10" x14ac:dyDescent="0.25">
      <c r="D9" s="7" t="s">
        <v>30</v>
      </c>
      <c r="E9" s="12" t="s">
        <v>94</v>
      </c>
      <c r="F9" s="7" t="s">
        <v>95</v>
      </c>
      <c r="G9" s="12" t="s">
        <v>96</v>
      </c>
      <c r="H9" s="12" t="s">
        <v>97</v>
      </c>
      <c r="I9" s="12">
        <v>52.92</v>
      </c>
      <c r="J9"/>
    </row>
    <row r="10" spans="4:10" x14ac:dyDescent="0.25">
      <c r="D10" s="7" t="s">
        <v>32</v>
      </c>
      <c r="E10" s="12" t="s">
        <v>87</v>
      </c>
      <c r="F10" s="7" t="s">
        <v>91</v>
      </c>
      <c r="G10" s="12" t="s">
        <v>92</v>
      </c>
      <c r="H10" s="12" t="s">
        <v>93</v>
      </c>
      <c r="I10" s="12">
        <v>29.89</v>
      </c>
      <c r="J10"/>
    </row>
    <row r="11" spans="4:10" x14ac:dyDescent="0.25">
      <c r="F11" s="7"/>
    </row>
    <row r="12" spans="4:10" x14ac:dyDescent="0.25">
      <c r="F12" s="7"/>
    </row>
    <row r="13" spans="4:10" x14ac:dyDescent="0.25">
      <c r="F13" s="7"/>
    </row>
    <row r="14" spans="4:10" x14ac:dyDescent="0.25">
      <c r="D14" s="7" t="s">
        <v>26</v>
      </c>
      <c r="E14" s="12" t="s">
        <v>82</v>
      </c>
      <c r="F14" s="12" t="s">
        <v>83</v>
      </c>
      <c r="G14" s="12" t="s">
        <v>84</v>
      </c>
      <c r="H14" s="12" t="s">
        <v>81</v>
      </c>
      <c r="I14" s="12">
        <v>15.02</v>
      </c>
    </row>
    <row r="15" spans="4:10" x14ac:dyDescent="0.25">
      <c r="D15" s="7" t="s">
        <v>28</v>
      </c>
      <c r="E15" s="12" t="s">
        <v>74</v>
      </c>
      <c r="F15" s="12" t="s">
        <v>86</v>
      </c>
      <c r="G15" s="12" t="s">
        <v>85</v>
      </c>
      <c r="H15" s="12" t="s">
        <v>79</v>
      </c>
      <c r="I15" s="12">
        <v>67.02</v>
      </c>
    </row>
    <row r="16" spans="4:10" x14ac:dyDescent="0.25">
      <c r="D16" s="7" t="s">
        <v>30</v>
      </c>
      <c r="E16" s="12" t="s">
        <v>94</v>
      </c>
      <c r="F16" s="7" t="s">
        <v>95</v>
      </c>
      <c r="G16" s="12" t="s">
        <v>96</v>
      </c>
      <c r="H16" s="12" t="s">
        <v>97</v>
      </c>
      <c r="I16" s="12">
        <v>52.92</v>
      </c>
    </row>
    <row r="17" spans="4:9" x14ac:dyDescent="0.25">
      <c r="D17" s="7" t="s">
        <v>32</v>
      </c>
      <c r="E17" s="12" t="s">
        <v>87</v>
      </c>
      <c r="F17" s="7" t="s">
        <v>91</v>
      </c>
      <c r="G17" s="12" t="s">
        <v>92</v>
      </c>
      <c r="H17" s="12" t="s">
        <v>93</v>
      </c>
      <c r="I17" s="12">
        <v>29.89</v>
      </c>
    </row>
    <row r="18" spans="4:9" x14ac:dyDescent="0.25">
      <c r="F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2016-11-18T13:46:22Z</dcterms:modified>
</cp:coreProperties>
</file>