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xcel\"/>
    </mc:Choice>
  </mc:AlternateContent>
  <xr:revisionPtr revIDLastSave="0" documentId="13_ncr:1_{8AF4DCD4-2CC8-4D6A-9FD0-17771246D3B1}" xr6:coauthVersionLast="47" xr6:coauthVersionMax="47" xr10:uidLastSave="{00000000-0000-0000-0000-000000000000}"/>
  <bookViews>
    <workbookView xWindow="-108" yWindow="-108" windowWidth="23256" windowHeight="13176" activeTab="3" xr2:uid="{C92453E8-01EA-4706-940F-27C13AF5AB22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3" i="4"/>
  <c r="I30" i="3"/>
  <c r="I2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K3" i="3"/>
  <c r="J12" i="2"/>
  <c r="J9" i="2"/>
  <c r="J3" i="2"/>
  <c r="J12" i="1"/>
  <c r="J10" i="1"/>
  <c r="J9" i="1"/>
  <c r="J5" i="1"/>
  <c r="G18" i="1"/>
  <c r="E18" i="1"/>
</calcChain>
</file>

<file path=xl/sharedStrings.xml><?xml version="1.0" encoding="utf-8"?>
<sst xmlns="http://schemas.openxmlformats.org/spreadsheetml/2006/main" count="347" uniqueCount="54">
  <si>
    <t>OrderDate</t>
  </si>
  <si>
    <t>Region</t>
  </si>
  <si>
    <t>Rep</t>
  </si>
  <si>
    <t>Item</t>
  </si>
  <si>
    <t>Units</t>
  </si>
  <si>
    <t>Revenue</t>
  </si>
  <si>
    <t>East</t>
  </si>
  <si>
    <t>Jones</t>
  </si>
  <si>
    <t>Pencil</t>
  </si>
  <si>
    <t>West</t>
  </si>
  <si>
    <t>Smith</t>
  </si>
  <si>
    <t>Pen</t>
  </si>
  <si>
    <t>North</t>
  </si>
  <si>
    <t>Brown</t>
  </si>
  <si>
    <t>Notebook</t>
  </si>
  <si>
    <t>South</t>
  </si>
  <si>
    <t>Garcia</t>
  </si>
  <si>
    <t>Marker</t>
  </si>
  <si>
    <t>Johnson</t>
  </si>
  <si>
    <t>Eraser</t>
  </si>
  <si>
    <t>Central</t>
  </si>
  <si>
    <t>Patel</t>
  </si>
  <si>
    <t>Binder</t>
  </si>
  <si>
    <t>Miller</t>
  </si>
  <si>
    <t>Davis</t>
  </si>
  <si>
    <t>White</t>
  </si>
  <si>
    <t>Lee</t>
  </si>
  <si>
    <t>Clark</t>
  </si>
  <si>
    <t>Allen</t>
  </si>
  <si>
    <t>Turner</t>
  </si>
  <si>
    <t>Harris</t>
  </si>
  <si>
    <t>Martin</t>
  </si>
  <si>
    <t>Scott</t>
  </si>
  <si>
    <t>Unit Cost</t>
  </si>
  <si>
    <t>Q. Find the total unit that were sold in the East region.</t>
  </si>
  <si>
    <t>Q. What was the total revenue generated from Binder.</t>
  </si>
  <si>
    <t>Q. What is the total revenue generated frim the central region where the item is pencil.</t>
  </si>
  <si>
    <t>Baker</t>
  </si>
  <si>
    <t>Cooper</t>
  </si>
  <si>
    <t>King</t>
  </si>
  <si>
    <t>Stewart</t>
  </si>
  <si>
    <t>Rivera</t>
  </si>
  <si>
    <t>Hayes</t>
  </si>
  <si>
    <t>Price</t>
  </si>
  <si>
    <t>Carter</t>
  </si>
  <si>
    <t>Powell</t>
  </si>
  <si>
    <t>Diaz</t>
  </si>
  <si>
    <t xml:space="preserve">Q. How many units were sold by sales rep the Jones where the cost of each item was greater than 4 ? </t>
  </si>
  <si>
    <t>Q. How many units did Jones sell excluding Pencil item ?</t>
  </si>
  <si>
    <t>Sales &gt; 3</t>
  </si>
  <si>
    <t>Q. Find the total number of times Clark has a made a sale ?</t>
  </si>
  <si>
    <t>Q. Which Sales representative made a sale more than 3 times ?</t>
  </si>
  <si>
    <t>Q. How many orders were placed from the East region after 10th Feb 2019 ?</t>
  </si>
  <si>
    <t>Q. How many time did Gill sell pencil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</si>
</sst>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6"/>
      <color rgb="FFECECEC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E3E3E3"/>
      </left>
      <right/>
      <top/>
      <bottom/>
      <diagonal/>
    </border>
    <border>
      <left style="medium">
        <color rgb="FFE3E3E3"/>
      </left>
      <right style="medium">
        <color rgb="FFE3E3E3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4" borderId="4" xfId="0" applyFont="1" applyFill="1" applyBorder="1"/>
    <xf numFmtId="0" fontId="0" fillId="4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5" borderId="0" xfId="0" applyFill="1"/>
    <xf numFmtId="14" fontId="0" fillId="4" borderId="3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4" fontId="0" fillId="0" borderId="3" xfId="0" applyNumberFormat="1" applyFont="1" applyBorder="1"/>
  </cellXfs>
  <cellStyles count="1">
    <cellStyle name="Normal" xfId="0" builtinId="0"/>
  </cellStyles>
  <dxfs count="25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 style="medium">
          <color rgb="FFE3E3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numFmt numFmtId="19" formatCode="m/d/yyyy"/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ECECEC"/>
        <name val="Segoe UI"/>
        <family val="2"/>
        <scheme val="none"/>
      </font>
      <numFmt numFmtId="19" formatCode="m/d/yyyy"/>
      <fill>
        <patternFill patternType="solid">
          <fgColor indexed="64"/>
          <bgColor rgb="FF212121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border outline="0">
        <bottom style="medium">
          <color rgb="FFE3E3E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2E89D-810D-4551-91C2-AD5542488A36}" name="Table1" displayName="Table1" ref="A1:G18" totalsRowCount="1" dataDxfId="16" tableBorderDxfId="24">
  <autoFilter ref="A1:G17" xr:uid="{C812E89D-810D-4551-91C2-AD5542488A36}"/>
  <tableColumns count="7">
    <tableColumn id="1" xr3:uid="{9210DDA7-5504-48A3-B25E-2F121C7733C0}" name="OrderDate" dataDxfId="23" totalsRowDxfId="15"/>
    <tableColumn id="2" xr3:uid="{F4A5F512-2BBE-4C2D-9318-19CBE89F91E6}" name="Region" dataDxfId="22" totalsRowDxfId="14"/>
    <tableColumn id="3" xr3:uid="{D42D45A2-995A-4289-9729-9DCF2E055A90}" name="Rep" dataDxfId="21" totalsRowDxfId="13"/>
    <tableColumn id="4" xr3:uid="{8DD60B17-2D64-4A1E-B9DD-437EF420EF0A}" name="Item" dataDxfId="20" totalsRowDxfId="12"/>
    <tableColumn id="5" xr3:uid="{4C6F94AE-3D9A-4EE6-9FF5-276756E1C8FF}" name="Units" totalsRowFunction="sum" dataDxfId="19" totalsRowDxfId="11"/>
    <tableColumn id="6" xr3:uid="{94119B50-2BDF-4E03-85E1-A80904416ADF}" name="Unit Cost" dataDxfId="18" totalsRowDxfId="10"/>
    <tableColumn id="7" xr3:uid="{0C729C9E-0F29-426F-A8D8-207DD0A74E92}" name="Revenue" totalsRowFunction="sum" dataDxfId="17" totalsRow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D5CCA6-59D4-4449-AC64-29D3DD55EC90}" name="Table4" displayName="Table4" ref="A1:G30" totalsRowShown="0" headerRowDxfId="6" headerRowBorderDxfId="7" tableBorderDxfId="8">
  <autoFilter ref="A1:G30" xr:uid="{40D5CCA6-59D4-4449-AC64-29D3DD55EC90}"/>
  <tableColumns count="7">
    <tableColumn id="1" xr3:uid="{1DE67A0C-DB45-41F7-866C-8450004E297F}" name="OrderDate"/>
    <tableColumn id="2" xr3:uid="{5562180D-E855-4789-8967-3344A689DF29}" name="Region"/>
    <tableColumn id="3" xr3:uid="{97A26839-F3BC-45C8-B7FC-9DCA2C9ABF7E}" name="Rep"/>
    <tableColumn id="4" xr3:uid="{9AC7C34D-56A2-4095-830D-0B5B95682D11}" name="Item"/>
    <tableColumn id="5" xr3:uid="{1ACCDD12-FD0F-4E02-AF09-94BEF040282F}" name="Units"/>
    <tableColumn id="6" xr3:uid="{8CA7B11E-7E09-42A5-8EF5-30F291CF1150}" name="Unit Cost"/>
    <tableColumn id="7" xr3:uid="{AD306982-EB3F-473A-9220-648C754960A5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DC2C8C-A8A8-4949-8955-7270540BE1D7}" name="Table46" displayName="Table46" ref="A1:H30" totalsRowShown="0" headerRowDxfId="5" headerRowBorderDxfId="3" tableBorderDxfId="4">
  <autoFilter ref="A1:H30" xr:uid="{7DDC2C8C-A8A8-4949-8955-7270540BE1D7}"/>
  <tableColumns count="8">
    <tableColumn id="1" xr3:uid="{A6FC6507-4061-46FC-B7DB-89F31E94B4EB}" name="OrderDate"/>
    <tableColumn id="2" xr3:uid="{65F943E5-BB36-492D-8FA1-CF181D642D0E}" name="Region"/>
    <tableColumn id="3" xr3:uid="{3619D797-8A1A-47D2-82E4-790935EBFAAD}" name="Rep"/>
    <tableColumn id="4" xr3:uid="{763C62D0-0F1C-430C-A86E-B21CF9E7A72B}" name="Item"/>
    <tableColumn id="5" xr3:uid="{888A555C-C3B8-46D6-965D-8ABA5CE8D8C1}" name="Units"/>
    <tableColumn id="6" xr3:uid="{5E2F986B-82F7-499B-A886-C5A899B95DC7}" name="Unit Cost"/>
    <tableColumn id="7" xr3:uid="{F0D95771-77CE-4236-9A17-8C14DE2E097E}" name="Revenue"/>
    <tableColumn id="8" xr3:uid="{D84E74A9-5DE5-47C5-8F57-2037F50B5111}" name="Sales &gt;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E06FEC-29F8-4E83-A855-9EDC4BF17B17}" name="Table48" displayName="Table48" ref="A1:G30" totalsRowShown="0" headerRowDxfId="2" headerRowBorderDxfId="0" tableBorderDxfId="1">
  <autoFilter ref="A1:G30" xr:uid="{0BE06FEC-29F8-4E83-A855-9EDC4BF17B17}"/>
  <tableColumns count="7">
    <tableColumn id="1" xr3:uid="{D85818C5-213A-4087-B78E-6C91E7E8526A}" name="OrderDate"/>
    <tableColumn id="2" xr3:uid="{6DE99D59-0CB1-4098-8052-9EB34050F2A2}" name="Region"/>
    <tableColumn id="3" xr3:uid="{65924076-DA5F-4B3A-8408-DE0496EC0E9C}" name="Rep"/>
    <tableColumn id="4" xr3:uid="{54096005-FD92-45E5-8D61-D01F667972FA}" name="Item"/>
    <tableColumn id="5" xr3:uid="{D35E5E22-344A-4055-89CE-1AB8E0BFDC7E}" name="Units"/>
    <tableColumn id="6" xr3:uid="{5B663D07-47B6-4F1C-9322-4EE1D1238366}" name="Unit Cost"/>
    <tableColumn id="7" xr3:uid="{651615F6-7394-4410-8F4A-680C0A508D0D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272E-FF02-4E60-9F96-F72717B90D08}">
  <dimension ref="A1:J18"/>
  <sheetViews>
    <sheetView workbookViewId="0">
      <selection activeCell="E23" sqref="E23"/>
    </sheetView>
  </sheetViews>
  <sheetFormatPr defaultRowHeight="14.4" x14ac:dyDescent="0.3"/>
  <cols>
    <col min="1" max="1" width="11.5546875" customWidth="1"/>
    <col min="6" max="6" width="10.5546875" customWidth="1"/>
    <col min="7" max="7" width="10.21875" customWidth="1"/>
    <col min="10" max="10" width="4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5</v>
      </c>
    </row>
    <row r="2" spans="1:10" x14ac:dyDescent="0.3">
      <c r="A2" s="1">
        <v>43471</v>
      </c>
      <c r="B2" t="s">
        <v>6</v>
      </c>
      <c r="C2" t="s">
        <v>7</v>
      </c>
      <c r="D2" t="s">
        <v>8</v>
      </c>
      <c r="E2">
        <v>95</v>
      </c>
      <c r="F2">
        <v>1.99</v>
      </c>
      <c r="G2">
        <v>189.05</v>
      </c>
    </row>
    <row r="3" spans="1:10" x14ac:dyDescent="0.3">
      <c r="A3" s="1">
        <v>44971</v>
      </c>
      <c r="B3" t="s">
        <v>9</v>
      </c>
      <c r="C3" t="s">
        <v>10</v>
      </c>
      <c r="D3" t="s">
        <v>11</v>
      </c>
      <c r="E3">
        <v>50</v>
      </c>
      <c r="F3">
        <v>2.4900000000000002</v>
      </c>
      <c r="G3">
        <v>124.5</v>
      </c>
      <c r="J3" t="s">
        <v>34</v>
      </c>
    </row>
    <row r="4" spans="1:10" x14ac:dyDescent="0.3">
      <c r="A4" s="1">
        <v>44684</v>
      </c>
      <c r="B4" t="s">
        <v>12</v>
      </c>
      <c r="C4" t="s">
        <v>13</v>
      </c>
      <c r="D4" t="s">
        <v>14</v>
      </c>
      <c r="E4">
        <v>30</v>
      </c>
      <c r="F4">
        <v>4.99</v>
      </c>
      <c r="G4">
        <v>149.69999999999999</v>
      </c>
    </row>
    <row r="5" spans="1:10" x14ac:dyDescent="0.3">
      <c r="A5" s="1">
        <v>45524</v>
      </c>
      <c r="B5" t="s">
        <v>15</v>
      </c>
      <c r="C5" t="s">
        <v>16</v>
      </c>
      <c r="D5" t="s">
        <v>17</v>
      </c>
      <c r="E5">
        <v>75</v>
      </c>
      <c r="F5">
        <v>1.79</v>
      </c>
      <c r="G5">
        <v>134.25</v>
      </c>
      <c r="J5" s="9">
        <f>SUMIF(B2:B17,B2,E2:E17)</f>
        <v>345</v>
      </c>
    </row>
    <row r="6" spans="1:10" x14ac:dyDescent="0.3">
      <c r="A6" s="1">
        <v>45242</v>
      </c>
      <c r="B6" t="s">
        <v>6</v>
      </c>
      <c r="C6" t="s">
        <v>18</v>
      </c>
      <c r="D6" t="s">
        <v>19</v>
      </c>
      <c r="E6">
        <v>100</v>
      </c>
      <c r="F6">
        <v>0.99</v>
      </c>
      <c r="G6">
        <v>99</v>
      </c>
    </row>
    <row r="7" spans="1:10" x14ac:dyDescent="0.3">
      <c r="A7" s="1">
        <v>44749</v>
      </c>
      <c r="B7" t="s">
        <v>20</v>
      </c>
      <c r="C7" t="s">
        <v>21</v>
      </c>
      <c r="D7" t="s">
        <v>22</v>
      </c>
      <c r="E7">
        <v>40</v>
      </c>
      <c r="F7">
        <v>3.29</v>
      </c>
      <c r="G7">
        <v>131.6</v>
      </c>
      <c r="J7" t="s">
        <v>35</v>
      </c>
    </row>
    <row r="8" spans="1:10" x14ac:dyDescent="0.3">
      <c r="A8" s="1">
        <v>45007</v>
      </c>
      <c r="B8" t="s">
        <v>6</v>
      </c>
      <c r="C8" t="s">
        <v>23</v>
      </c>
      <c r="D8" t="s">
        <v>8</v>
      </c>
      <c r="E8">
        <v>80</v>
      </c>
      <c r="F8">
        <v>1.99</v>
      </c>
      <c r="G8">
        <v>159.19999999999999</v>
      </c>
    </row>
    <row r="9" spans="1:10" x14ac:dyDescent="0.3">
      <c r="A9" s="1">
        <v>44723</v>
      </c>
      <c r="B9" t="s">
        <v>9</v>
      </c>
      <c r="C9" t="s">
        <v>24</v>
      </c>
      <c r="D9" t="s">
        <v>11</v>
      </c>
      <c r="E9">
        <v>65</v>
      </c>
      <c r="F9">
        <v>2.4900000000000002</v>
      </c>
      <c r="G9">
        <v>161.85</v>
      </c>
      <c r="J9" s="9">
        <f>SUMIF(D2:D17,D7,G2:G17)</f>
        <v>361.9</v>
      </c>
    </row>
    <row r="10" spans="1:10" x14ac:dyDescent="0.3">
      <c r="A10" s="1">
        <v>45540</v>
      </c>
      <c r="B10" t="s">
        <v>12</v>
      </c>
      <c r="C10" t="s">
        <v>25</v>
      </c>
      <c r="D10" t="s">
        <v>14</v>
      </c>
      <c r="E10">
        <v>45</v>
      </c>
      <c r="F10">
        <v>4.99</v>
      </c>
      <c r="G10">
        <v>224.55</v>
      </c>
      <c r="J10" s="9">
        <f>SUMIF(D2:D17,D8,G2:G17)</f>
        <v>517.4</v>
      </c>
    </row>
    <row r="11" spans="1:10" x14ac:dyDescent="0.3">
      <c r="A11" s="1">
        <v>45278</v>
      </c>
      <c r="B11" t="s">
        <v>15</v>
      </c>
      <c r="C11" t="s">
        <v>26</v>
      </c>
      <c r="D11" t="s">
        <v>17</v>
      </c>
      <c r="E11">
        <v>90</v>
      </c>
      <c r="F11">
        <v>1.79</v>
      </c>
      <c r="G11">
        <v>161.1</v>
      </c>
    </row>
    <row r="12" spans="1:10" x14ac:dyDescent="0.3">
      <c r="A12" s="1">
        <v>44780</v>
      </c>
      <c r="B12" t="s">
        <v>20</v>
      </c>
      <c r="C12" t="s">
        <v>27</v>
      </c>
      <c r="D12" t="s">
        <v>19</v>
      </c>
      <c r="E12">
        <v>55</v>
      </c>
      <c r="F12">
        <v>0.99</v>
      </c>
      <c r="G12">
        <v>54.45</v>
      </c>
      <c r="J12">
        <f>SUMIF(D2:D17,"Pencil",G2:G17)</f>
        <v>517.4</v>
      </c>
    </row>
    <row r="13" spans="1:10" x14ac:dyDescent="0.3">
      <c r="A13" s="1">
        <v>45046</v>
      </c>
      <c r="B13" t="s">
        <v>6</v>
      </c>
      <c r="C13" t="s">
        <v>28</v>
      </c>
      <c r="D13" t="s">
        <v>22</v>
      </c>
      <c r="E13">
        <v>70</v>
      </c>
      <c r="F13">
        <v>3.29</v>
      </c>
      <c r="G13">
        <v>230.3</v>
      </c>
    </row>
    <row r="14" spans="1:10" x14ac:dyDescent="0.3">
      <c r="A14" s="1">
        <v>44848</v>
      </c>
      <c r="B14" t="s">
        <v>9</v>
      </c>
      <c r="C14" t="s">
        <v>29</v>
      </c>
      <c r="D14" t="s">
        <v>8</v>
      </c>
      <c r="E14">
        <v>85</v>
      </c>
      <c r="F14">
        <v>1.99</v>
      </c>
      <c r="G14">
        <v>169.15</v>
      </c>
    </row>
    <row r="15" spans="1:10" x14ac:dyDescent="0.3">
      <c r="A15" s="1">
        <v>45316</v>
      </c>
      <c r="B15" t="s">
        <v>12</v>
      </c>
      <c r="C15" t="s">
        <v>30</v>
      </c>
      <c r="D15" t="s">
        <v>11</v>
      </c>
      <c r="E15">
        <v>60</v>
      </c>
      <c r="F15">
        <v>2.4900000000000002</v>
      </c>
      <c r="G15">
        <v>149.4</v>
      </c>
    </row>
    <row r="16" spans="1:10" x14ac:dyDescent="0.3">
      <c r="A16" s="1">
        <v>45126</v>
      </c>
      <c r="B16" t="s">
        <v>15</v>
      </c>
      <c r="C16" t="s">
        <v>31</v>
      </c>
      <c r="D16" t="s">
        <v>14</v>
      </c>
      <c r="E16">
        <v>55</v>
      </c>
      <c r="F16">
        <v>4.99</v>
      </c>
      <c r="G16">
        <v>274.45</v>
      </c>
    </row>
    <row r="17" spans="1:7" x14ac:dyDescent="0.3">
      <c r="A17" s="1">
        <v>44873</v>
      </c>
      <c r="B17" t="s">
        <v>20</v>
      </c>
      <c r="C17" t="s">
        <v>32</v>
      </c>
      <c r="D17" t="s">
        <v>17</v>
      </c>
      <c r="E17">
        <v>75</v>
      </c>
      <c r="F17">
        <v>1.79</v>
      </c>
      <c r="G17">
        <v>134.25</v>
      </c>
    </row>
    <row r="18" spans="1:7" x14ac:dyDescent="0.3">
      <c r="A18" s="2"/>
      <c r="B18" s="3"/>
      <c r="C18" s="3"/>
      <c r="D18" s="3"/>
      <c r="E18" s="3">
        <f>SUBTOTAL(109,Table1[Units])</f>
        <v>1070</v>
      </c>
      <c r="F18" s="3"/>
      <c r="G18" s="4">
        <f>SUBTOTAL(109,Table1[Revenue])</f>
        <v>2546.7999999999997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3EB6-2348-486F-A63C-D7B2E458CEAE}">
  <dimension ref="A1:J30"/>
  <sheetViews>
    <sheetView workbookViewId="0">
      <selection sqref="A1:G30"/>
    </sheetView>
  </sheetViews>
  <sheetFormatPr defaultRowHeight="14.4" x14ac:dyDescent="0.3"/>
  <cols>
    <col min="1" max="1" width="11.5546875" customWidth="1"/>
    <col min="6" max="6" width="10.5546875" customWidth="1"/>
    <col min="7" max="7" width="10.21875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33</v>
      </c>
      <c r="G1" s="13" t="s">
        <v>5</v>
      </c>
    </row>
    <row r="2" spans="1:10" x14ac:dyDescent="0.3">
      <c r="A2" s="10">
        <v>43471</v>
      </c>
      <c r="B2" s="5" t="s">
        <v>6</v>
      </c>
      <c r="C2" s="5" t="s">
        <v>7</v>
      </c>
      <c r="D2" s="5" t="s">
        <v>8</v>
      </c>
      <c r="E2" s="5">
        <v>95</v>
      </c>
      <c r="F2" s="5">
        <v>1.99</v>
      </c>
      <c r="G2" s="6">
        <v>189.05</v>
      </c>
      <c r="J2" t="s">
        <v>36</v>
      </c>
    </row>
    <row r="3" spans="1:10" x14ac:dyDescent="0.3">
      <c r="A3" s="14">
        <v>44971</v>
      </c>
      <c r="B3" s="7" t="s">
        <v>9</v>
      </c>
      <c r="C3" s="7" t="s">
        <v>10</v>
      </c>
      <c r="D3" s="7" t="s">
        <v>11</v>
      </c>
      <c r="E3" s="7">
        <v>50</v>
      </c>
      <c r="F3" s="7">
        <v>2.4900000000000002</v>
      </c>
      <c r="G3" s="8">
        <v>124.5</v>
      </c>
      <c r="J3" s="9">
        <f>SUMIFS(G2:G30,B2:B30,"Central",D2:D30,"Pencil")</f>
        <v>0</v>
      </c>
    </row>
    <row r="4" spans="1:10" x14ac:dyDescent="0.3">
      <c r="A4" s="10">
        <v>44684</v>
      </c>
      <c r="B4" s="5" t="s">
        <v>12</v>
      </c>
      <c r="C4" s="5" t="s">
        <v>13</v>
      </c>
      <c r="D4" s="5" t="s">
        <v>14</v>
      </c>
      <c r="E4" s="5">
        <v>30</v>
      </c>
      <c r="F4" s="5">
        <v>4.99</v>
      </c>
      <c r="G4" s="6">
        <v>149.69999999999999</v>
      </c>
    </row>
    <row r="5" spans="1:10" x14ac:dyDescent="0.3">
      <c r="A5" s="14">
        <v>45524</v>
      </c>
      <c r="B5" s="7" t="s">
        <v>15</v>
      </c>
      <c r="C5" s="7" t="s">
        <v>16</v>
      </c>
      <c r="D5" s="7" t="s">
        <v>17</v>
      </c>
      <c r="E5" s="7">
        <v>75</v>
      </c>
      <c r="F5" s="7">
        <v>1.79</v>
      </c>
      <c r="G5" s="8">
        <v>134.25</v>
      </c>
    </row>
    <row r="6" spans="1:10" x14ac:dyDescent="0.3">
      <c r="A6" s="10">
        <v>45242</v>
      </c>
      <c r="B6" s="5" t="s">
        <v>6</v>
      </c>
      <c r="C6" s="5" t="s">
        <v>18</v>
      </c>
      <c r="D6" s="5" t="s">
        <v>19</v>
      </c>
      <c r="E6" s="5">
        <v>100</v>
      </c>
      <c r="F6" s="5">
        <v>0.99</v>
      </c>
      <c r="G6" s="6">
        <v>99</v>
      </c>
    </row>
    <row r="7" spans="1:10" x14ac:dyDescent="0.3">
      <c r="A7" s="14">
        <v>44749</v>
      </c>
      <c r="B7" s="7" t="s">
        <v>20</v>
      </c>
      <c r="C7" s="7" t="s">
        <v>21</v>
      </c>
      <c r="D7" s="7" t="s">
        <v>22</v>
      </c>
      <c r="E7" s="7">
        <v>40</v>
      </c>
      <c r="F7" s="7">
        <v>3.29</v>
      </c>
      <c r="G7" s="8">
        <v>131.6</v>
      </c>
    </row>
    <row r="8" spans="1:10" x14ac:dyDescent="0.3">
      <c r="A8" s="10">
        <v>45007</v>
      </c>
      <c r="B8" s="5" t="s">
        <v>6</v>
      </c>
      <c r="C8" s="5" t="s">
        <v>23</v>
      </c>
      <c r="D8" s="5" t="s">
        <v>8</v>
      </c>
      <c r="E8" s="5">
        <v>80</v>
      </c>
      <c r="F8" s="5">
        <v>1.99</v>
      </c>
      <c r="G8" s="6">
        <v>159.19999999999999</v>
      </c>
      <c r="J8" t="s">
        <v>47</v>
      </c>
    </row>
    <row r="9" spans="1:10" x14ac:dyDescent="0.3">
      <c r="A9" s="14">
        <v>44723</v>
      </c>
      <c r="B9" s="7" t="s">
        <v>9</v>
      </c>
      <c r="C9" s="7" t="s">
        <v>24</v>
      </c>
      <c r="D9" s="7" t="s">
        <v>11</v>
      </c>
      <c r="E9" s="7">
        <v>65</v>
      </c>
      <c r="F9" s="7">
        <v>2.4900000000000002</v>
      </c>
      <c r="G9" s="8">
        <v>161.85</v>
      </c>
      <c r="J9" s="9">
        <f>SUMIFS(E2:E30,C2:C30,"Jones",F2:F30,"&gt;4")</f>
        <v>190</v>
      </c>
    </row>
    <row r="10" spans="1:10" x14ac:dyDescent="0.3">
      <c r="A10" s="10">
        <v>45540</v>
      </c>
      <c r="B10" s="5" t="s">
        <v>12</v>
      </c>
      <c r="C10" s="5" t="s">
        <v>25</v>
      </c>
      <c r="D10" s="5" t="s">
        <v>14</v>
      </c>
      <c r="E10" s="5">
        <v>45</v>
      </c>
      <c r="F10" s="5">
        <v>4.99</v>
      </c>
      <c r="G10" s="6">
        <v>224.55</v>
      </c>
    </row>
    <row r="11" spans="1:10" x14ac:dyDescent="0.3">
      <c r="A11" s="14">
        <v>45278</v>
      </c>
      <c r="B11" s="7" t="s">
        <v>15</v>
      </c>
      <c r="C11" s="7" t="s">
        <v>26</v>
      </c>
      <c r="D11" s="7" t="s">
        <v>17</v>
      </c>
      <c r="E11" s="7">
        <v>90</v>
      </c>
      <c r="F11" s="7">
        <v>1.79</v>
      </c>
      <c r="G11" s="8">
        <v>161.1</v>
      </c>
      <c r="J11" t="s">
        <v>48</v>
      </c>
    </row>
    <row r="12" spans="1:10" x14ac:dyDescent="0.3">
      <c r="A12" s="10">
        <v>44780</v>
      </c>
      <c r="B12" s="5" t="s">
        <v>20</v>
      </c>
      <c r="C12" s="5" t="s">
        <v>27</v>
      </c>
      <c r="D12" s="5" t="s">
        <v>19</v>
      </c>
      <c r="E12" s="5">
        <v>55</v>
      </c>
      <c r="F12" s="5">
        <v>0.99</v>
      </c>
      <c r="G12" s="6">
        <v>54.45</v>
      </c>
      <c r="J12" s="9">
        <f>SUMIFS(E2:E30,C2:C30,"Jones",D2:D30,"&lt;&gt;Pencil")</f>
        <v>95</v>
      </c>
    </row>
    <row r="13" spans="1:10" x14ac:dyDescent="0.3">
      <c r="A13" s="14">
        <v>45046</v>
      </c>
      <c r="B13" s="7" t="s">
        <v>6</v>
      </c>
      <c r="C13" s="7" t="s">
        <v>28</v>
      </c>
      <c r="D13" s="7" t="s">
        <v>22</v>
      </c>
      <c r="E13" s="7">
        <v>70</v>
      </c>
      <c r="F13" s="7">
        <v>3.29</v>
      </c>
      <c r="G13" s="8">
        <v>230.3</v>
      </c>
    </row>
    <row r="14" spans="1:10" x14ac:dyDescent="0.3">
      <c r="A14" s="10">
        <v>44848</v>
      </c>
      <c r="B14" s="5" t="s">
        <v>9</v>
      </c>
      <c r="C14" s="5" t="s">
        <v>29</v>
      </c>
      <c r="D14" s="5" t="s">
        <v>8</v>
      </c>
      <c r="E14" s="5">
        <v>85</v>
      </c>
      <c r="F14" s="5">
        <v>1.99</v>
      </c>
      <c r="G14" s="6">
        <v>169.15</v>
      </c>
    </row>
    <row r="15" spans="1:10" x14ac:dyDescent="0.3">
      <c r="A15" s="14">
        <v>45316</v>
      </c>
      <c r="B15" s="7" t="s">
        <v>12</v>
      </c>
      <c r="C15" s="7" t="s">
        <v>30</v>
      </c>
      <c r="D15" s="7" t="s">
        <v>11</v>
      </c>
      <c r="E15" s="7">
        <v>60</v>
      </c>
      <c r="F15" s="7">
        <v>2.4900000000000002</v>
      </c>
      <c r="G15" s="8">
        <v>149.4</v>
      </c>
    </row>
    <row r="16" spans="1:10" x14ac:dyDescent="0.3">
      <c r="A16" s="10">
        <v>45126</v>
      </c>
      <c r="B16" s="5" t="s">
        <v>15</v>
      </c>
      <c r="C16" s="5" t="s">
        <v>31</v>
      </c>
      <c r="D16" s="5" t="s">
        <v>14</v>
      </c>
      <c r="E16" s="5">
        <v>55</v>
      </c>
      <c r="F16" s="5">
        <v>4.99</v>
      </c>
      <c r="G16" s="6">
        <v>274.45</v>
      </c>
    </row>
    <row r="17" spans="1:7" x14ac:dyDescent="0.3">
      <c r="A17" s="14">
        <v>44873</v>
      </c>
      <c r="B17" s="7" t="s">
        <v>20</v>
      </c>
      <c r="C17" s="7" t="s">
        <v>32</v>
      </c>
      <c r="D17" s="7" t="s">
        <v>17</v>
      </c>
      <c r="E17" s="7">
        <v>75</v>
      </c>
      <c r="F17" s="7">
        <v>1.79</v>
      </c>
      <c r="G17" s="8">
        <v>134.25</v>
      </c>
    </row>
    <row r="18" spans="1:7" x14ac:dyDescent="0.3">
      <c r="A18" s="1">
        <v>45061</v>
      </c>
      <c r="B18" t="s">
        <v>6</v>
      </c>
      <c r="C18" t="s">
        <v>37</v>
      </c>
      <c r="D18" t="s">
        <v>11</v>
      </c>
      <c r="E18">
        <v>45</v>
      </c>
      <c r="F18">
        <v>2.4900000000000002</v>
      </c>
      <c r="G18">
        <v>112.05</v>
      </c>
    </row>
    <row r="19" spans="1:7" x14ac:dyDescent="0.3">
      <c r="A19" s="1">
        <v>44832</v>
      </c>
      <c r="B19" t="s">
        <v>9</v>
      </c>
      <c r="C19" t="s">
        <v>38</v>
      </c>
      <c r="D19" t="s">
        <v>8</v>
      </c>
      <c r="E19">
        <v>70</v>
      </c>
      <c r="F19">
        <v>1.99</v>
      </c>
      <c r="G19">
        <v>139.30000000000001</v>
      </c>
    </row>
    <row r="20" spans="1:7" x14ac:dyDescent="0.3">
      <c r="A20" s="1">
        <v>45330</v>
      </c>
      <c r="B20" t="s">
        <v>12</v>
      </c>
      <c r="C20" t="s">
        <v>39</v>
      </c>
      <c r="D20" t="s">
        <v>22</v>
      </c>
      <c r="E20">
        <v>55</v>
      </c>
      <c r="F20">
        <v>3.29</v>
      </c>
      <c r="G20">
        <v>180.95</v>
      </c>
    </row>
    <row r="21" spans="1:7" x14ac:dyDescent="0.3">
      <c r="A21" s="1">
        <v>45263</v>
      </c>
      <c r="B21" t="s">
        <v>15</v>
      </c>
      <c r="C21" t="s">
        <v>40</v>
      </c>
      <c r="D21" t="s">
        <v>19</v>
      </c>
      <c r="E21">
        <v>40</v>
      </c>
      <c r="F21">
        <v>0.99</v>
      </c>
      <c r="G21">
        <v>39.6</v>
      </c>
    </row>
    <row r="22" spans="1:7" x14ac:dyDescent="0.3">
      <c r="A22" s="1">
        <v>44753</v>
      </c>
      <c r="B22" t="s">
        <v>20</v>
      </c>
      <c r="C22" t="s">
        <v>41</v>
      </c>
      <c r="D22" t="s">
        <v>14</v>
      </c>
      <c r="E22">
        <v>60</v>
      </c>
      <c r="F22">
        <v>4.99</v>
      </c>
      <c r="G22">
        <v>299.39999999999998</v>
      </c>
    </row>
    <row r="23" spans="1:7" x14ac:dyDescent="0.3">
      <c r="A23" s="1">
        <v>45038</v>
      </c>
      <c r="B23" t="s">
        <v>6</v>
      </c>
      <c r="C23" t="s">
        <v>42</v>
      </c>
      <c r="D23" t="s">
        <v>11</v>
      </c>
      <c r="E23">
        <v>75</v>
      </c>
      <c r="F23">
        <v>2.4900000000000002</v>
      </c>
      <c r="G23">
        <v>186.75</v>
      </c>
    </row>
    <row r="24" spans="1:7" x14ac:dyDescent="0.3">
      <c r="A24" s="1">
        <v>44839</v>
      </c>
      <c r="B24" t="s">
        <v>9</v>
      </c>
      <c r="C24" t="s">
        <v>43</v>
      </c>
      <c r="D24" t="s">
        <v>8</v>
      </c>
      <c r="E24">
        <v>90</v>
      </c>
      <c r="F24">
        <v>1.99</v>
      </c>
      <c r="G24">
        <v>179.1</v>
      </c>
    </row>
    <row r="25" spans="1:7" x14ac:dyDescent="0.3">
      <c r="A25" s="1">
        <v>45309</v>
      </c>
      <c r="B25" t="s">
        <v>12</v>
      </c>
      <c r="C25" t="s">
        <v>44</v>
      </c>
      <c r="D25" t="s">
        <v>17</v>
      </c>
      <c r="E25">
        <v>65</v>
      </c>
      <c r="F25">
        <v>1.79</v>
      </c>
      <c r="G25">
        <v>116.35</v>
      </c>
    </row>
    <row r="26" spans="1:7" x14ac:dyDescent="0.3">
      <c r="A26" s="1">
        <v>45152</v>
      </c>
      <c r="B26" t="s">
        <v>15</v>
      </c>
      <c r="C26" t="s">
        <v>45</v>
      </c>
      <c r="D26" t="s">
        <v>19</v>
      </c>
      <c r="E26">
        <v>50</v>
      </c>
      <c r="F26">
        <v>0.99</v>
      </c>
      <c r="G26">
        <v>49.5</v>
      </c>
    </row>
    <row r="27" spans="1:7" x14ac:dyDescent="0.3">
      <c r="A27" s="1">
        <v>44895</v>
      </c>
      <c r="B27" t="s">
        <v>20</v>
      </c>
      <c r="C27" t="s">
        <v>46</v>
      </c>
      <c r="D27" t="s">
        <v>22</v>
      </c>
      <c r="E27">
        <v>80</v>
      </c>
      <c r="F27">
        <v>3.29</v>
      </c>
      <c r="G27">
        <v>263.2</v>
      </c>
    </row>
    <row r="28" spans="1:7" x14ac:dyDescent="0.3">
      <c r="A28" s="10">
        <v>43471</v>
      </c>
      <c r="B28" s="5" t="s">
        <v>6</v>
      </c>
      <c r="C28" s="5" t="s">
        <v>7</v>
      </c>
      <c r="D28" s="5" t="s">
        <v>8</v>
      </c>
      <c r="E28" s="5">
        <v>95</v>
      </c>
      <c r="F28" s="5">
        <v>4.9000000000000004</v>
      </c>
      <c r="G28" s="6">
        <v>203</v>
      </c>
    </row>
    <row r="29" spans="1:7" x14ac:dyDescent="0.3">
      <c r="A29">
        <v>43471</v>
      </c>
      <c r="B29" t="s">
        <v>6</v>
      </c>
      <c r="C29" t="s">
        <v>27</v>
      </c>
      <c r="D29" t="s">
        <v>14</v>
      </c>
      <c r="E29">
        <v>23</v>
      </c>
      <c r="F29">
        <v>8</v>
      </c>
      <c r="G29">
        <v>45</v>
      </c>
    </row>
    <row r="30" spans="1:7" x14ac:dyDescent="0.3">
      <c r="A30" s="10">
        <v>43471</v>
      </c>
      <c r="B30" s="5" t="s">
        <v>6</v>
      </c>
      <c r="C30" s="5" t="s">
        <v>7</v>
      </c>
      <c r="D30" s="5" t="s">
        <v>19</v>
      </c>
      <c r="E30" s="5">
        <v>95</v>
      </c>
      <c r="F30" s="5">
        <v>9</v>
      </c>
      <c r="G30" s="6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D7F-FEAB-410D-92DD-BD8215DA42EE}">
  <dimension ref="A1:K30"/>
  <sheetViews>
    <sheetView workbookViewId="0">
      <selection activeCell="L14" sqref="L14"/>
    </sheetView>
  </sheetViews>
  <sheetFormatPr defaultRowHeight="14.4" x14ac:dyDescent="0.3"/>
  <cols>
    <col min="1" max="1" width="11.88671875" bestFit="1" customWidth="1"/>
    <col min="6" max="6" width="10.88671875" bestFit="1" customWidth="1"/>
    <col min="7" max="7" width="10.5546875" bestFit="1" customWidth="1"/>
    <col min="8" max="8" width="11.77734375" customWidth="1"/>
  </cols>
  <sheetData>
    <row r="1" spans="1:1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33</v>
      </c>
      <c r="G1" s="13" t="s">
        <v>5</v>
      </c>
      <c r="H1" s="12" t="s">
        <v>49</v>
      </c>
    </row>
    <row r="2" spans="1:11" x14ac:dyDescent="0.3">
      <c r="A2" s="10">
        <v>43471</v>
      </c>
      <c r="B2" s="5" t="s">
        <v>6</v>
      </c>
      <c r="C2" s="5" t="s">
        <v>7</v>
      </c>
      <c r="D2" s="5" t="s">
        <v>8</v>
      </c>
      <c r="E2" s="5">
        <v>95</v>
      </c>
      <c r="F2" s="5">
        <v>1.99</v>
      </c>
      <c r="G2" s="6">
        <v>189.05</v>
      </c>
      <c r="H2">
        <v>8</v>
      </c>
      <c r="I2" t="b">
        <f>COUNTIF(C2:C30,C2)&gt;2</f>
        <v>1</v>
      </c>
      <c r="K2" t="s">
        <v>50</v>
      </c>
    </row>
    <row r="3" spans="1:11" x14ac:dyDescent="0.3">
      <c r="A3" s="14">
        <v>44971</v>
      </c>
      <c r="B3" s="7" t="s">
        <v>9</v>
      </c>
      <c r="C3" s="7" t="s">
        <v>10</v>
      </c>
      <c r="D3" s="7" t="s">
        <v>11</v>
      </c>
      <c r="E3" s="7">
        <v>50</v>
      </c>
      <c r="F3" s="7">
        <v>2.4900000000000002</v>
      </c>
      <c r="G3" s="8">
        <v>124.5</v>
      </c>
      <c r="H3">
        <v>4</v>
      </c>
      <c r="I3" t="b">
        <f t="shared" ref="I3:I30" si="0">COUNTIF(C3:C31,C3)&gt;2</f>
        <v>0</v>
      </c>
      <c r="K3" s="9">
        <f>COUNTIF(C2:C30,"Clark")</f>
        <v>2</v>
      </c>
    </row>
    <row r="4" spans="1:11" x14ac:dyDescent="0.3">
      <c r="A4" s="10">
        <v>44684</v>
      </c>
      <c r="B4" s="5" t="s">
        <v>12</v>
      </c>
      <c r="C4" s="5" t="s">
        <v>13</v>
      </c>
      <c r="D4" s="5" t="s">
        <v>14</v>
      </c>
      <c r="E4" s="5">
        <v>30</v>
      </c>
      <c r="F4" s="5">
        <v>4.99</v>
      </c>
      <c r="G4" s="6">
        <v>149.69999999999999</v>
      </c>
      <c r="H4">
        <v>5</v>
      </c>
      <c r="I4" t="b">
        <f t="shared" si="0"/>
        <v>0</v>
      </c>
    </row>
    <row r="5" spans="1:11" x14ac:dyDescent="0.3">
      <c r="A5" s="14">
        <v>45524</v>
      </c>
      <c r="B5" s="7" t="s">
        <v>15</v>
      </c>
      <c r="C5" s="7" t="s">
        <v>16</v>
      </c>
      <c r="D5" s="7" t="s">
        <v>17</v>
      </c>
      <c r="E5" s="7">
        <v>75</v>
      </c>
      <c r="F5" s="7">
        <v>1.79</v>
      </c>
      <c r="G5" s="8">
        <v>134.25</v>
      </c>
      <c r="H5">
        <v>6</v>
      </c>
      <c r="I5" t="b">
        <f t="shared" si="0"/>
        <v>0</v>
      </c>
      <c r="K5" t="s">
        <v>51</v>
      </c>
    </row>
    <row r="6" spans="1:11" x14ac:dyDescent="0.3">
      <c r="A6" s="10">
        <v>45242</v>
      </c>
      <c r="B6" s="5" t="s">
        <v>6</v>
      </c>
      <c r="C6" s="5" t="s">
        <v>18</v>
      </c>
      <c r="D6" s="5" t="s">
        <v>19</v>
      </c>
      <c r="E6" s="5">
        <v>100</v>
      </c>
      <c r="F6" s="5">
        <v>0.99</v>
      </c>
      <c r="G6" s="6">
        <v>99</v>
      </c>
      <c r="H6">
        <v>8</v>
      </c>
      <c r="I6" t="b">
        <f t="shared" si="0"/>
        <v>0</v>
      </c>
      <c r="K6" s="9"/>
    </row>
    <row r="7" spans="1:11" x14ac:dyDescent="0.3">
      <c r="A7" s="14">
        <v>44749</v>
      </c>
      <c r="B7" s="7" t="s">
        <v>20</v>
      </c>
      <c r="C7" s="7" t="s">
        <v>21</v>
      </c>
      <c r="D7" s="7" t="s">
        <v>22</v>
      </c>
      <c r="E7" s="7">
        <v>40</v>
      </c>
      <c r="F7" s="7">
        <v>3.29</v>
      </c>
      <c r="G7" s="8">
        <v>131.6</v>
      </c>
      <c r="H7">
        <v>5</v>
      </c>
      <c r="I7" t="b">
        <f t="shared" si="0"/>
        <v>0</v>
      </c>
    </row>
    <row r="8" spans="1:11" x14ac:dyDescent="0.3">
      <c r="A8" s="10">
        <v>45007</v>
      </c>
      <c r="B8" s="5" t="s">
        <v>6</v>
      </c>
      <c r="C8" s="5" t="s">
        <v>23</v>
      </c>
      <c r="D8" s="5" t="s">
        <v>8</v>
      </c>
      <c r="E8" s="5">
        <v>80</v>
      </c>
      <c r="F8" s="5">
        <v>1.99</v>
      </c>
      <c r="G8" s="6">
        <v>159.19999999999999</v>
      </c>
      <c r="H8">
        <v>3</v>
      </c>
      <c r="I8" t="b">
        <f t="shared" si="0"/>
        <v>0</v>
      </c>
    </row>
    <row r="9" spans="1:11" x14ac:dyDescent="0.3">
      <c r="A9" s="14">
        <v>44723</v>
      </c>
      <c r="B9" s="7" t="s">
        <v>9</v>
      </c>
      <c r="C9" s="7" t="s">
        <v>24</v>
      </c>
      <c r="D9" s="7" t="s">
        <v>11</v>
      </c>
      <c r="E9" s="7">
        <v>65</v>
      </c>
      <c r="F9" s="7">
        <v>2.4900000000000002</v>
      </c>
      <c r="G9" s="8">
        <v>161.85</v>
      </c>
      <c r="H9">
        <v>4</v>
      </c>
      <c r="I9" t="b">
        <f t="shared" si="0"/>
        <v>0</v>
      </c>
    </row>
    <row r="10" spans="1:11" x14ac:dyDescent="0.3">
      <c r="A10" s="10">
        <v>45540</v>
      </c>
      <c r="B10" s="5" t="s">
        <v>12</v>
      </c>
      <c r="C10" s="5" t="s">
        <v>25</v>
      </c>
      <c r="D10" s="5" t="s">
        <v>14</v>
      </c>
      <c r="E10" s="5">
        <v>45</v>
      </c>
      <c r="F10" s="5">
        <v>4.99</v>
      </c>
      <c r="G10" s="6">
        <v>224.55</v>
      </c>
      <c r="H10">
        <v>6</v>
      </c>
      <c r="I10" t="b">
        <f t="shared" si="0"/>
        <v>0</v>
      </c>
    </row>
    <row r="11" spans="1:11" x14ac:dyDescent="0.3">
      <c r="A11" s="14">
        <v>45278</v>
      </c>
      <c r="B11" s="7" t="s">
        <v>15</v>
      </c>
      <c r="C11" s="7" t="s">
        <v>26</v>
      </c>
      <c r="D11" s="7" t="s">
        <v>17</v>
      </c>
      <c r="E11" s="7">
        <v>90</v>
      </c>
      <c r="F11" s="7">
        <v>1.79</v>
      </c>
      <c r="G11" s="8">
        <v>161.1</v>
      </c>
      <c r="H11">
        <v>5</v>
      </c>
      <c r="I11" t="b">
        <f t="shared" si="0"/>
        <v>0</v>
      </c>
    </row>
    <row r="12" spans="1:11" x14ac:dyDescent="0.3">
      <c r="A12" s="10">
        <v>44780</v>
      </c>
      <c r="B12" s="5" t="s">
        <v>20</v>
      </c>
      <c r="C12" s="5" t="s">
        <v>27</v>
      </c>
      <c r="D12" s="5" t="s">
        <v>19</v>
      </c>
      <c r="E12" s="5">
        <v>55</v>
      </c>
      <c r="F12" s="5">
        <v>0.99</v>
      </c>
      <c r="G12" s="6">
        <v>54.45</v>
      </c>
      <c r="H12">
        <v>7</v>
      </c>
      <c r="I12" t="b">
        <f t="shared" si="0"/>
        <v>0</v>
      </c>
    </row>
    <row r="13" spans="1:11" x14ac:dyDescent="0.3">
      <c r="A13" s="14">
        <v>45046</v>
      </c>
      <c r="B13" s="7" t="s">
        <v>6</v>
      </c>
      <c r="C13" s="7" t="s">
        <v>28</v>
      </c>
      <c r="D13" s="7" t="s">
        <v>22</v>
      </c>
      <c r="E13" s="7">
        <v>70</v>
      </c>
      <c r="F13" s="7">
        <v>3.29</v>
      </c>
      <c r="G13" s="8">
        <v>230.3</v>
      </c>
      <c r="H13">
        <v>8</v>
      </c>
      <c r="I13" t="b">
        <f t="shared" si="0"/>
        <v>0</v>
      </c>
    </row>
    <row r="14" spans="1:11" x14ac:dyDescent="0.3">
      <c r="A14" s="10">
        <v>44848</v>
      </c>
      <c r="B14" s="5" t="s">
        <v>9</v>
      </c>
      <c r="C14" s="5" t="s">
        <v>29</v>
      </c>
      <c r="D14" s="5" t="s">
        <v>8</v>
      </c>
      <c r="E14" s="5">
        <v>85</v>
      </c>
      <c r="F14" s="5">
        <v>1.99</v>
      </c>
      <c r="G14" s="6">
        <v>169.15</v>
      </c>
      <c r="H14">
        <v>9</v>
      </c>
      <c r="I14" t="b">
        <f t="shared" si="0"/>
        <v>0</v>
      </c>
    </row>
    <row r="15" spans="1:11" x14ac:dyDescent="0.3">
      <c r="A15" s="14">
        <v>45316</v>
      </c>
      <c r="B15" s="7" t="s">
        <v>12</v>
      </c>
      <c r="C15" s="7" t="s">
        <v>30</v>
      </c>
      <c r="D15" s="7" t="s">
        <v>11</v>
      </c>
      <c r="E15" s="7">
        <v>60</v>
      </c>
      <c r="F15" s="7">
        <v>2.4900000000000002</v>
      </c>
      <c r="G15" s="8">
        <v>149.4</v>
      </c>
      <c r="H15">
        <v>6</v>
      </c>
      <c r="I15" t="b">
        <f t="shared" si="0"/>
        <v>0</v>
      </c>
    </row>
    <row r="16" spans="1:11" x14ac:dyDescent="0.3">
      <c r="A16" s="10">
        <v>45126</v>
      </c>
      <c r="B16" s="5" t="s">
        <v>15</v>
      </c>
      <c r="C16" s="5" t="s">
        <v>31</v>
      </c>
      <c r="D16" s="5" t="s">
        <v>14</v>
      </c>
      <c r="E16" s="5">
        <v>55</v>
      </c>
      <c r="F16" s="5">
        <v>4.99</v>
      </c>
      <c r="G16" s="6">
        <v>274.45</v>
      </c>
      <c r="H16">
        <v>5</v>
      </c>
      <c r="I16" t="b">
        <f t="shared" si="0"/>
        <v>0</v>
      </c>
    </row>
    <row r="17" spans="1:9" x14ac:dyDescent="0.3">
      <c r="A17" s="14">
        <v>44873</v>
      </c>
      <c r="B17" s="7" t="s">
        <v>20</v>
      </c>
      <c r="C17" s="7" t="s">
        <v>32</v>
      </c>
      <c r="D17" s="7" t="s">
        <v>17</v>
      </c>
      <c r="E17" s="7">
        <v>75</v>
      </c>
      <c r="F17" s="7">
        <v>1.79</v>
      </c>
      <c r="G17" s="8">
        <v>134.25</v>
      </c>
      <c r="H17">
        <v>4</v>
      </c>
      <c r="I17" t="b">
        <f t="shared" si="0"/>
        <v>0</v>
      </c>
    </row>
    <row r="18" spans="1:9" x14ac:dyDescent="0.3">
      <c r="A18" s="1">
        <v>45061</v>
      </c>
      <c r="B18" t="s">
        <v>6</v>
      </c>
      <c r="C18" t="s">
        <v>37</v>
      </c>
      <c r="D18" t="s">
        <v>11</v>
      </c>
      <c r="E18">
        <v>45</v>
      </c>
      <c r="F18">
        <v>2.4900000000000002</v>
      </c>
      <c r="G18">
        <v>112.05</v>
      </c>
      <c r="H18">
        <v>3</v>
      </c>
      <c r="I18" t="b">
        <f t="shared" si="0"/>
        <v>0</v>
      </c>
    </row>
    <row r="19" spans="1:9" x14ac:dyDescent="0.3">
      <c r="A19" s="1">
        <v>44832</v>
      </c>
      <c r="B19" t="s">
        <v>9</v>
      </c>
      <c r="C19" t="s">
        <v>38</v>
      </c>
      <c r="D19" t="s">
        <v>8</v>
      </c>
      <c r="E19">
        <v>70</v>
      </c>
      <c r="F19">
        <v>1.99</v>
      </c>
      <c r="G19">
        <v>139.30000000000001</v>
      </c>
      <c r="H19">
        <v>6</v>
      </c>
      <c r="I19" t="b">
        <f t="shared" si="0"/>
        <v>0</v>
      </c>
    </row>
    <row r="20" spans="1:9" x14ac:dyDescent="0.3">
      <c r="A20" s="1">
        <v>45330</v>
      </c>
      <c r="B20" t="s">
        <v>12</v>
      </c>
      <c r="C20" t="s">
        <v>39</v>
      </c>
      <c r="D20" t="s">
        <v>22</v>
      </c>
      <c r="E20">
        <v>55</v>
      </c>
      <c r="F20">
        <v>3.29</v>
      </c>
      <c r="G20">
        <v>180.95</v>
      </c>
      <c r="H20">
        <v>3</v>
      </c>
      <c r="I20" t="b">
        <f t="shared" si="0"/>
        <v>0</v>
      </c>
    </row>
    <row r="21" spans="1:9" x14ac:dyDescent="0.3">
      <c r="A21" s="1">
        <v>45263</v>
      </c>
      <c r="B21" t="s">
        <v>15</v>
      </c>
      <c r="C21" t="s">
        <v>40</v>
      </c>
      <c r="D21" t="s">
        <v>19</v>
      </c>
      <c r="E21">
        <v>40</v>
      </c>
      <c r="F21">
        <v>0.99</v>
      </c>
      <c r="G21">
        <v>39.6</v>
      </c>
      <c r="H21">
        <v>3</v>
      </c>
      <c r="I21" t="b">
        <f t="shared" si="0"/>
        <v>0</v>
      </c>
    </row>
    <row r="22" spans="1:9" x14ac:dyDescent="0.3">
      <c r="A22" s="1">
        <v>44753</v>
      </c>
      <c r="B22" t="s">
        <v>20</v>
      </c>
      <c r="C22" t="s">
        <v>41</v>
      </c>
      <c r="D22" t="s">
        <v>14</v>
      </c>
      <c r="E22">
        <v>60</v>
      </c>
      <c r="F22">
        <v>4.99</v>
      </c>
      <c r="G22">
        <v>299.39999999999998</v>
      </c>
      <c r="H22">
        <v>5</v>
      </c>
      <c r="I22" t="b">
        <f t="shared" si="0"/>
        <v>0</v>
      </c>
    </row>
    <row r="23" spans="1:9" x14ac:dyDescent="0.3">
      <c r="A23" s="1">
        <v>45038</v>
      </c>
      <c r="B23" t="s">
        <v>6</v>
      </c>
      <c r="C23" t="s">
        <v>42</v>
      </c>
      <c r="D23" t="s">
        <v>11</v>
      </c>
      <c r="E23">
        <v>75</v>
      </c>
      <c r="F23">
        <v>2.4900000000000002</v>
      </c>
      <c r="G23">
        <v>186.75</v>
      </c>
      <c r="H23">
        <v>5</v>
      </c>
      <c r="I23" t="b">
        <f t="shared" si="0"/>
        <v>0</v>
      </c>
    </row>
    <row r="24" spans="1:9" x14ac:dyDescent="0.3">
      <c r="A24" s="1">
        <v>44839</v>
      </c>
      <c r="B24" t="s">
        <v>9</v>
      </c>
      <c r="C24" t="s">
        <v>43</v>
      </c>
      <c r="D24" t="s">
        <v>8</v>
      </c>
      <c r="E24">
        <v>90</v>
      </c>
      <c r="F24">
        <v>1.99</v>
      </c>
      <c r="G24">
        <v>179.1</v>
      </c>
      <c r="H24">
        <v>4</v>
      </c>
      <c r="I24" t="b">
        <f t="shared" si="0"/>
        <v>0</v>
      </c>
    </row>
    <row r="25" spans="1:9" x14ac:dyDescent="0.3">
      <c r="A25" s="1">
        <v>45309</v>
      </c>
      <c r="B25" t="s">
        <v>12</v>
      </c>
      <c r="C25" t="s">
        <v>44</v>
      </c>
      <c r="D25" t="s">
        <v>17</v>
      </c>
      <c r="E25">
        <v>65</v>
      </c>
      <c r="F25">
        <v>1.79</v>
      </c>
      <c r="G25">
        <v>116.35</v>
      </c>
      <c r="H25">
        <v>8</v>
      </c>
      <c r="I25" t="b">
        <f t="shared" si="0"/>
        <v>0</v>
      </c>
    </row>
    <row r="26" spans="1:9" x14ac:dyDescent="0.3">
      <c r="A26" s="1">
        <v>45152</v>
      </c>
      <c r="B26" t="s">
        <v>15</v>
      </c>
      <c r="C26" t="s">
        <v>45</v>
      </c>
      <c r="D26" t="s">
        <v>19</v>
      </c>
      <c r="E26">
        <v>50</v>
      </c>
      <c r="F26">
        <v>0.99</v>
      </c>
      <c r="G26">
        <v>49.5</v>
      </c>
      <c r="H26">
        <v>9</v>
      </c>
      <c r="I26" t="b">
        <f t="shared" si="0"/>
        <v>0</v>
      </c>
    </row>
    <row r="27" spans="1:9" x14ac:dyDescent="0.3">
      <c r="A27" s="1">
        <v>44895</v>
      </c>
      <c r="B27" t="s">
        <v>20</v>
      </c>
      <c r="C27" t="s">
        <v>46</v>
      </c>
      <c r="D27" t="s">
        <v>22</v>
      </c>
      <c r="E27">
        <v>80</v>
      </c>
      <c r="F27">
        <v>3.29</v>
      </c>
      <c r="G27">
        <v>263.2</v>
      </c>
      <c r="H27">
        <v>6</v>
      </c>
      <c r="I27" t="b">
        <f t="shared" si="0"/>
        <v>0</v>
      </c>
    </row>
    <row r="28" spans="1:9" x14ac:dyDescent="0.3">
      <c r="A28" s="10">
        <v>43471</v>
      </c>
      <c r="B28" s="5" t="s">
        <v>6</v>
      </c>
      <c r="C28" s="5" t="s">
        <v>7</v>
      </c>
      <c r="D28" s="5" t="s">
        <v>8</v>
      </c>
      <c r="E28" s="5">
        <v>95</v>
      </c>
      <c r="F28" s="5">
        <v>4.9000000000000004</v>
      </c>
      <c r="G28" s="6">
        <v>203</v>
      </c>
      <c r="H28">
        <v>5</v>
      </c>
      <c r="I28" t="b">
        <f t="shared" si="0"/>
        <v>0</v>
      </c>
    </row>
    <row r="29" spans="1:9" x14ac:dyDescent="0.3">
      <c r="A29">
        <v>43471</v>
      </c>
      <c r="B29" t="s">
        <v>6</v>
      </c>
      <c r="C29" t="s">
        <v>27</v>
      </c>
      <c r="D29" t="s">
        <v>14</v>
      </c>
      <c r="E29">
        <v>23</v>
      </c>
      <c r="F29">
        <v>8</v>
      </c>
      <c r="G29">
        <v>45</v>
      </c>
      <c r="H29">
        <v>7</v>
      </c>
      <c r="I29" t="b">
        <f t="shared" si="0"/>
        <v>0</v>
      </c>
    </row>
    <row r="30" spans="1:9" x14ac:dyDescent="0.3">
      <c r="A30" s="10">
        <v>43471</v>
      </c>
      <c r="B30" s="5" t="s">
        <v>6</v>
      </c>
      <c r="C30" s="5" t="s">
        <v>7</v>
      </c>
      <c r="D30" s="5" t="s">
        <v>19</v>
      </c>
      <c r="E30" s="5">
        <v>95</v>
      </c>
      <c r="F30" s="5">
        <v>9</v>
      </c>
      <c r="G30" s="6">
        <v>66</v>
      </c>
      <c r="H30">
        <v>8</v>
      </c>
      <c r="I30" t="b">
        <f t="shared" si="0"/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87EA-3BB5-44FF-A1B8-1D3E7CA82107}">
  <dimension ref="A1:J30"/>
  <sheetViews>
    <sheetView tabSelected="1" workbookViewId="0">
      <selection activeCell="J17" sqref="J17"/>
    </sheetView>
  </sheetViews>
  <sheetFormatPr defaultRowHeight="14.4" x14ac:dyDescent="0.3"/>
  <cols>
    <col min="1" max="1" width="11.88671875" bestFit="1" customWidth="1"/>
    <col min="2" max="2" width="9" bestFit="1" customWidth="1"/>
    <col min="6" max="6" width="10.88671875" bestFit="1" customWidth="1"/>
    <col min="7" max="7" width="10.5546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33</v>
      </c>
      <c r="G1" s="13" t="s">
        <v>5</v>
      </c>
    </row>
    <row r="2" spans="1:10" x14ac:dyDescent="0.3">
      <c r="A2" s="10">
        <v>43471</v>
      </c>
      <c r="B2" s="5" t="s">
        <v>6</v>
      </c>
      <c r="C2" s="5" t="s">
        <v>7</v>
      </c>
      <c r="D2" s="5" t="s">
        <v>8</v>
      </c>
      <c r="E2" s="5">
        <v>95</v>
      </c>
      <c r="F2" s="5">
        <v>1.99</v>
      </c>
      <c r="G2" s="6">
        <v>189.05</v>
      </c>
      <c r="J2" t="s">
        <v>52</v>
      </c>
    </row>
    <row r="3" spans="1:10" x14ac:dyDescent="0.3">
      <c r="A3" s="14">
        <v>44971</v>
      </c>
      <c r="B3" s="7" t="s">
        <v>9</v>
      </c>
      <c r="C3" s="7" t="s">
        <v>10</v>
      </c>
      <c r="D3" s="7" t="s">
        <v>11</v>
      </c>
      <c r="E3" s="7">
        <v>50</v>
      </c>
      <c r="F3" s="7">
        <v>2.4900000000000002</v>
      </c>
      <c r="G3" s="8">
        <v>124.5</v>
      </c>
      <c r="J3" s="9">
        <f>COUNTIFS(A2:A30,"&gt;2-10-2019",B2:B30,"East")</f>
        <v>6</v>
      </c>
    </row>
    <row r="4" spans="1:10" x14ac:dyDescent="0.3">
      <c r="A4" s="10">
        <v>44684</v>
      </c>
      <c r="B4" s="5" t="s">
        <v>12</v>
      </c>
      <c r="C4" s="5" t="s">
        <v>13</v>
      </c>
      <c r="D4" s="5" t="s">
        <v>14</v>
      </c>
      <c r="E4" s="5">
        <v>30</v>
      </c>
      <c r="F4" s="5">
        <v>4.99</v>
      </c>
      <c r="G4" s="6">
        <v>149.69999999999999</v>
      </c>
    </row>
    <row r="5" spans="1:10" x14ac:dyDescent="0.3">
      <c r="A5" s="14">
        <v>45524</v>
      </c>
      <c r="B5" s="7" t="s">
        <v>15</v>
      </c>
      <c r="C5" s="7" t="s">
        <v>16</v>
      </c>
      <c r="D5" s="7" t="s">
        <v>17</v>
      </c>
      <c r="E5" s="7">
        <v>75</v>
      </c>
      <c r="F5" s="7">
        <v>1.79</v>
      </c>
      <c r="G5" s="8">
        <v>134.25</v>
      </c>
      <c r="J5" t="s">
        <v>53</v>
      </c>
    </row>
    <row r="6" spans="1:10" x14ac:dyDescent="0.3">
      <c r="A6" s="10">
        <v>45242</v>
      </c>
      <c r="B6" s="5" t="s">
        <v>6</v>
      </c>
      <c r="C6" s="5" t="s">
        <v>18</v>
      </c>
      <c r="D6" s="5" t="s">
        <v>19</v>
      </c>
      <c r="E6" s="5">
        <v>100</v>
      </c>
      <c r="F6" s="5">
        <v>0.99</v>
      </c>
      <c r="G6" s="6">
        <v>99</v>
      </c>
      <c r="J6" s="9">
        <f>COUNTIFS(D2:D30,"Pencil",C2:C30,"Miller")</f>
        <v>1</v>
      </c>
    </row>
    <row r="7" spans="1:10" x14ac:dyDescent="0.3">
      <c r="A7" s="14">
        <v>44749</v>
      </c>
      <c r="B7" s="7" t="s">
        <v>20</v>
      </c>
      <c r="C7" s="7" t="s">
        <v>21</v>
      </c>
      <c r="D7" s="7" t="s">
        <v>22</v>
      </c>
      <c r="E7" s="7">
        <v>40</v>
      </c>
      <c r="F7" s="7">
        <v>3.29</v>
      </c>
      <c r="G7" s="8">
        <v>131.6</v>
      </c>
    </row>
    <row r="8" spans="1:10" x14ac:dyDescent="0.3">
      <c r="A8" s="10">
        <v>45007</v>
      </c>
      <c r="B8" s="5" t="s">
        <v>6</v>
      </c>
      <c r="C8" s="5" t="s">
        <v>23</v>
      </c>
      <c r="D8" s="5" t="s">
        <v>8</v>
      </c>
      <c r="E8" s="5">
        <v>80</v>
      </c>
      <c r="F8" s="5">
        <v>1.99</v>
      </c>
      <c r="G8" s="6">
        <v>159.19999999999999</v>
      </c>
    </row>
    <row r="9" spans="1:10" x14ac:dyDescent="0.3">
      <c r="A9" s="14">
        <v>44723</v>
      </c>
      <c r="B9" s="7" t="s">
        <v>9</v>
      </c>
      <c r="C9" s="7" t="s">
        <v>24</v>
      </c>
      <c r="D9" s="7" t="s">
        <v>11</v>
      </c>
      <c r="E9" s="7">
        <v>65</v>
      </c>
      <c r="F9" s="7">
        <v>2.4900000000000002</v>
      </c>
      <c r="G9" s="8">
        <v>161.85</v>
      </c>
    </row>
    <row r="10" spans="1:10" x14ac:dyDescent="0.3">
      <c r="A10" s="10">
        <v>45540</v>
      </c>
      <c r="B10" s="5" t="s">
        <v>12</v>
      </c>
      <c r="C10" s="5" t="s">
        <v>25</v>
      </c>
      <c r="D10" s="5" t="s">
        <v>14</v>
      </c>
      <c r="E10" s="5">
        <v>45</v>
      </c>
      <c r="F10" s="5">
        <v>4.99</v>
      </c>
      <c r="G10" s="6">
        <v>224.55</v>
      </c>
    </row>
    <row r="11" spans="1:10" x14ac:dyDescent="0.3">
      <c r="A11" s="14">
        <v>45278</v>
      </c>
      <c r="B11" s="7" t="s">
        <v>15</v>
      </c>
      <c r="C11" s="7" t="s">
        <v>26</v>
      </c>
      <c r="D11" s="7" t="s">
        <v>17</v>
      </c>
      <c r="E11" s="7">
        <v>90</v>
      </c>
      <c r="F11" s="7">
        <v>1.79</v>
      </c>
      <c r="G11" s="8">
        <v>161.1</v>
      </c>
    </row>
    <row r="12" spans="1:10" x14ac:dyDescent="0.3">
      <c r="A12" s="10">
        <v>44780</v>
      </c>
      <c r="B12" s="5" t="s">
        <v>20</v>
      </c>
      <c r="C12" s="5" t="s">
        <v>27</v>
      </c>
      <c r="D12" s="5" t="s">
        <v>19</v>
      </c>
      <c r="E12" s="5">
        <v>55</v>
      </c>
      <c r="F12" s="5">
        <v>0.99</v>
      </c>
      <c r="G12" s="6">
        <v>54.45</v>
      </c>
    </row>
    <row r="13" spans="1:10" x14ac:dyDescent="0.3">
      <c r="A13" s="14">
        <v>45046</v>
      </c>
      <c r="B13" s="7" t="s">
        <v>6</v>
      </c>
      <c r="C13" s="7" t="s">
        <v>28</v>
      </c>
      <c r="D13" s="7" t="s">
        <v>22</v>
      </c>
      <c r="E13" s="7">
        <v>70</v>
      </c>
      <c r="F13" s="7">
        <v>3.29</v>
      </c>
      <c r="G13" s="8">
        <v>230.3</v>
      </c>
    </row>
    <row r="14" spans="1:10" x14ac:dyDescent="0.3">
      <c r="A14" s="10">
        <v>44848</v>
      </c>
      <c r="B14" s="5" t="s">
        <v>9</v>
      </c>
      <c r="C14" s="5" t="s">
        <v>29</v>
      </c>
      <c r="D14" s="5" t="s">
        <v>8</v>
      </c>
      <c r="E14" s="5">
        <v>85</v>
      </c>
      <c r="F14" s="5">
        <v>1.99</v>
      </c>
      <c r="G14" s="6">
        <v>169.15</v>
      </c>
    </row>
    <row r="15" spans="1:10" x14ac:dyDescent="0.3">
      <c r="A15" s="14">
        <v>45316</v>
      </c>
      <c r="B15" s="7" t="s">
        <v>12</v>
      </c>
      <c r="C15" s="7" t="s">
        <v>30</v>
      </c>
      <c r="D15" s="7" t="s">
        <v>11</v>
      </c>
      <c r="E15" s="7">
        <v>60</v>
      </c>
      <c r="F15" s="7">
        <v>2.4900000000000002</v>
      </c>
      <c r="G15" s="8">
        <v>149.4</v>
      </c>
    </row>
    <row r="16" spans="1:10" x14ac:dyDescent="0.3">
      <c r="A16" s="10">
        <v>45126</v>
      </c>
      <c r="B16" s="5" t="s">
        <v>15</v>
      </c>
      <c r="C16" s="5" t="s">
        <v>31</v>
      </c>
      <c r="D16" s="5" t="s">
        <v>14</v>
      </c>
      <c r="E16" s="5">
        <v>55</v>
      </c>
      <c r="F16" s="5">
        <v>4.99</v>
      </c>
      <c r="G16" s="6">
        <v>274.45</v>
      </c>
    </row>
    <row r="17" spans="1:7" x14ac:dyDescent="0.3">
      <c r="A17" s="14">
        <v>44873</v>
      </c>
      <c r="B17" s="7" t="s">
        <v>20</v>
      </c>
      <c r="C17" s="7" t="s">
        <v>32</v>
      </c>
      <c r="D17" s="7" t="s">
        <v>17</v>
      </c>
      <c r="E17" s="7">
        <v>75</v>
      </c>
      <c r="F17" s="7">
        <v>1.79</v>
      </c>
      <c r="G17" s="8">
        <v>134.25</v>
      </c>
    </row>
    <row r="18" spans="1:7" x14ac:dyDescent="0.3">
      <c r="A18" s="1">
        <v>45061</v>
      </c>
      <c r="B18" t="s">
        <v>6</v>
      </c>
      <c r="C18" t="s">
        <v>37</v>
      </c>
      <c r="D18" t="s">
        <v>11</v>
      </c>
      <c r="E18">
        <v>45</v>
      </c>
      <c r="F18">
        <v>2.4900000000000002</v>
      </c>
      <c r="G18">
        <v>112.05</v>
      </c>
    </row>
    <row r="19" spans="1:7" x14ac:dyDescent="0.3">
      <c r="A19" s="1">
        <v>44832</v>
      </c>
      <c r="B19" t="s">
        <v>9</v>
      </c>
      <c r="C19" t="s">
        <v>38</v>
      </c>
      <c r="D19" t="s">
        <v>8</v>
      </c>
      <c r="E19">
        <v>70</v>
      </c>
      <c r="F19">
        <v>1.99</v>
      </c>
      <c r="G19">
        <v>139.30000000000001</v>
      </c>
    </row>
    <row r="20" spans="1:7" x14ac:dyDescent="0.3">
      <c r="A20" s="1">
        <v>45330</v>
      </c>
      <c r="B20" t="s">
        <v>12</v>
      </c>
      <c r="C20" t="s">
        <v>39</v>
      </c>
      <c r="D20" t="s">
        <v>22</v>
      </c>
      <c r="E20">
        <v>55</v>
      </c>
      <c r="F20">
        <v>3.29</v>
      </c>
      <c r="G20">
        <v>180.95</v>
      </c>
    </row>
    <row r="21" spans="1:7" x14ac:dyDescent="0.3">
      <c r="A21" s="1">
        <v>45263</v>
      </c>
      <c r="B21" t="s">
        <v>15</v>
      </c>
      <c r="C21" t="s">
        <v>40</v>
      </c>
      <c r="D21" t="s">
        <v>19</v>
      </c>
      <c r="E21">
        <v>40</v>
      </c>
      <c r="F21">
        <v>0.99</v>
      </c>
      <c r="G21">
        <v>39.6</v>
      </c>
    </row>
    <row r="22" spans="1:7" x14ac:dyDescent="0.3">
      <c r="A22" s="1">
        <v>44753</v>
      </c>
      <c r="B22" t="s">
        <v>20</v>
      </c>
      <c r="C22" t="s">
        <v>41</v>
      </c>
      <c r="D22" t="s">
        <v>14</v>
      </c>
      <c r="E22">
        <v>60</v>
      </c>
      <c r="F22">
        <v>4.99</v>
      </c>
      <c r="G22">
        <v>299.39999999999998</v>
      </c>
    </row>
    <row r="23" spans="1:7" x14ac:dyDescent="0.3">
      <c r="A23" s="1">
        <v>45038</v>
      </c>
      <c r="B23" t="s">
        <v>6</v>
      </c>
      <c r="C23" t="s">
        <v>42</v>
      </c>
      <c r="D23" t="s">
        <v>11</v>
      </c>
      <c r="E23">
        <v>75</v>
      </c>
      <c r="F23">
        <v>2.4900000000000002</v>
      </c>
      <c r="G23">
        <v>186.75</v>
      </c>
    </row>
    <row r="24" spans="1:7" x14ac:dyDescent="0.3">
      <c r="A24" s="1">
        <v>44839</v>
      </c>
      <c r="B24" t="s">
        <v>9</v>
      </c>
      <c r="C24" t="s">
        <v>43</v>
      </c>
      <c r="D24" t="s">
        <v>8</v>
      </c>
      <c r="E24">
        <v>90</v>
      </c>
      <c r="F24">
        <v>1.99</v>
      </c>
      <c r="G24">
        <v>179.1</v>
      </c>
    </row>
    <row r="25" spans="1:7" x14ac:dyDescent="0.3">
      <c r="A25" s="1">
        <v>45309</v>
      </c>
      <c r="B25" t="s">
        <v>12</v>
      </c>
      <c r="C25" t="s">
        <v>44</v>
      </c>
      <c r="D25" t="s">
        <v>17</v>
      </c>
      <c r="E25">
        <v>65</v>
      </c>
      <c r="F25">
        <v>1.79</v>
      </c>
      <c r="G25">
        <v>116.35</v>
      </c>
    </row>
    <row r="26" spans="1:7" x14ac:dyDescent="0.3">
      <c r="A26" s="1">
        <v>45152</v>
      </c>
      <c r="B26" t="s">
        <v>15</v>
      </c>
      <c r="C26" t="s">
        <v>45</v>
      </c>
      <c r="D26" t="s">
        <v>19</v>
      </c>
      <c r="E26">
        <v>50</v>
      </c>
      <c r="F26">
        <v>0.99</v>
      </c>
      <c r="G26">
        <v>49.5</v>
      </c>
    </row>
    <row r="27" spans="1:7" x14ac:dyDescent="0.3">
      <c r="A27" s="1">
        <v>44895</v>
      </c>
      <c r="B27" t="s">
        <v>20</v>
      </c>
      <c r="C27" t="s">
        <v>46</v>
      </c>
      <c r="D27" t="s">
        <v>22</v>
      </c>
      <c r="E27">
        <v>80</v>
      </c>
      <c r="F27">
        <v>3.29</v>
      </c>
      <c r="G27">
        <v>263.2</v>
      </c>
    </row>
    <row r="28" spans="1:7" x14ac:dyDescent="0.3">
      <c r="A28" s="10">
        <v>43471</v>
      </c>
      <c r="B28" s="5" t="s">
        <v>6</v>
      </c>
      <c r="C28" s="5" t="s">
        <v>7</v>
      </c>
      <c r="D28" s="5" t="s">
        <v>8</v>
      </c>
      <c r="E28" s="5">
        <v>95</v>
      </c>
      <c r="F28" s="5">
        <v>4.9000000000000004</v>
      </c>
      <c r="G28" s="6">
        <v>203</v>
      </c>
    </row>
    <row r="29" spans="1:7" x14ac:dyDescent="0.3">
      <c r="A29" s="1">
        <v>43471</v>
      </c>
      <c r="B29" t="s">
        <v>6</v>
      </c>
      <c r="C29" t="s">
        <v>27</v>
      </c>
      <c r="D29" t="s">
        <v>14</v>
      </c>
      <c r="E29">
        <v>23</v>
      </c>
      <c r="F29">
        <v>8</v>
      </c>
      <c r="G29">
        <v>45</v>
      </c>
    </row>
    <row r="30" spans="1:7" x14ac:dyDescent="0.3">
      <c r="A30" s="10">
        <v>43530</v>
      </c>
      <c r="B30" s="5" t="s">
        <v>6</v>
      </c>
      <c r="C30" s="5" t="s">
        <v>7</v>
      </c>
      <c r="D30" s="5" t="s">
        <v>19</v>
      </c>
      <c r="E30" s="5">
        <v>95</v>
      </c>
      <c r="F30" s="5">
        <v>9</v>
      </c>
      <c r="G30" s="6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verma</dc:creator>
  <cp:lastModifiedBy>ritu verma</cp:lastModifiedBy>
  <dcterms:created xsi:type="dcterms:W3CDTF">2024-04-14T02:20:55Z</dcterms:created>
  <dcterms:modified xsi:type="dcterms:W3CDTF">2024-04-14T04:06:12Z</dcterms:modified>
</cp:coreProperties>
</file>