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r3s0\Desktop\Practical\"/>
    </mc:Choice>
  </mc:AlternateContent>
  <xr:revisionPtr revIDLastSave="0" documentId="13_ncr:1_{A226EC88-28D6-48E7-8644-278C21993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0" i="1"/>
  <c r="I19" i="1"/>
  <c r="I18" i="1"/>
  <c r="I17" i="1"/>
  <c r="I16" i="1"/>
  <c r="I27" i="1" s="1"/>
  <c r="C10" i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</calcChain>
</file>

<file path=xl/sharedStrings.xml><?xml version="1.0" encoding="utf-8"?>
<sst xmlns="http://schemas.openxmlformats.org/spreadsheetml/2006/main" count="60" uniqueCount="60">
  <si>
    <t>TRIBHIVAN UNIVERSITY</t>
  </si>
  <si>
    <t>OFFICE OF THE CONTROLLER OF EXAMINTAIONS</t>
  </si>
  <si>
    <t>PROVISIONAL STATEMENT OF MARKS</t>
  </si>
  <si>
    <t>FOR</t>
  </si>
  <si>
    <t>FIRST SEMESTER EXAMINATION - 2078</t>
  </si>
  <si>
    <t>NAME:</t>
  </si>
  <si>
    <t>ROLL NO:</t>
  </si>
  <si>
    <t>CAMPUS:</t>
  </si>
  <si>
    <t>Butwal Multiple Campus, Butwal, Rupandehi</t>
  </si>
  <si>
    <t>FACULTY / INSTITUTE:</t>
  </si>
  <si>
    <t>Science &amp; Technology</t>
  </si>
  <si>
    <t>LEVEL:</t>
  </si>
  <si>
    <t>4-Yrs Bachelor Level (B.Sc CSIT)</t>
  </si>
  <si>
    <t>PART:</t>
  </si>
  <si>
    <t>First</t>
  </si>
  <si>
    <t>SUBJECT</t>
  </si>
  <si>
    <t>FULL MARKS</t>
  </si>
  <si>
    <t>PASS MARKS</t>
  </si>
  <si>
    <t>MARKS OBTAINED</t>
  </si>
  <si>
    <t>PHY 113: Physics</t>
  </si>
  <si>
    <t>MTH 112: Mathematics I</t>
  </si>
  <si>
    <t>CSC 109: Introduction to Information Technology</t>
  </si>
  <si>
    <t>CSC 110: C Programming</t>
  </si>
  <si>
    <t>CSC 111: Digital Logic</t>
  </si>
  <si>
    <t>%</t>
  </si>
  <si>
    <t>marks</t>
  </si>
  <si>
    <t xml:space="preserve">Total Marks </t>
  </si>
  <si>
    <t xml:space="preserve">Percentage     </t>
  </si>
  <si>
    <t xml:space="preserve">Grade Obtained </t>
  </si>
  <si>
    <t>CHECKED BY:</t>
  </si>
  <si>
    <t>OFFICE OF THE CONTROLLER OF EXAMINATIONS</t>
  </si>
  <si>
    <t>KATHMANDU, NEPAL</t>
  </si>
  <si>
    <t>DATE:</t>
  </si>
  <si>
    <t>DEPUTY CONTROLLER</t>
  </si>
  <si>
    <t>BSc CSIT Grade Sheet - First Semester 2077</t>
  </si>
  <si>
    <t>Symbol No.</t>
  </si>
  <si>
    <t>Name</t>
  </si>
  <si>
    <t>Physics</t>
  </si>
  <si>
    <t>Mathematics</t>
  </si>
  <si>
    <t>Introuduction to IT</t>
  </si>
  <si>
    <t>C Programming</t>
  </si>
  <si>
    <t>Digital Logic</t>
  </si>
  <si>
    <t>Percentage</t>
  </si>
  <si>
    <t>Grade</t>
  </si>
  <si>
    <t>Bimal Sharma</t>
  </si>
  <si>
    <t>Bishnu Adhikari</t>
  </si>
  <si>
    <t>Chandrika Chaudhari</t>
  </si>
  <si>
    <t>Dipak Paudel</t>
  </si>
  <si>
    <t>Janak Paudel</t>
  </si>
  <si>
    <t>Pritam Lama</t>
  </si>
  <si>
    <t>Radhika Basnet</t>
  </si>
  <si>
    <t>Rajesh Shah</t>
  </si>
  <si>
    <t>Ramesh Rajak</t>
  </si>
  <si>
    <t>Rijan Sapkota</t>
  </si>
  <si>
    <t>Samiksha Rai</t>
  </si>
  <si>
    <t>Sarita Shrestha</t>
  </si>
  <si>
    <t>Saroj Adhikari</t>
  </si>
  <si>
    <t>Sushila Karki</t>
  </si>
  <si>
    <t>Tilak Pariyar</t>
  </si>
  <si>
    <t>Trisana Sintan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</si>
</sst>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wrapText="1"/>
    </xf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0</xdr:row>
      <xdr:rowOff>7620</xdr:rowOff>
    </xdr:from>
    <xdr:to>
      <xdr:col>2</xdr:col>
      <xdr:colOff>388621</xdr:colOff>
      <xdr:row>6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6690EA-1836-4440-ADCB-95E29C845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1" y="7620"/>
          <a:ext cx="990600" cy="1188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5"/>
  <sheetViews>
    <sheetView tabSelected="1" workbookViewId="0">
      <selection activeCell="C10" sqref="C10"/>
    </sheetView>
  </sheetViews>
  <sheetFormatPr defaultRowHeight="14.4" x14ac:dyDescent="0.3"/>
  <cols>
    <col min="3" max="3" width="13" customWidth="1"/>
    <col min="9" max="9" width="12.109375" customWidth="1"/>
  </cols>
  <sheetData>
    <row r="2" spans="2:9" ht="21" x14ac:dyDescent="0.4">
      <c r="D2" s="20" t="s">
        <v>0</v>
      </c>
      <c r="E2" s="21"/>
      <c r="F2" s="21"/>
      <c r="G2" s="21"/>
      <c r="H2" s="21"/>
    </row>
    <row r="3" spans="2:9" x14ac:dyDescent="0.3">
      <c r="C3" s="21" t="s">
        <v>1</v>
      </c>
      <c r="D3" s="21"/>
      <c r="E3" s="21"/>
      <c r="F3" s="21"/>
      <c r="G3" s="21"/>
      <c r="H3" s="21"/>
      <c r="I3" s="21"/>
    </row>
    <row r="4" spans="2:9" x14ac:dyDescent="0.3">
      <c r="D4" s="21" t="s">
        <v>2</v>
      </c>
      <c r="E4" s="21"/>
      <c r="F4" s="21"/>
      <c r="G4" s="21"/>
      <c r="H4" s="21"/>
    </row>
    <row r="5" spans="2:9" x14ac:dyDescent="0.3">
      <c r="F5" s="1" t="s">
        <v>3</v>
      </c>
    </row>
    <row r="6" spans="2:9" x14ac:dyDescent="0.3">
      <c r="D6" s="21" t="s">
        <v>4</v>
      </c>
      <c r="E6" s="21"/>
      <c r="F6" s="21"/>
      <c r="G6" s="21"/>
      <c r="H6" s="21"/>
    </row>
    <row r="10" spans="2:9" x14ac:dyDescent="0.3">
      <c r="B10" s="2" t="s">
        <v>5</v>
      </c>
      <c r="C10" s="3" t="str">
        <f>VLOOKUP(I10,Sheet2!A2:J19,2)</f>
        <v>Dipak Paudel</v>
      </c>
      <c r="H10" s="4" t="s">
        <v>6</v>
      </c>
      <c r="I10" s="3">
        <v>202104</v>
      </c>
    </row>
    <row r="11" spans="2:9" x14ac:dyDescent="0.3">
      <c r="B11" s="2" t="s">
        <v>7</v>
      </c>
      <c r="C11" s="3" t="s">
        <v>8</v>
      </c>
    </row>
    <row r="12" spans="2:9" x14ac:dyDescent="0.3">
      <c r="B12" s="2" t="s">
        <v>9</v>
      </c>
      <c r="D12" s="3" t="s">
        <v>10</v>
      </c>
    </row>
    <row r="13" spans="2:9" x14ac:dyDescent="0.3">
      <c r="B13" s="2" t="s">
        <v>11</v>
      </c>
      <c r="C13" s="3" t="s">
        <v>12</v>
      </c>
      <c r="F13" s="2" t="s">
        <v>13</v>
      </c>
      <c r="G13" s="3" t="s">
        <v>14</v>
      </c>
    </row>
    <row r="15" spans="2:9" ht="43.2" x14ac:dyDescent="0.3">
      <c r="B15" s="15" t="s">
        <v>15</v>
      </c>
      <c r="C15" s="15"/>
      <c r="D15" s="15"/>
      <c r="E15" s="15"/>
      <c r="F15" s="15"/>
      <c r="G15" s="5" t="s">
        <v>16</v>
      </c>
      <c r="H15" s="5" t="s">
        <v>17</v>
      </c>
      <c r="I15" s="5" t="s">
        <v>18</v>
      </c>
    </row>
    <row r="16" spans="2:9" x14ac:dyDescent="0.3">
      <c r="B16" s="16" t="s">
        <v>19</v>
      </c>
      <c r="C16" s="17"/>
      <c r="D16" s="17"/>
      <c r="E16" s="17"/>
      <c r="F16" s="17"/>
      <c r="G16" s="6">
        <v>100</v>
      </c>
      <c r="H16" s="6">
        <v>32</v>
      </c>
      <c r="I16" s="7">
        <f>VLOOKUP(I10,Sheet2!A1:J19,3)</f>
        <v>50</v>
      </c>
    </row>
    <row r="17" spans="2:10" x14ac:dyDescent="0.3">
      <c r="B17" s="16" t="s">
        <v>20</v>
      </c>
      <c r="C17" s="17"/>
      <c r="D17" s="17"/>
      <c r="E17" s="17"/>
      <c r="F17" s="17"/>
      <c r="G17" s="8">
        <v>100</v>
      </c>
      <c r="H17" s="8">
        <v>32</v>
      </c>
      <c r="I17" s="7">
        <f>VLOOKUP(I10,Sheet2!A1:J19,4)</f>
        <v>39</v>
      </c>
    </row>
    <row r="18" spans="2:10" x14ac:dyDescent="0.3">
      <c r="B18" s="9" t="s">
        <v>21</v>
      </c>
      <c r="G18" s="8">
        <v>100</v>
      </c>
      <c r="H18" s="8">
        <v>32</v>
      </c>
      <c r="I18" s="7">
        <f>VLOOKUP(I10,Sheet2!A1:J19,5)</f>
        <v>87</v>
      </c>
    </row>
    <row r="19" spans="2:10" x14ac:dyDescent="0.3">
      <c r="B19" s="9" t="s">
        <v>22</v>
      </c>
      <c r="G19" s="8">
        <v>100</v>
      </c>
      <c r="H19" s="8">
        <v>32</v>
      </c>
      <c r="I19" s="7">
        <f>VLOOKUP(I10,Sheet2!A1:J19,6)</f>
        <v>67</v>
      </c>
    </row>
    <row r="20" spans="2:10" x14ac:dyDescent="0.3">
      <c r="B20" s="9" t="s">
        <v>23</v>
      </c>
      <c r="G20" s="8">
        <v>100</v>
      </c>
      <c r="H20" s="8">
        <v>32</v>
      </c>
      <c r="I20" s="7">
        <f>VLOOKUP(I10,Sheet2!A1:J19,7)</f>
        <v>66</v>
      </c>
    </row>
    <row r="21" spans="2:10" x14ac:dyDescent="0.3">
      <c r="B21" s="9"/>
      <c r="G21" s="8"/>
      <c r="H21" s="8"/>
      <c r="I21" s="10"/>
    </row>
    <row r="22" spans="2:10" x14ac:dyDescent="0.3">
      <c r="B22" s="9"/>
      <c r="G22" s="8"/>
      <c r="H22" s="8"/>
      <c r="I22" s="10"/>
    </row>
    <row r="23" spans="2:10" x14ac:dyDescent="0.3">
      <c r="B23" s="9"/>
      <c r="G23" s="8"/>
      <c r="H23" s="8"/>
      <c r="I23" s="10"/>
    </row>
    <row r="24" spans="2:10" x14ac:dyDescent="0.3">
      <c r="B24" s="11"/>
      <c r="C24" s="12"/>
      <c r="D24" s="12"/>
      <c r="E24" s="12"/>
      <c r="F24" s="12"/>
      <c r="G24" s="13"/>
      <c r="H24" s="13"/>
      <c r="I24" s="14"/>
    </row>
    <row r="27" spans="2:10" x14ac:dyDescent="0.3">
      <c r="G27" t="s">
        <v>26</v>
      </c>
      <c r="I27" s="18">
        <f>SUM(I16:I26)</f>
        <v>309</v>
      </c>
      <c r="J27" t="s">
        <v>25</v>
      </c>
    </row>
    <row r="28" spans="2:10" x14ac:dyDescent="0.3">
      <c r="G28" t="s">
        <v>27</v>
      </c>
      <c r="I28">
        <f>VLOOKUP(I10,Sheet2!A1:J20,8)</f>
        <v>48.6</v>
      </c>
      <c r="J28" t="s">
        <v>24</v>
      </c>
    </row>
    <row r="29" spans="2:10" x14ac:dyDescent="0.3">
      <c r="G29" t="s">
        <v>28</v>
      </c>
      <c r="I29" s="18" t="str">
        <f>VLOOKUP(Sheet1!I10,Sheet2!A1:J20,9)</f>
        <v>C</v>
      </c>
    </row>
    <row r="31" spans="2:10" x14ac:dyDescent="0.3">
      <c r="B31" t="s">
        <v>29</v>
      </c>
    </row>
    <row r="32" spans="2:10" x14ac:dyDescent="0.3">
      <c r="B32" t="s">
        <v>30</v>
      </c>
    </row>
    <row r="33" spans="2:8" x14ac:dyDescent="0.3">
      <c r="B33" t="s">
        <v>31</v>
      </c>
    </row>
    <row r="35" spans="2:8" x14ac:dyDescent="0.3">
      <c r="B35" t="s">
        <v>32</v>
      </c>
      <c r="C35" s="19">
        <v>65463</v>
      </c>
      <c r="H35" t="s">
        <v>33</v>
      </c>
    </row>
  </sheetData>
  <mergeCells count="4">
    <mergeCell ref="D2:H2"/>
    <mergeCell ref="C3:I3"/>
    <mergeCell ref="D4:H4"/>
    <mergeCell ref="D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8DBF-223A-488A-BAD3-D26762E1EE63}">
  <dimension ref="A1:I18"/>
  <sheetViews>
    <sheetView workbookViewId="0">
      <selection activeCell="B2" sqref="B2"/>
    </sheetView>
  </sheetViews>
  <sheetFormatPr defaultRowHeight="14.4" x14ac:dyDescent="0.3"/>
  <cols>
    <col min="2" max="2" width="19.6640625" customWidth="1"/>
    <col min="3" max="3" width="11" customWidth="1"/>
    <col min="4" max="4" width="11.109375" customWidth="1"/>
    <col min="5" max="5" width="10.77734375" customWidth="1"/>
    <col min="6" max="6" width="11.44140625" customWidth="1"/>
    <col min="7" max="7" width="12" customWidth="1"/>
    <col min="8" max="8" width="10.88671875" customWidth="1"/>
    <col min="9" max="9" width="12.33203125" customWidth="1"/>
  </cols>
  <sheetData>
    <row r="1" spans="1:9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23" t="s">
        <v>35</v>
      </c>
      <c r="B2" s="23" t="s">
        <v>36</v>
      </c>
      <c r="C2" s="23" t="s">
        <v>37</v>
      </c>
      <c r="D2" s="23" t="s">
        <v>38</v>
      </c>
      <c r="E2" s="23" t="s">
        <v>39</v>
      </c>
      <c r="F2" s="23" t="s">
        <v>40</v>
      </c>
      <c r="G2" s="23" t="s">
        <v>41</v>
      </c>
      <c r="H2" s="23" t="s">
        <v>42</v>
      </c>
      <c r="I2" s="23" t="s">
        <v>43</v>
      </c>
    </row>
    <row r="3" spans="1:9" x14ac:dyDescent="0.3">
      <c r="A3" s="23">
        <v>202101</v>
      </c>
      <c r="B3" s="23" t="s">
        <v>44</v>
      </c>
      <c r="C3" s="23">
        <v>72</v>
      </c>
      <c r="D3" s="23">
        <v>28</v>
      </c>
      <c r="E3" s="23">
        <v>45</v>
      </c>
      <c r="F3" s="23">
        <v>35</v>
      </c>
      <c r="G3" s="23">
        <v>53</v>
      </c>
      <c r="H3" s="23">
        <f t="shared" ref="H3:H18" si="0">SUM(C3:F3)/5</f>
        <v>36</v>
      </c>
      <c r="I3" s="24" t="str">
        <f t="shared" ref="I3:I18" si="1">IF(H3&gt;90,"A+",IF(H3&gt;80,"A",IF(H3&gt;70,"B+",IF(H3&gt;60,"B",IF(H3&gt;50,"C+",IF(H3&gt;40,"C",IF(H3&gt;20,"D","E")))))))</f>
        <v>D</v>
      </c>
    </row>
    <row r="4" spans="1:9" x14ac:dyDescent="0.3">
      <c r="A4" s="23">
        <v>202102</v>
      </c>
      <c r="B4" s="23" t="s">
        <v>45</v>
      </c>
      <c r="C4" s="23">
        <v>45</v>
      </c>
      <c r="D4" s="23">
        <v>55</v>
      </c>
      <c r="E4" s="23">
        <v>95</v>
      </c>
      <c r="F4" s="23">
        <v>76</v>
      </c>
      <c r="G4" s="23">
        <v>32</v>
      </c>
      <c r="H4" s="23">
        <f t="shared" si="0"/>
        <v>54.2</v>
      </c>
      <c r="I4" s="24" t="str">
        <f t="shared" si="1"/>
        <v>C+</v>
      </c>
    </row>
    <row r="5" spans="1:9" x14ac:dyDescent="0.3">
      <c r="A5" s="23">
        <v>202103</v>
      </c>
      <c r="B5" s="23" t="s">
        <v>46</v>
      </c>
      <c r="C5" s="23">
        <v>66</v>
      </c>
      <c r="D5" s="23">
        <v>66</v>
      </c>
      <c r="E5" s="23">
        <v>67</v>
      </c>
      <c r="F5" s="23">
        <v>88</v>
      </c>
      <c r="G5" s="23">
        <v>55</v>
      </c>
      <c r="H5" s="23">
        <f t="shared" si="0"/>
        <v>57.4</v>
      </c>
      <c r="I5" s="24" t="str">
        <f t="shared" si="1"/>
        <v>C+</v>
      </c>
    </row>
    <row r="6" spans="1:9" x14ac:dyDescent="0.3">
      <c r="A6" s="23">
        <v>202104</v>
      </c>
      <c r="B6" s="23" t="s">
        <v>47</v>
      </c>
      <c r="C6" s="23">
        <v>50</v>
      </c>
      <c r="D6" s="23">
        <v>39</v>
      </c>
      <c r="E6" s="23">
        <v>87</v>
      </c>
      <c r="F6" s="23">
        <v>67</v>
      </c>
      <c r="G6" s="23">
        <v>66</v>
      </c>
      <c r="H6" s="23">
        <f t="shared" si="0"/>
        <v>48.6</v>
      </c>
      <c r="I6" s="24" t="str">
        <f t="shared" si="1"/>
        <v>C</v>
      </c>
    </row>
    <row r="7" spans="1:9" x14ac:dyDescent="0.3">
      <c r="A7" s="23">
        <v>202105</v>
      </c>
      <c r="B7" s="23" t="s">
        <v>48</v>
      </c>
      <c r="C7" s="23">
        <v>45</v>
      </c>
      <c r="D7" s="23">
        <v>35</v>
      </c>
      <c r="E7" s="23">
        <v>35</v>
      </c>
      <c r="F7" s="23">
        <v>50</v>
      </c>
      <c r="G7" s="23">
        <v>40</v>
      </c>
      <c r="H7" s="23">
        <f t="shared" si="0"/>
        <v>33</v>
      </c>
      <c r="I7" s="24" t="str">
        <f t="shared" si="1"/>
        <v>D</v>
      </c>
    </row>
    <row r="8" spans="1:9" x14ac:dyDescent="0.3">
      <c r="A8" s="23">
        <v>202106</v>
      </c>
      <c r="B8" s="23" t="s">
        <v>49</v>
      </c>
      <c r="C8" s="23">
        <v>86</v>
      </c>
      <c r="D8" s="23">
        <v>81</v>
      </c>
      <c r="E8" s="23">
        <v>83</v>
      </c>
      <c r="F8" s="23">
        <v>88</v>
      </c>
      <c r="G8" s="23">
        <v>75</v>
      </c>
      <c r="H8" s="23">
        <f t="shared" si="0"/>
        <v>67.599999999999994</v>
      </c>
      <c r="I8" s="24" t="str">
        <f t="shared" si="1"/>
        <v>B</v>
      </c>
    </row>
    <row r="9" spans="1:9" x14ac:dyDescent="0.3">
      <c r="A9" s="23">
        <v>202107</v>
      </c>
      <c r="B9" s="23" t="s">
        <v>50</v>
      </c>
      <c r="C9" s="23">
        <v>65</v>
      </c>
      <c r="D9" s="23">
        <v>45</v>
      </c>
      <c r="E9" s="23">
        <v>75</v>
      </c>
      <c r="F9" s="23">
        <v>77</v>
      </c>
      <c r="G9" s="23">
        <v>75</v>
      </c>
      <c r="H9" s="23">
        <f t="shared" si="0"/>
        <v>52.4</v>
      </c>
      <c r="I9" s="24" t="str">
        <f t="shared" si="1"/>
        <v>C+</v>
      </c>
    </row>
    <row r="10" spans="1:9" x14ac:dyDescent="0.3">
      <c r="A10" s="23">
        <v>202108</v>
      </c>
      <c r="B10" s="23" t="s">
        <v>51</v>
      </c>
      <c r="C10" s="23">
        <v>77</v>
      </c>
      <c r="D10" s="23">
        <v>55</v>
      </c>
      <c r="E10" s="23">
        <v>35</v>
      </c>
      <c r="F10" s="23">
        <v>86</v>
      </c>
      <c r="G10" s="23">
        <v>76</v>
      </c>
      <c r="H10" s="23">
        <f t="shared" si="0"/>
        <v>50.6</v>
      </c>
      <c r="I10" s="24" t="str">
        <f t="shared" si="1"/>
        <v>C+</v>
      </c>
    </row>
    <row r="11" spans="1:9" x14ac:dyDescent="0.3">
      <c r="A11" s="23">
        <v>202109</v>
      </c>
      <c r="B11" s="23" t="s">
        <v>52</v>
      </c>
      <c r="C11" s="23">
        <v>22</v>
      </c>
      <c r="D11" s="23">
        <v>66</v>
      </c>
      <c r="E11" s="23">
        <v>45</v>
      </c>
      <c r="F11" s="23">
        <v>66</v>
      </c>
      <c r="G11" s="23">
        <v>68</v>
      </c>
      <c r="H11" s="23">
        <f t="shared" si="0"/>
        <v>39.799999999999997</v>
      </c>
      <c r="I11" s="24" t="str">
        <f t="shared" si="1"/>
        <v>D</v>
      </c>
    </row>
    <row r="12" spans="1:9" x14ac:dyDescent="0.3">
      <c r="A12" s="23">
        <v>202110</v>
      </c>
      <c r="B12" s="23" t="s">
        <v>53</v>
      </c>
      <c r="C12" s="23">
        <v>77</v>
      </c>
      <c r="D12" s="23">
        <v>77</v>
      </c>
      <c r="E12" s="23">
        <v>85</v>
      </c>
      <c r="F12" s="23">
        <v>84</v>
      </c>
      <c r="G12" s="23">
        <v>88</v>
      </c>
      <c r="H12" s="23">
        <f t="shared" si="0"/>
        <v>64.599999999999994</v>
      </c>
      <c r="I12" s="24" t="str">
        <f t="shared" si="1"/>
        <v>B</v>
      </c>
    </row>
    <row r="13" spans="1:9" x14ac:dyDescent="0.3">
      <c r="A13" s="23">
        <v>202111</v>
      </c>
      <c r="B13" s="23" t="s">
        <v>54</v>
      </c>
      <c r="C13" s="23">
        <v>44</v>
      </c>
      <c r="D13" s="23">
        <v>66</v>
      </c>
      <c r="E13" s="23">
        <v>68</v>
      </c>
      <c r="F13" s="23">
        <v>52</v>
      </c>
      <c r="G13" s="23">
        <v>72</v>
      </c>
      <c r="H13" s="23">
        <f t="shared" si="0"/>
        <v>46</v>
      </c>
      <c r="I13" s="24" t="str">
        <f t="shared" si="1"/>
        <v>C</v>
      </c>
    </row>
    <row r="14" spans="1:9" x14ac:dyDescent="0.3">
      <c r="A14" s="23">
        <v>202112</v>
      </c>
      <c r="B14" s="23" t="s">
        <v>55</v>
      </c>
      <c r="C14" s="23">
        <v>57</v>
      </c>
      <c r="D14" s="23">
        <v>66</v>
      </c>
      <c r="E14" s="23">
        <v>59</v>
      </c>
      <c r="F14" s="23">
        <v>55</v>
      </c>
      <c r="G14" s="23">
        <v>45</v>
      </c>
      <c r="H14" s="23">
        <f t="shared" si="0"/>
        <v>47.4</v>
      </c>
      <c r="I14" s="24" t="str">
        <f t="shared" si="1"/>
        <v>C</v>
      </c>
    </row>
    <row r="15" spans="1:9" x14ac:dyDescent="0.3">
      <c r="A15" s="23">
        <v>202113</v>
      </c>
      <c r="B15" s="23" t="s">
        <v>56</v>
      </c>
      <c r="C15" s="23">
        <v>18</v>
      </c>
      <c r="D15" s="23">
        <v>62</v>
      </c>
      <c r="E15" s="23">
        <v>45</v>
      </c>
      <c r="F15" s="23">
        <v>58</v>
      </c>
      <c r="G15" s="23">
        <v>52</v>
      </c>
      <c r="H15" s="23">
        <f t="shared" si="0"/>
        <v>36.6</v>
      </c>
      <c r="I15" s="24" t="str">
        <f t="shared" si="1"/>
        <v>D</v>
      </c>
    </row>
    <row r="16" spans="1:9" x14ac:dyDescent="0.3">
      <c r="A16" s="23">
        <v>202114</v>
      </c>
      <c r="B16" s="23" t="s">
        <v>57</v>
      </c>
      <c r="C16" s="23">
        <v>86</v>
      </c>
      <c r="D16" s="23">
        <v>94</v>
      </c>
      <c r="E16" s="23">
        <v>95</v>
      </c>
      <c r="F16" s="23">
        <v>89</v>
      </c>
      <c r="G16" s="23">
        <v>90</v>
      </c>
      <c r="H16" s="23">
        <f t="shared" si="0"/>
        <v>72.8</v>
      </c>
      <c r="I16" s="24" t="str">
        <f t="shared" si="1"/>
        <v>B+</v>
      </c>
    </row>
    <row r="17" spans="1:9" x14ac:dyDescent="0.3">
      <c r="A17" s="23">
        <v>202115</v>
      </c>
      <c r="B17" s="23" t="s">
        <v>58</v>
      </c>
      <c r="C17" s="23">
        <v>52</v>
      </c>
      <c r="D17" s="23">
        <v>55</v>
      </c>
      <c r="E17" s="23">
        <v>45</v>
      </c>
      <c r="F17" s="23">
        <v>59</v>
      </c>
      <c r="G17" s="23">
        <v>67</v>
      </c>
      <c r="H17" s="23">
        <f t="shared" si="0"/>
        <v>42.2</v>
      </c>
      <c r="I17" s="24" t="str">
        <f t="shared" si="1"/>
        <v>C</v>
      </c>
    </row>
    <row r="18" spans="1:9" x14ac:dyDescent="0.3">
      <c r="A18" s="23">
        <v>202116</v>
      </c>
      <c r="B18" s="23" t="s">
        <v>59</v>
      </c>
      <c r="C18" s="23">
        <v>75</v>
      </c>
      <c r="D18" s="23">
        <v>65</v>
      </c>
      <c r="E18" s="23">
        <v>88</v>
      </c>
      <c r="F18" s="23">
        <v>74</v>
      </c>
      <c r="G18" s="23">
        <v>60</v>
      </c>
      <c r="H18" s="23">
        <f t="shared" si="0"/>
        <v>60.4</v>
      </c>
      <c r="I18" s="24" t="str">
        <f t="shared" si="1"/>
        <v>B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ar3s0</dc:creator>
  <cp:lastModifiedBy>ar3s0</cp:lastModifiedBy>
  <dcterms:created xsi:type="dcterms:W3CDTF">2015-06-05T18:17:20Z</dcterms:created>
  <dcterms:modified xsi:type="dcterms:W3CDTF">2022-03-05T12:20:41Z</dcterms:modified>
</cp:coreProperties>
</file>