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24226"/>
  <mc:AlternateContent xmlns:mc="http://schemas.openxmlformats.org/markup-compatibility/2006">
    <mc:Choice Requires="x15">
      <x15ac:absPath xmlns:x15ac="http://schemas.microsoft.com/office/spreadsheetml/2010/11/ac" url="https://d.docs.live.net/1199f585df274e52/Business analyst class/"/>
    </mc:Choice>
  </mc:AlternateContent>
  <xr:revisionPtr revIDLastSave="277" documentId="11_C4D340B62D65B838FAAC0D80018FB255A35B45F2" xr6:coauthVersionLast="47" xr6:coauthVersionMax="47" xr10:uidLastSave="{0588CE94-880D-4C5D-9BC8-664DC24C471E}"/>
  <bookViews>
    <workbookView xWindow="28680" yWindow="-120" windowWidth="29040" windowHeight="15720" activeTab="1" xr2:uid="{00000000-000D-0000-FFFF-FFFF00000000}"/>
  </bookViews>
  <sheets>
    <sheet name="Sales Data" sheetId="1" r:id="rId1"/>
    <sheet name="Customer Churn" sheetId="2" r:id="rId2"/>
    <sheet name="Employee Performance" sheetId="3" r:id="rId3"/>
    <sheet name="Data Cleaning" sheetId="4" r:id="rId4"/>
  </sheets>
  <definedNames>
    <definedName name="_xlnm._FilterDatabase" localSheetId="0" hidden="1">'Sales Data'!$A$1:$L$1</definedName>
    <definedName name="Slicer_Efficiency">#N/A</definedName>
    <definedName name="Slicer_Employee">#N/A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0" i="1" l="1"/>
  <c r="C10" i="4"/>
  <c r="C11" i="4"/>
  <c r="C12" i="4"/>
  <c r="C13" i="4"/>
  <c r="C9" i="4"/>
  <c r="B10" i="4"/>
  <c r="B11" i="4"/>
  <c r="B12" i="4"/>
  <c r="B13" i="4"/>
  <c r="B9" i="4"/>
  <c r="A10" i="4"/>
  <c r="A11" i="4"/>
  <c r="A12" i="4"/>
  <c r="A13" i="4"/>
  <c r="A9" i="4"/>
  <c r="F3" i="3"/>
  <c r="F4" i="3"/>
  <c r="F5" i="3"/>
  <c r="F6" i="3"/>
  <c r="F7" i="3"/>
  <c r="F8" i="3"/>
  <c r="F9" i="3"/>
  <c r="F10" i="3"/>
  <c r="F11" i="3"/>
  <c r="F2" i="3"/>
  <c r="H2" i="3" a="1"/>
  <c r="H2" i="3" s="1"/>
  <c r="E3" i="3"/>
  <c r="E4" i="3"/>
  <c r="E5" i="3"/>
  <c r="E6" i="3"/>
  <c r="E7" i="3"/>
  <c r="E8" i="3"/>
  <c r="E9" i="3"/>
  <c r="E10" i="3"/>
  <c r="E11" i="3"/>
  <c r="E2" i="3"/>
  <c r="F3" i="2"/>
  <c r="F4" i="2"/>
  <c r="F5" i="2"/>
  <c r="F6" i="2"/>
  <c r="F7" i="2"/>
  <c r="F8" i="2"/>
  <c r="F9" i="2"/>
  <c r="F10" i="2"/>
  <c r="F11" i="2"/>
  <c r="F2" i="2"/>
  <c r="B17" i="2"/>
  <c r="B16" i="2"/>
  <c r="B15" i="2"/>
  <c r="B14" i="2"/>
  <c r="H2" i="1" a="1"/>
  <c r="H2" i="1" s="1"/>
  <c r="D16" i="1" l="1" a="1"/>
  <c r="D16" i="1" s="1"/>
  <c r="C16" i="1" a="1"/>
  <c r="C16" i="1" s="1"/>
  <c r="B17" i="1"/>
  <c r="B18" i="1"/>
  <c r="B16" i="1"/>
  <c r="A16" i="1" a="1"/>
  <c r="A1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<sst xmlns="http://schemas.openxmlformats.org/spreadsheetml/2006/main" count="164" uniqueCount="107">
  <si>
    <t>Date</t>
  </si>
  <si>
    <t>Product</t>
  </si>
  <si>
    <t>Region</t>
  </si>
  <si>
    <t>Sales Rep</t>
  </si>
  <si>
    <t>Quantity</t>
  </si>
  <si>
    <t>Unit Price</t>
  </si>
  <si>
    <t>Revenue</t>
  </si>
  <si>
    <t>Laptop</t>
  </si>
  <si>
    <t>Phone</t>
  </si>
  <si>
    <t>Tablet</t>
  </si>
  <si>
    <t>NSW</t>
  </si>
  <si>
    <t>VIC</t>
  </si>
  <si>
    <t>QLD</t>
  </si>
  <si>
    <t>John</t>
  </si>
  <si>
    <t>Sarah</t>
  </si>
  <si>
    <t>Mike</t>
  </si>
  <si>
    <t>Customer ID</t>
  </si>
  <si>
    <t>Join Date</t>
  </si>
  <si>
    <t>Last Activity Date</t>
  </si>
  <si>
    <t>Monthly Plan ($)</t>
  </si>
  <si>
    <t>Status</t>
  </si>
  <si>
    <t>C001</t>
  </si>
  <si>
    <t>C002</t>
  </si>
  <si>
    <t>C003</t>
  </si>
  <si>
    <t>C004</t>
  </si>
  <si>
    <t>C005</t>
  </si>
  <si>
    <t>C006</t>
  </si>
  <si>
    <t>C007</t>
  </si>
  <si>
    <t>C008</t>
  </si>
  <si>
    <t>C009</t>
  </si>
  <si>
    <t>C010</t>
  </si>
  <si>
    <t>2021-06</t>
  </si>
  <si>
    <t>2021-12</t>
  </si>
  <si>
    <t>2022-06</t>
  </si>
  <si>
    <t>2022-12</t>
  </si>
  <si>
    <t>2023-06</t>
  </si>
  <si>
    <t>2023-12</t>
  </si>
  <si>
    <t>2024-06</t>
  </si>
  <si>
    <t>2024-12</t>
  </si>
  <si>
    <t>2025-06</t>
  </si>
  <si>
    <t>2025-12</t>
  </si>
  <si>
    <t>2023-07</t>
  </si>
  <si>
    <t>2023-08</t>
  </si>
  <si>
    <t>2023-09</t>
  </si>
  <si>
    <t>2023-10</t>
  </si>
  <si>
    <t>2023-11</t>
  </si>
  <si>
    <t>2024-01</t>
  </si>
  <si>
    <t>2024-02</t>
  </si>
  <si>
    <t>2024-03</t>
  </si>
  <si>
    <t>Active</t>
  </si>
  <si>
    <t>Churned</t>
  </si>
  <si>
    <t>Employee</t>
  </si>
  <si>
    <t>Department</t>
  </si>
  <si>
    <t>Tasks Completed</t>
  </si>
  <si>
    <t>Hours Worked</t>
  </si>
  <si>
    <t>Efficiency (%)</t>
  </si>
  <si>
    <t>Alice</t>
  </si>
  <si>
    <t>Bob</t>
  </si>
  <si>
    <t>Charlie</t>
  </si>
  <si>
    <t>David</t>
  </si>
  <si>
    <t>Eva</t>
  </si>
  <si>
    <t>Frank</t>
  </si>
  <si>
    <t>Grace</t>
  </si>
  <si>
    <t>Helen</t>
  </si>
  <si>
    <t>Ivy</t>
  </si>
  <si>
    <t>Jack</t>
  </si>
  <si>
    <t>Sales</t>
  </si>
  <si>
    <t>HR</t>
  </si>
  <si>
    <t>IT</t>
  </si>
  <si>
    <t>Finance</t>
  </si>
  <si>
    <t>Marketing</t>
  </si>
  <si>
    <t>Name</t>
  </si>
  <si>
    <t>Email</t>
  </si>
  <si>
    <t>123-456-7890</t>
  </si>
  <si>
    <t>456-789-1234</t>
  </si>
  <si>
    <t>7894561230</t>
  </si>
  <si>
    <t>Row Labels</t>
  </si>
  <si>
    <t>(blank)</t>
  </si>
  <si>
    <t>Grand Total</t>
  </si>
  <si>
    <t>Sum of Revenue</t>
  </si>
  <si>
    <t>(All)</t>
  </si>
  <si>
    <t>Total sales by</t>
  </si>
  <si>
    <t>Top 5 highest sales</t>
  </si>
  <si>
    <t>Active Cus</t>
  </si>
  <si>
    <t>Churned Cus</t>
  </si>
  <si>
    <t>Average plan- Active</t>
  </si>
  <si>
    <t>Average plan- Churned</t>
  </si>
  <si>
    <t>Que- ask if the inactive user formula is correct</t>
  </si>
  <si>
    <t>Inactive for past 6 months or more</t>
  </si>
  <si>
    <t>Efficiency above 30%</t>
  </si>
  <si>
    <t>Sum of Efficiency (%)</t>
  </si>
  <si>
    <t>Sum of Tasks Completed</t>
  </si>
  <si>
    <t>Sum of Hours Worked</t>
  </si>
  <si>
    <t>Phone-Number</t>
  </si>
  <si>
    <t>john-smith</t>
  </si>
  <si>
    <t>SARAH-CONNOR</t>
  </si>
  <si>
    <t>987-654-3210</t>
  </si>
  <si>
    <t>michael-brown</t>
  </si>
  <si>
    <t>LISA-WHITE</t>
  </si>
  <si>
    <t>david-black</t>
  </si>
  <si>
    <t>-john-smith@email-com-</t>
  </si>
  <si>
    <t>SARAH-CONNOR@email-com</t>
  </si>
  <si>
    <t>-michael-brown@email-com-</t>
  </si>
  <si>
    <t>321-654-9870</t>
  </si>
  <si>
    <t>lisa-white@email-com</t>
  </si>
  <si>
    <t>DAVID-BLACK@email-com-</t>
  </si>
  <si>
    <t>Third highest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</si>
</sst>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quot;$&quot;* #,##0.00_-;_-&quot;$&quot;* &quot;-&quot;??_-;_-@_-"/>
    <numFmt numFmtId="164" formatCode="yyyy\-mm\-dd\ hh:mm:ss"/>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pivotButton="1"/>
    <xf numFmtId="0" fontId="0" fillId="0" borderId="0" xfId="0" applyAlignment="1">
      <alignment horizontal="left"/>
    </xf>
    <xf numFmtId="44" fontId="0" fillId="0" borderId="0" xfId="1" applyFont="1"/>
    <xf numFmtId="0" fontId="1" fillId="0" borderId="0" xfId="0" applyFont="1"/>
    <xf numFmtId="0" fontId="1" fillId="0" borderId="2" xfId="0" applyFont="1" applyBorder="1" applyAlignment="1">
      <alignment horizontal="center" vertical="top"/>
    </xf>
    <xf numFmtId="9" fontId="0" fillId="0" borderId="0" xfId="2" applyFont="1"/>
    <xf numFmtId="0" fontId="1" fillId="0" borderId="3" xfId="0" applyFont="1" applyBorder="1" applyAlignment="1">
      <alignment horizontal="center" vertical="top"/>
    </xf>
    <xf numFmtId="9" fontId="0" fillId="0" borderId="0" xfId="0" applyNumberFormat="1"/>
  </cellXfs>
  <cellStyles count="3">
    <cellStyle name="Currency" xfId="1" builtinId="4"/>
    <cellStyle name="Normal" xfId="0" builtinId="0"/>
    <cellStyle name="Percent" xfId="2" builtinId="5"/>
  </cellStyles>
  <dxfs count="7">
    <dxf>
      <fill>
        <patternFill>
          <bgColor rgb="FF92D050"/>
        </patternFill>
      </fill>
    </dxf>
    <dxf>
      <fill>
        <patternFill>
          <bgColor theme="9" tint="-0.24994659260841701"/>
        </patternFill>
      </fill>
    </dxf>
    <dxf>
      <fill>
        <patternFill>
          <bgColor rgb="FF92D050"/>
        </patternFill>
      </fill>
    </dxf>
    <dxf>
      <fill>
        <patternFill>
          <bgColor rgb="FF92D050"/>
        </patternFill>
      </fill>
    </dxf>
    <dxf>
      <fill>
        <patternFill>
          <bgColor rgb="FF92D050"/>
        </patternFill>
      </fill>
    </dxf>
    <dxf>
      <fill>
        <patternFill>
          <bgColor rgb="FF92D050"/>
        </patternFill>
      </fill>
    </dxf>
    <dxf>
      <font>
        <color rgb="FF006100"/>
      </font>
      <fill>
        <patternFill>
          <bgColor rgb="FFC6EFCE"/>
        </patternFill>
      </fill>
    </dxf>
  </dxfs>
  <tableStyles count="1" defaultTableStyle="TableStyleMedium9" defaultPivotStyle="PivotStyleLight16">
    <tableStyle name="Slicer Style 1" pivot="0" table="0" count="0" xr9:uid="{05BC9296-839F-4E33-BBC7-293E7DF8D810}"/>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'Sales Data'!$B$15:$C$15</c:f>
              <c:strCache>
                <c:ptCount val="1"/>
                <c:pt idx="0">
                  <c:v>Total sales by Region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Data'!$C$16:$C$18</c:f>
              <c:strCache>
                <c:ptCount val="3"/>
                <c:pt idx="0">
                  <c:v>NSW</c:v>
                </c:pt>
                <c:pt idx="1">
                  <c:v>VIC</c:v>
                </c:pt>
                <c:pt idx="2">
                  <c:v>QLD</c:v>
                </c:pt>
              </c:strCache>
            </c:strRef>
          </c:cat>
          <c:val>
            <c:numRef>
              <c:f>'Sales Data'!$B$16:$B$18</c:f>
              <c:numCache>
                <c:formatCode>_("$"* #,##0.00_);_("$"* \(#,##0.00\);_("$"* "-"??_);_(@_)</c:formatCode>
                <c:ptCount val="3"/>
                <c:pt idx="0">
                  <c:v>10800</c:v>
                </c:pt>
                <c:pt idx="1">
                  <c:v>8000</c:v>
                </c:pt>
                <c:pt idx="2">
                  <c:v>7000</c:v>
                </c:pt>
              </c:numCache>
            </c:numRef>
          </c:val>
          <c:extLst>
            <c:ext xmlns:c16="http://schemas.microsoft.com/office/drawing/2014/chart" uri="{C3380CC4-5D6E-409C-BE32-E72D297353CC}">
              <c16:uniqueId val="{00000000-A97D-4180-95A2-3348C818D346}"/>
            </c:ext>
          </c:extLst>
        </c:ser>
        <c:dLbls>
          <c:dLblPos val="outEnd"/>
          <c:showLegendKey val="0"/>
          <c:showVal val="1"/>
          <c:showCatName val="0"/>
          <c:showSerName val="0"/>
          <c:showPercent val="0"/>
          <c:showBubbleSize val="0"/>
        </c:dLbls>
        <c:gapWidth val="219"/>
        <c:overlap val="-27"/>
        <c:axId val="1259046384"/>
        <c:axId val="1259044464"/>
      </c:barChart>
      <c:catAx>
        <c:axId val="12590463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9044464"/>
        <c:crosses val="autoZero"/>
        <c:auto val="1"/>
        <c:lblAlgn val="ctr"/>
        <c:lblOffset val="100"/>
        <c:noMultiLvlLbl val="0"/>
      </c:catAx>
      <c:valAx>
        <c:axId val="125904446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9046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r>
              <a:rPr lang="en-AU"/>
              <a:t>Active vs Churned Customer</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25-49D8-B891-625FAFBF76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325-49D8-B891-625FAFBF767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'Customer Churn'!$A$14:$A$15</c:f>
              <c:strCache>
                <c:ptCount val="2"/>
                <c:pt idx="0">
                  <c:v>Active Cus</c:v>
                </c:pt>
                <c:pt idx="1">
                  <c:v>Churned Cus</c:v>
                </c:pt>
              </c:strCache>
            </c:strRef>
          </c:cat>
          <c:val>
            <c:numRef>
              <c:f>'Customer Churn'!$B$14:$B$15</c:f>
              <c:numCache>
                <c:formatCode>General</c:formatCode>
                <c:ptCount val="2"/>
                <c:pt idx="0">
                  <c:v>5</c:v>
                </c:pt>
                <c:pt idx="1">
                  <c:v>5</c:v>
                </c:pt>
              </c:numCache>
            </c:numRef>
          </c:val>
          <c:extLst>
            <c:ext xmlns:c16="http://schemas.microsoft.com/office/drawing/2014/chart" uri="{C3380CC4-5D6E-409C-BE32-E72D297353CC}">
              <c16:uniqueId val="{00000000-50BD-4A02-9867-EFC6E6D75E77}"/>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414337</xdr:colOff>
      <xdr:row>12</xdr:row>
      <xdr:rowOff>66675</xdr:rowOff>
    </xdr:from>
    <xdr:to>
      <xdr:col>11</xdr:col>
      <xdr:colOff>4762</xdr:colOff>
      <xdr:row>27</xdr:row>
      <xdr:rowOff>95250</xdr:rowOff>
    </xdr:to>
    <xdr:graphicFrame macro="">
      <xdr:nvGraphicFramePr>
        <xdr:cNvPr id="9" name="Chart 8">
          <a:extLst>
            <a:ext uri="{FF2B5EF4-FFF2-40B4-BE49-F238E27FC236}">
              <a16:creationId xmlns:a16="http://schemas.microsoft.com/office/drawing/2014/main" id="{27276A9D-7343-D8D6-549F-4C6ECCE648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2045970</xdr:colOff>
      <xdr:row>13</xdr:row>
      <xdr:rowOff>44767</xdr:rowOff>
    </xdr:from>
    <xdr:to>
      <xdr:col>9</xdr:col>
      <xdr:colOff>436245</xdr:colOff>
      <xdr:row>28</xdr:row>
      <xdr:rowOff>73342</xdr:rowOff>
    </xdr:to>
    <xdr:graphicFrame macro="">
      <xdr:nvGraphicFramePr>
        <xdr:cNvPr id="2" name="Chart 1">
          <a:extLst>
            <a:ext uri="{FF2B5EF4-FFF2-40B4-BE49-F238E27FC236}">
              <a16:creationId xmlns:a16="http://schemas.microsoft.com/office/drawing/2014/main" id="{00BAC881-0C89-CA5B-15CC-07C3C9DE2D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445770</xdr:colOff>
      <xdr:row>12</xdr:row>
      <xdr:rowOff>139065</xdr:rowOff>
    </xdr:from>
    <xdr:to>
      <xdr:col>3</xdr:col>
      <xdr:colOff>415290</xdr:colOff>
      <xdr:row>26</xdr:row>
      <xdr:rowOff>85725</xdr:rowOff>
    </xdr:to>
    <mc:AlternateContent xmlns:mc="http://schemas.openxmlformats.org/markup-compatibility/2006">
      <mc:Choice xmlns:a14="http://schemas.microsoft.com/office/drawing/2010/main" Requires="a14">
        <xdr:graphicFrame macro="">
          <xdr:nvGraphicFramePr>
            <xdr:cNvPr id="2" name="Employee">
              <a:extLst>
                <a:ext uri="{FF2B5EF4-FFF2-40B4-BE49-F238E27FC236}">
                  <a16:creationId xmlns:a16="http://schemas.microsoft.com/office/drawing/2014/main" id="{340FB91C-2846-26F1-E5B4-1875A5DC4CE5}"/>
                </a:ext>
              </a:extLst>
            </xdr:cNvPr>
            <xdr:cNvGraphicFramePr/>
          </xdr:nvGraphicFramePr>
          <xdr:xfrm>
            <a:off x="0" y="0"/>
            <a:ext cx="0" cy="0"/>
          </xdr:xfrm>
          <a:graphic>
            <a:graphicData uri="http://schemas.microsoft.com/office/drawing/2010/slicer">
              <sle:slicer xmlns:sle="http://schemas.microsoft.com/office/drawing/2010/slicer" name="Employee"/>
            </a:graphicData>
          </a:graphic>
        </xdr:graphicFrame>
      </mc:Choice>
      <mc:Fallback>
        <xdr:sp macro="" textlink="">
          <xdr:nvSpPr>
            <xdr:cNvPr id="0" name=""/>
            <xdr:cNvSpPr>
              <a:spLocks noTextEdit="1"/>
            </xdr:cNvSpPr>
          </xdr:nvSpPr>
          <xdr:spPr>
            <a:xfrm>
              <a:off x="1101090" y="2306955"/>
              <a:ext cx="1828800" cy="24860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643890</xdr:colOff>
      <xdr:row>12</xdr:row>
      <xdr:rowOff>76200</xdr:rowOff>
    </xdr:from>
    <xdr:to>
      <xdr:col>5</xdr:col>
      <xdr:colOff>662940</xdr:colOff>
      <xdr:row>26</xdr:row>
      <xdr:rowOff>9525</xdr:rowOff>
    </xdr:to>
    <mc:AlternateContent xmlns:mc="http://schemas.openxmlformats.org/markup-compatibility/2006">
      <mc:Choice xmlns:a14="http://schemas.microsoft.com/office/drawing/2010/main" Requires="a14">
        <xdr:graphicFrame macro="">
          <xdr:nvGraphicFramePr>
            <xdr:cNvPr id="3" name="Efficiency (%)">
              <a:extLst>
                <a:ext uri="{FF2B5EF4-FFF2-40B4-BE49-F238E27FC236}">
                  <a16:creationId xmlns:a16="http://schemas.microsoft.com/office/drawing/2014/main" id="{0C6D09DB-A0B3-8FA9-C9C4-E10C6DF746DD}"/>
                </a:ext>
              </a:extLst>
            </xdr:cNvPr>
            <xdr:cNvGraphicFramePr/>
          </xdr:nvGraphicFramePr>
          <xdr:xfrm>
            <a:off x="0" y="0"/>
            <a:ext cx="0" cy="0"/>
          </xdr:xfrm>
          <a:graphic>
            <a:graphicData uri="http://schemas.microsoft.com/office/drawing/2010/slicer">
              <sle:slicer xmlns:sle="http://schemas.microsoft.com/office/drawing/2010/slicer" name="Efficiency (%)"/>
            </a:graphicData>
          </a:graphic>
        </xdr:graphicFrame>
      </mc:Choice>
      <mc:Fallback>
        <xdr:sp macro="" textlink="">
          <xdr:nvSpPr>
            <xdr:cNvPr id="0" name=""/>
            <xdr:cNvSpPr>
              <a:spLocks noTextEdit="1"/>
            </xdr:cNvSpPr>
          </xdr:nvSpPr>
          <xdr:spPr>
            <a:xfrm>
              <a:off x="3158490" y="2247900"/>
              <a:ext cx="1823085" cy="246888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jjwalk" refreshedDate="45716.610395717595" createdVersion="8" refreshedVersion="8" minRefreshableVersion="3" recordCount="11" xr:uid="{E28597E8-A8B9-495E-80FB-CFD9DA061B70}">
  <cacheSource type="worksheet">
    <worksheetSource ref="A1:G1048576" sheet="Sales Data"/>
  </cacheSource>
  <cacheFields count="7">
    <cacheField name="Date" numFmtId="0">
      <sharedItems containsNonDate="0" containsDate="1" containsString="0" containsBlank="1" minDate="2024-01-01T00:00:00" maxDate="2024-01-11T00:00:00"/>
    </cacheField>
    <cacheField name="Product" numFmtId="0">
      <sharedItems containsBlank="1" count="4">
        <s v="Laptop"/>
        <s v="Phone"/>
        <s v="Tablet"/>
        <m/>
      </sharedItems>
    </cacheField>
    <cacheField name="Region" numFmtId="0">
      <sharedItems containsBlank="1" count="4">
        <s v="NSW"/>
        <s v="VIC"/>
        <s v="QLD"/>
        <m/>
      </sharedItems>
    </cacheField>
    <cacheField name="Sales Rep" numFmtId="0">
      <sharedItems containsBlank="1"/>
    </cacheField>
    <cacheField name="Quantity" numFmtId="0">
      <sharedItems containsString="0" containsBlank="1" containsNumber="1" containsInteger="1" minValue="1" maxValue="6"/>
    </cacheField>
    <cacheField name="Unit Price" numFmtId="0">
      <sharedItems containsString="0" containsBlank="1" containsNumber="1" containsInteger="1" minValue="500" maxValue="1200"/>
    </cacheField>
    <cacheField name="Revenue" numFmtId="0">
      <sharedItems containsString="0" containsBlank="1" containsNumber="1" containsInteger="1" minValue="1200" maxValue="4800" count="9">
        <n v="2400"/>
        <n v="4000"/>
        <n v="1500"/>
        <n v="4800"/>
        <n v="1600"/>
        <n v="3000"/>
        <n v="1200"/>
        <n v="2500"/>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jjwalk" refreshedDate="45716.672693865738" createdVersion="8" refreshedVersion="8" minRefreshableVersion="3" recordCount="10" xr:uid="{BBEB2C47-A419-43B5-93A0-260434B91F3C}">
  <cacheSource type="worksheet">
    <worksheetSource ref="A1:E11" sheet="Employee Performance"/>
  </cacheSource>
  <cacheFields count="5">
    <cacheField name="Employee" numFmtId="0">
      <sharedItems count="10">
        <s v="Alice"/>
        <s v="Bob"/>
        <s v="Charlie"/>
        <s v="David"/>
        <s v="Eva"/>
        <s v="Frank"/>
        <s v="Grace"/>
        <s v="Helen"/>
        <s v="Ivy"/>
        <s v="Jack"/>
      </sharedItems>
    </cacheField>
    <cacheField name="Department" numFmtId="0">
      <sharedItems count="5">
        <s v="Sales"/>
        <s v="HR"/>
        <s v="IT"/>
        <s v="Finance"/>
        <s v="Marketing"/>
      </sharedItems>
    </cacheField>
    <cacheField name="Tasks Completed" numFmtId="0">
      <sharedItems containsSemiMixedTypes="0" containsString="0" containsNumber="1" containsInteger="1" minValue="30" maxValue="60" count="10">
        <n v="50"/>
        <n v="30"/>
        <n v="45"/>
        <n v="60"/>
        <n v="55"/>
        <n v="40"/>
        <n v="35"/>
        <n v="48"/>
        <n v="52"/>
        <n v="58"/>
      </sharedItems>
    </cacheField>
    <cacheField name="Hours Worked" numFmtId="0">
      <sharedItems containsSemiMixedTypes="0" containsString="0" containsNumber="1" containsInteger="1" minValue="140" maxValue="175" count="10">
        <n v="160"/>
        <n v="140"/>
        <n v="150"/>
        <n v="170"/>
        <n v="165"/>
        <n v="155"/>
        <n v="145"/>
        <n v="148"/>
        <n v="162"/>
        <n v="175"/>
      </sharedItems>
    </cacheField>
    <cacheField name="Efficiency (%)" numFmtId="9">
      <sharedItems containsSemiMixedTypes="0" containsString="0" containsNumber="1" minValue="0.21428571428571427" maxValue="0.35294117647058826" count="10">
        <n v="0.3125"/>
        <n v="0.21428571428571427"/>
        <n v="0.3"/>
        <n v="0.35294117647058826"/>
        <n v="0.33333333333333331"/>
        <n v="0.25806451612903225"/>
        <n v="0.2413793103448276"/>
        <n v="0.32432432432432434"/>
        <n v="0.32098765432098764"/>
        <n v="0.33142857142857141"/>
      </sharedItems>
    </cacheField>
  </cacheFields>
  <extLst>
    <ext xmlns:x14="http://schemas.microsoft.com/office/spreadsheetml/2009/9/main" uri="{725AE2AE-9491-48be-B2B4-4EB974FC3084}">
      <x14:pivotCacheDefinition pivotCacheId="291887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4-01-01T00:00:00"/>
    <s v="Laptop"/>
    <x v="0"/>
    <s v="John"/>
    <n v="2"/>
    <n v="1200"/>
    <x v="0"/>
  </r>
  <r>
    <d v="2024-01-02T00:00:00"/>
    <s v="Phone"/>
    <x v="1"/>
    <s v="Sarah"/>
    <n v="5"/>
    <n v="800"/>
    <x v="1"/>
  </r>
  <r>
    <d v="2024-01-03T00:00:00"/>
    <s v="Tablet"/>
    <x v="2"/>
    <s v="Mike"/>
    <n v="3"/>
    <n v="500"/>
    <x v="2"/>
  </r>
  <r>
    <d v="2024-01-04T00:00:00"/>
    <s v="Laptop"/>
    <x v="0"/>
    <s v="John"/>
    <n v="4"/>
    <n v="1200"/>
    <x v="3"/>
  </r>
  <r>
    <d v="2024-01-05T00:00:00"/>
    <s v="Phone"/>
    <x v="1"/>
    <s v="Sarah"/>
    <n v="2"/>
    <n v="800"/>
    <x v="4"/>
  </r>
  <r>
    <d v="2024-01-06T00:00:00"/>
    <s v="Tablet"/>
    <x v="2"/>
    <s v="Mike"/>
    <n v="6"/>
    <n v="500"/>
    <x v="5"/>
  </r>
  <r>
    <d v="2024-01-07T00:00:00"/>
    <s v="Laptop"/>
    <x v="0"/>
    <s v="John"/>
    <n v="1"/>
    <n v="1200"/>
    <x v="6"/>
  </r>
  <r>
    <d v="2024-01-08T00:00:00"/>
    <s v="Phone"/>
    <x v="1"/>
    <s v="Sarah"/>
    <n v="3"/>
    <n v="800"/>
    <x v="0"/>
  </r>
  <r>
    <d v="2024-01-09T00:00:00"/>
    <s v="Tablet"/>
    <x v="2"/>
    <s v="Mike"/>
    <n v="5"/>
    <n v="500"/>
    <x v="7"/>
  </r>
  <r>
    <d v="2024-01-10T00:00:00"/>
    <s v="Laptop"/>
    <x v="0"/>
    <s v="John"/>
    <n v="2"/>
    <n v="1200"/>
    <x v="0"/>
  </r>
  <r>
    <m/>
    <m/>
    <x v="3"/>
    <m/>
    <m/>
    <m/>
    <x v="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x v="0"/>
    <x v="0"/>
    <x v="0"/>
  </r>
  <r>
    <x v="1"/>
    <x v="1"/>
    <x v="1"/>
    <x v="1"/>
    <x v="1"/>
  </r>
  <r>
    <x v="2"/>
    <x v="2"/>
    <x v="2"/>
    <x v="2"/>
    <x v="2"/>
  </r>
  <r>
    <x v="3"/>
    <x v="3"/>
    <x v="3"/>
    <x v="3"/>
    <x v="3"/>
  </r>
  <r>
    <x v="4"/>
    <x v="4"/>
    <x v="4"/>
    <x v="4"/>
    <x v="4"/>
  </r>
  <r>
    <x v="5"/>
    <x v="0"/>
    <x v="5"/>
    <x v="5"/>
    <x v="5"/>
  </r>
  <r>
    <x v="6"/>
    <x v="1"/>
    <x v="6"/>
    <x v="6"/>
    <x v="6"/>
  </r>
  <r>
    <x v="7"/>
    <x v="2"/>
    <x v="7"/>
    <x v="7"/>
    <x v="7"/>
  </r>
  <r>
    <x v="8"/>
    <x v="3"/>
    <x v="8"/>
    <x v="8"/>
    <x v="8"/>
  </r>
  <r>
    <x v="9"/>
    <x v="4"/>
    <x v="9"/>
    <x v="9"/>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77CE00-D8F9-479D-9135-8D269988733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K8" firstHeaderRow="1" firstDataRow="1" firstDataCol="1" rowPageCount="1" colPageCount="1"/>
  <pivotFields count="7">
    <pivotField showAll="0"/>
    <pivotField axis="axisPage" showAll="0">
      <items count="5">
        <item x="0"/>
        <item x="1"/>
        <item x="2"/>
        <item x="3"/>
        <item t="default"/>
      </items>
    </pivotField>
    <pivotField axis="axisRow" showAll="0">
      <items count="5">
        <item x="0"/>
        <item x="2"/>
        <item x="1"/>
        <item x="3"/>
        <item t="default"/>
      </items>
    </pivotField>
    <pivotField showAll="0"/>
    <pivotField showAll="0"/>
    <pivotField showAll="0"/>
    <pivotField dataField="1" showAll="0">
      <items count="10">
        <item x="6"/>
        <item x="2"/>
        <item x="4"/>
        <item x="0"/>
        <item x="7"/>
        <item x="5"/>
        <item x="1"/>
        <item x="3"/>
        <item x="8"/>
        <item t="default"/>
      </items>
    </pivotField>
  </pivotFields>
  <rowFields count="1">
    <field x="2"/>
  </rowFields>
  <rowItems count="5">
    <i>
      <x/>
    </i>
    <i>
      <x v="1"/>
    </i>
    <i>
      <x v="2"/>
    </i>
    <i>
      <x v="3"/>
    </i>
    <i t="grand">
      <x/>
    </i>
  </rowItems>
  <colItems count="1">
    <i/>
  </colItems>
  <pageFields count="1">
    <pageField fld="1" hier="-1"/>
  </pageField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1DDF6C-FC0B-4F79-8B74-64FEF8F71CBE}"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4:J25" firstHeaderRow="0" firstDataRow="1" firstDataCol="1" rowPageCount="1" colPageCount="1"/>
  <pivotFields count="5">
    <pivotField axis="axisRow" showAll="0">
      <items count="11">
        <item x="0"/>
        <item x="1"/>
        <item x="2"/>
        <item x="3"/>
        <item x="4"/>
        <item x="5"/>
        <item x="6"/>
        <item x="7"/>
        <item x="8"/>
        <item x="9"/>
        <item t="default"/>
      </items>
    </pivotField>
    <pivotField axis="axisPage" showAll="0">
      <items count="6">
        <item x="3"/>
        <item x="1"/>
        <item x="2"/>
        <item x="4"/>
        <item x="0"/>
        <item t="default"/>
      </items>
    </pivotField>
    <pivotField dataField="1" showAll="0">
      <items count="11">
        <item x="1"/>
        <item x="6"/>
        <item x="5"/>
        <item x="2"/>
        <item x="7"/>
        <item x="0"/>
        <item x="8"/>
        <item x="4"/>
        <item x="9"/>
        <item x="3"/>
        <item t="default"/>
      </items>
    </pivotField>
    <pivotField dataField="1" showAll="0">
      <items count="11">
        <item x="1"/>
        <item x="6"/>
        <item x="7"/>
        <item x="2"/>
        <item x="5"/>
        <item x="0"/>
        <item x="8"/>
        <item x="4"/>
        <item x="3"/>
        <item x="9"/>
        <item t="default"/>
      </items>
    </pivotField>
    <pivotField dataField="1" numFmtId="9" showAll="0">
      <items count="11">
        <item x="1"/>
        <item x="6"/>
        <item x="5"/>
        <item x="2"/>
        <item x="0"/>
        <item x="8"/>
        <item x="7"/>
        <item x="9"/>
        <item x="4"/>
        <item x="3"/>
        <item t="default"/>
      </items>
    </pivotField>
  </pivotFields>
  <rowFields count="1">
    <field x="0"/>
  </rowFields>
  <rowItems count="11">
    <i>
      <x/>
    </i>
    <i>
      <x v="1"/>
    </i>
    <i>
      <x v="2"/>
    </i>
    <i>
      <x v="3"/>
    </i>
    <i>
      <x v="4"/>
    </i>
    <i>
      <x v="5"/>
    </i>
    <i>
      <x v="6"/>
    </i>
    <i>
      <x v="7"/>
    </i>
    <i>
      <x v="8"/>
    </i>
    <i>
      <x v="9"/>
    </i>
    <i t="grand">
      <x/>
    </i>
  </rowItems>
  <colFields count="1">
    <field x="-2"/>
  </colFields>
  <colItems count="3">
    <i>
      <x/>
    </i>
    <i i="1">
      <x v="1"/>
    </i>
    <i i="2">
      <x v="2"/>
    </i>
  </colItems>
  <pageFields count="1">
    <pageField fld="1" hier="-1"/>
  </pageFields>
  <dataFields count="3">
    <dataField name="Sum of Efficiency (%)" fld="4" baseField="0" baseItem="0" numFmtId="9"/>
    <dataField name="Sum of Tasks Completed" fld="2" baseField="0" baseItem="0"/>
    <dataField name="Sum of Hours Work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 xr10:uid="{51870291-D170-470B-A5C4-62F244D0BE28}" sourceName="Employee">
  <pivotTables>
    <pivotTable tabId="3" name="PivotTable6"/>
  </pivotTables>
  <data>
    <tabular pivotCacheId="29188760">
      <items count="10">
        <i x="0" s="1"/>
        <i x="1" s="1"/>
        <i x="2" s="1"/>
        <i x="3" s="1"/>
        <i x="4" s="1"/>
        <i x="5" s="1"/>
        <i x="6" s="1"/>
        <i x="7" s="1"/>
        <i x="8"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fficiency" xr10:uid="{7F67FC5E-2C28-4991-B1E1-F36D3CC53E50}" sourceName="Efficiency (%)">
  <pivotTables>
    <pivotTable tabId="3" name="PivotTable6"/>
  </pivotTables>
  <data>
    <tabular pivotCacheId="29188760">
      <items count="10">
        <i x="1" s="1"/>
        <i x="6" s="1"/>
        <i x="5" s="1"/>
        <i x="2" s="1"/>
        <i x="0" s="1"/>
        <i x="8" s="1"/>
        <i x="7" s="1"/>
        <i x="9"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xr10:uid="{F53E984C-BCB2-4915-BCB5-AEF441576008}" cache="Slicer_Employee" caption="Employee" style="SlicerStyleLight3" rowHeight="234950"/>
  <slicer name="Efficiency (%)" xr10:uid="{27E548E1-E3C0-4829-AF90-F3AA9151EF5F}" cache="Slicer_Efficiency" caption="Efficiency (%)"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workbookViewId="0">
      <pane ySplit="1" topLeftCell="A2" activePane="bottomLeft" state="frozen"/>
      <selection pane="bottomLeft" activeCell="X35" sqref="X35"/>
    </sheetView>
  </sheetViews>
  <sheetFormatPr defaultRowHeight="14.4" x14ac:dyDescent="0.3"/>
  <cols>
    <col min="1" max="1" width="18.109375" bestFit="1" customWidth="1"/>
    <col min="2" max="2" width="12.44140625" bestFit="1" customWidth="1"/>
    <col min="3" max="3" width="11.33203125" bestFit="1" customWidth="1"/>
    <col min="4" max="4" width="13.5546875" bestFit="1" customWidth="1"/>
    <col min="5" max="5" width="12.88671875" bestFit="1" customWidth="1"/>
    <col min="6" max="6" width="13.88671875" bestFit="1" customWidth="1"/>
    <col min="7" max="7" width="13" bestFit="1" customWidth="1"/>
    <col min="8" max="8" width="21.77734375" bestFit="1" customWidth="1"/>
    <col min="10" max="10" width="12.77734375" bestFit="1" customWidth="1"/>
    <col min="11" max="11" width="15.109375" bestFit="1" customWidth="1"/>
    <col min="12" max="12" width="6.5546875" bestFit="1" customWidth="1"/>
    <col min="13" max="13" width="6.33203125" bestFit="1" customWidth="1"/>
    <col min="14" max="14" width="7.109375" bestFit="1" customWidth="1"/>
    <col min="15" max="15" width="11" bestFit="1" customWidth="1"/>
    <col min="16" max="18" width="5" bestFit="1" customWidth="1"/>
    <col min="19" max="19" width="7.109375" bestFit="1" customWidth="1"/>
    <col min="20" max="20" width="11" bestFit="1" customWidth="1"/>
  </cols>
  <sheetData>
    <row r="1" spans="1:11" x14ac:dyDescent="0.3">
      <c r="A1" s="1" t="s">
        <v>0</v>
      </c>
      <c r="B1" s="1" t="s">
        <v>1</v>
      </c>
      <c r="C1" s="1" t="s">
        <v>2</v>
      </c>
      <c r="D1" s="1" t="s">
        <v>3</v>
      </c>
      <c r="E1" s="1" t="s">
        <v>4</v>
      </c>
      <c r="F1" s="1" t="s">
        <v>5</v>
      </c>
      <c r="G1" s="1" t="s">
        <v>6</v>
      </c>
      <c r="H1" s="7" t="s">
        <v>82</v>
      </c>
      <c r="J1" s="3" t="s">
        <v>1</v>
      </c>
      <c r="K1" t="s">
        <v>80</v>
      </c>
    </row>
    <row r="2" spans="1:11" x14ac:dyDescent="0.3">
      <c r="A2" s="2">
        <v>45292</v>
      </c>
      <c r="B2" t="s">
        <v>7</v>
      </c>
      <c r="C2" t="s">
        <v>10</v>
      </c>
      <c r="D2" t="s">
        <v>13</v>
      </c>
      <c r="E2">
        <v>2</v>
      </c>
      <c r="F2" s="5">
        <v>1200</v>
      </c>
      <c r="G2" s="5">
        <v>2400</v>
      </c>
      <c r="H2" cm="1">
        <f t="array" ref="H2:H6">_xlfn.TAKE(_xlfn._xlws.SORT(G2:G11),-5,)</f>
        <v>2400</v>
      </c>
    </row>
    <row r="3" spans="1:11" x14ac:dyDescent="0.3">
      <c r="A3" s="2">
        <v>45293</v>
      </c>
      <c r="B3" t="s">
        <v>8</v>
      </c>
      <c r="C3" t="s">
        <v>11</v>
      </c>
      <c r="D3" t="s">
        <v>14</v>
      </c>
      <c r="E3">
        <v>5</v>
      </c>
      <c r="F3" s="5">
        <v>800</v>
      </c>
      <c r="G3" s="5">
        <v>4000</v>
      </c>
      <c r="H3">
        <v>2500</v>
      </c>
      <c r="J3" s="3" t="s">
        <v>76</v>
      </c>
      <c r="K3" t="s">
        <v>79</v>
      </c>
    </row>
    <row r="4" spans="1:11" x14ac:dyDescent="0.3">
      <c r="A4" s="2">
        <v>45294</v>
      </c>
      <c r="B4" t="s">
        <v>9</v>
      </c>
      <c r="C4" t="s">
        <v>12</v>
      </c>
      <c r="D4" t="s">
        <v>15</v>
      </c>
      <c r="E4">
        <v>3</v>
      </c>
      <c r="F4" s="5">
        <v>500</v>
      </c>
      <c r="G4" s="5">
        <v>1500</v>
      </c>
      <c r="H4">
        <v>3000</v>
      </c>
      <c r="J4" s="4" t="s">
        <v>10</v>
      </c>
      <c r="K4">
        <v>10800</v>
      </c>
    </row>
    <row r="5" spans="1:11" x14ac:dyDescent="0.3">
      <c r="A5" s="2">
        <v>45295</v>
      </c>
      <c r="B5" t="s">
        <v>7</v>
      </c>
      <c r="C5" t="s">
        <v>10</v>
      </c>
      <c r="D5" t="s">
        <v>13</v>
      </c>
      <c r="E5">
        <v>4</v>
      </c>
      <c r="F5" s="5">
        <v>1200</v>
      </c>
      <c r="G5" s="5">
        <v>4800</v>
      </c>
      <c r="H5">
        <v>4000</v>
      </c>
      <c r="J5" s="4" t="s">
        <v>12</v>
      </c>
      <c r="K5">
        <v>7000</v>
      </c>
    </row>
    <row r="6" spans="1:11" x14ac:dyDescent="0.3">
      <c r="A6" s="2">
        <v>45296</v>
      </c>
      <c r="B6" t="s">
        <v>8</v>
      </c>
      <c r="C6" t="s">
        <v>11</v>
      </c>
      <c r="D6" t="s">
        <v>14</v>
      </c>
      <c r="E6">
        <v>2</v>
      </c>
      <c r="F6" s="5">
        <v>800</v>
      </c>
      <c r="G6" s="5">
        <v>1600</v>
      </c>
      <c r="H6">
        <v>4800</v>
      </c>
      <c r="J6" s="4" t="s">
        <v>11</v>
      </c>
      <c r="K6">
        <v>8000</v>
      </c>
    </row>
    <row r="7" spans="1:11" x14ac:dyDescent="0.3">
      <c r="A7" s="2">
        <v>45297</v>
      </c>
      <c r="B7" t="s">
        <v>9</v>
      </c>
      <c r="C7" t="s">
        <v>12</v>
      </c>
      <c r="D7" t="s">
        <v>15</v>
      </c>
      <c r="E7">
        <v>6</v>
      </c>
      <c r="F7" s="5">
        <v>500</v>
      </c>
      <c r="G7" s="5">
        <v>3000</v>
      </c>
      <c r="J7" s="4" t="s">
        <v>77</v>
      </c>
    </row>
    <row r="8" spans="1:11" x14ac:dyDescent="0.3">
      <c r="A8" s="2">
        <v>45298</v>
      </c>
      <c r="B8" t="s">
        <v>7</v>
      </c>
      <c r="C8" t="s">
        <v>10</v>
      </c>
      <c r="D8" t="s">
        <v>13</v>
      </c>
      <c r="E8">
        <v>1</v>
      </c>
      <c r="F8" s="5">
        <v>1200</v>
      </c>
      <c r="G8" s="5">
        <v>1200</v>
      </c>
      <c r="J8" s="4" t="s">
        <v>78</v>
      </c>
      <c r="K8">
        <v>25800</v>
      </c>
    </row>
    <row r="9" spans="1:11" x14ac:dyDescent="0.3">
      <c r="A9" s="2">
        <v>45299</v>
      </c>
      <c r="B9" t="s">
        <v>8</v>
      </c>
      <c r="C9" t="s">
        <v>11</v>
      </c>
      <c r="D9" t="s">
        <v>14</v>
      </c>
      <c r="E9">
        <v>3</v>
      </c>
      <c r="F9" s="5">
        <v>800</v>
      </c>
      <c r="G9" s="5">
        <v>2400</v>
      </c>
    </row>
    <row r="10" spans="1:11" x14ac:dyDescent="0.3">
      <c r="A10" s="2">
        <v>45300</v>
      </c>
      <c r="B10" t="s">
        <v>9</v>
      </c>
      <c r="C10" t="s">
        <v>12</v>
      </c>
      <c r="D10" t="s">
        <v>15</v>
      </c>
      <c r="E10">
        <v>5</v>
      </c>
      <c r="F10" s="5">
        <v>500</v>
      </c>
      <c r="G10" s="5">
        <v>2500</v>
      </c>
    </row>
    <row r="11" spans="1:11" x14ac:dyDescent="0.3">
      <c r="A11" s="2">
        <v>45301</v>
      </c>
      <c r="B11" t="s">
        <v>7</v>
      </c>
      <c r="C11" t="s">
        <v>10</v>
      </c>
      <c r="D11" t="s">
        <v>13</v>
      </c>
      <c r="E11">
        <v>2</v>
      </c>
      <c r="F11" s="5">
        <v>1200</v>
      </c>
      <c r="G11" s="5">
        <v>2400</v>
      </c>
    </row>
    <row r="15" spans="1:11" x14ac:dyDescent="0.3">
      <c r="A15" s="6" t="s">
        <v>3</v>
      </c>
      <c r="B15" s="6" t="s">
        <v>81</v>
      </c>
      <c r="C15" s="6" t="s">
        <v>2</v>
      </c>
      <c r="D15" s="6" t="s">
        <v>1</v>
      </c>
    </row>
    <row r="16" spans="1:11" x14ac:dyDescent="0.3">
      <c r="A16" t="str" cm="1">
        <f t="array" ref="A16:A18">_xlfn.UNIQUE(D2:D11)</f>
        <v>John</v>
      </c>
      <c r="B16" s="5">
        <f>SUMIFS(G2:G11,D2:D11,A16)</f>
        <v>10800</v>
      </c>
      <c r="C16" t="str" cm="1">
        <f t="array" ref="C16:C18">_xlfn.UNIQUE(C2:C11,,)</f>
        <v>NSW</v>
      </c>
      <c r="D16" t="str" cm="1">
        <f t="array" ref="D16:D18">_xlfn.UNIQUE(B2:B11,,)</f>
        <v>Laptop</v>
      </c>
    </row>
    <row r="17" spans="1:4" x14ac:dyDescent="0.3">
      <c r="A17" t="str">
        <v>Sarah</v>
      </c>
      <c r="B17" s="5">
        <f t="shared" ref="B17:B18" si="0">SUMIFS(G3:G12,D3:D12,A17)</f>
        <v>8000</v>
      </c>
      <c r="C17" t="str">
        <v>VIC</v>
      </c>
      <c r="D17" t="str">
        <v>Phone</v>
      </c>
    </row>
    <row r="18" spans="1:4" x14ac:dyDescent="0.3">
      <c r="A18" t="str">
        <v>Mike</v>
      </c>
      <c r="B18" s="5">
        <f t="shared" si="0"/>
        <v>7000</v>
      </c>
      <c r="C18" t="str">
        <v>QLD</v>
      </c>
      <c r="D18" t="str">
        <v>Tablet</v>
      </c>
    </row>
    <row r="29" spans="1:4" x14ac:dyDescent="0.3">
      <c r="A29" t="s">
        <v>106</v>
      </c>
    </row>
    <row r="30" spans="1:4" x14ac:dyDescent="0.3">
      <c r="A30" s="5">
        <f>LARGE(G2:G11,3)</f>
        <v>3000</v>
      </c>
    </row>
  </sheetData>
  <autoFilter ref="A1:L1" xr:uid="{00000000-0001-0000-0000-000000000000}"/>
  <conditionalFormatting sqref="A2:G11">
    <cfRule type="expression" dxfId="5" priority="1">
      <formula>$G2&gt;2300</formula>
    </cfRule>
  </conditionalFormatting>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
  <sheetViews>
    <sheetView tabSelected="1" workbookViewId="0">
      <selection activeCell="C33" sqref="C33"/>
    </sheetView>
  </sheetViews>
  <sheetFormatPr defaultRowHeight="14.4" x14ac:dyDescent="0.3"/>
  <cols>
    <col min="1" max="1" width="21.109375" bestFit="1" customWidth="1"/>
    <col min="3" max="3" width="15.77734375" customWidth="1"/>
    <col min="4" max="4" width="15.44140625" bestFit="1" customWidth="1"/>
    <col min="5" max="5" width="8.33203125" bestFit="1" customWidth="1"/>
    <col min="6" max="6" width="31" bestFit="1" customWidth="1"/>
    <col min="7" max="7" width="41.33203125" bestFit="1" customWidth="1"/>
  </cols>
  <sheetData>
    <row r="1" spans="1:7" x14ac:dyDescent="0.3">
      <c r="A1" s="1" t="s">
        <v>16</v>
      </c>
      <c r="B1" s="1" t="s">
        <v>17</v>
      </c>
      <c r="C1" s="1" t="s">
        <v>18</v>
      </c>
      <c r="D1" s="1" t="s">
        <v>19</v>
      </c>
      <c r="E1" s="1" t="s">
        <v>20</v>
      </c>
      <c r="F1" s="7" t="s">
        <v>88</v>
      </c>
    </row>
    <row r="2" spans="1:7" x14ac:dyDescent="0.3">
      <c r="A2" t="s">
        <v>21</v>
      </c>
      <c r="B2" t="s">
        <v>31</v>
      </c>
      <c r="C2" t="s">
        <v>35</v>
      </c>
      <c r="D2">
        <v>50</v>
      </c>
      <c r="E2" t="s">
        <v>49</v>
      </c>
      <c r="F2" t="str">
        <f ca="1">IF(C2&lt;=EDATE(TODAY(),-6),"Active","Inactive")</f>
        <v>Inactive</v>
      </c>
      <c r="G2" t="s">
        <v>87</v>
      </c>
    </row>
    <row r="3" spans="1:7" x14ac:dyDescent="0.3">
      <c r="A3" t="s">
        <v>22</v>
      </c>
      <c r="B3" t="s">
        <v>32</v>
      </c>
      <c r="C3" t="s">
        <v>41</v>
      </c>
      <c r="D3">
        <v>70</v>
      </c>
      <c r="E3" t="s">
        <v>50</v>
      </c>
      <c r="F3" t="str">
        <f t="shared" ref="F3:F11" ca="1" si="0">IF(C3&lt;=EDATE(TODAY(),-6),"Active","Inactive")</f>
        <v>Inactive</v>
      </c>
    </row>
    <row r="4" spans="1:7" x14ac:dyDescent="0.3">
      <c r="A4" t="s">
        <v>23</v>
      </c>
      <c r="B4" t="s">
        <v>33</v>
      </c>
      <c r="C4" t="s">
        <v>42</v>
      </c>
      <c r="D4">
        <v>60</v>
      </c>
      <c r="E4" t="s">
        <v>49</v>
      </c>
      <c r="F4" t="str">
        <f t="shared" ca="1" si="0"/>
        <v>Inactive</v>
      </c>
    </row>
    <row r="5" spans="1:7" x14ac:dyDescent="0.3">
      <c r="A5" t="s">
        <v>24</v>
      </c>
      <c r="B5" t="s">
        <v>34</v>
      </c>
      <c r="C5" t="s">
        <v>43</v>
      </c>
      <c r="D5">
        <v>40</v>
      </c>
      <c r="E5" t="s">
        <v>50</v>
      </c>
      <c r="F5" t="str">
        <f t="shared" ca="1" si="0"/>
        <v>Inactive</v>
      </c>
    </row>
    <row r="6" spans="1:7" x14ac:dyDescent="0.3">
      <c r="A6" t="s">
        <v>25</v>
      </c>
      <c r="B6" t="s">
        <v>35</v>
      </c>
      <c r="C6" t="s">
        <v>44</v>
      </c>
      <c r="D6">
        <v>55</v>
      </c>
      <c r="E6" t="s">
        <v>49</v>
      </c>
      <c r="F6" t="str">
        <f t="shared" ca="1" si="0"/>
        <v>Inactive</v>
      </c>
    </row>
    <row r="7" spans="1:7" x14ac:dyDescent="0.3">
      <c r="A7" t="s">
        <v>26</v>
      </c>
      <c r="B7" t="s">
        <v>36</v>
      </c>
      <c r="C7" t="s">
        <v>45</v>
      </c>
      <c r="D7">
        <v>65</v>
      </c>
      <c r="E7" t="s">
        <v>50</v>
      </c>
      <c r="F7" t="str">
        <f t="shared" ca="1" si="0"/>
        <v>Inactive</v>
      </c>
    </row>
    <row r="8" spans="1:7" x14ac:dyDescent="0.3">
      <c r="A8" t="s">
        <v>27</v>
      </c>
      <c r="B8" t="s">
        <v>37</v>
      </c>
      <c r="C8" t="s">
        <v>36</v>
      </c>
      <c r="D8">
        <v>75</v>
      </c>
      <c r="E8" t="s">
        <v>49</v>
      </c>
      <c r="F8" t="str">
        <f t="shared" ca="1" si="0"/>
        <v>Inactive</v>
      </c>
    </row>
    <row r="9" spans="1:7" x14ac:dyDescent="0.3">
      <c r="A9" t="s">
        <v>28</v>
      </c>
      <c r="B9" t="s">
        <v>38</v>
      </c>
      <c r="C9" t="s">
        <v>46</v>
      </c>
      <c r="D9">
        <v>80</v>
      </c>
      <c r="E9" t="s">
        <v>50</v>
      </c>
      <c r="F9" t="str">
        <f t="shared" ca="1" si="0"/>
        <v>Inactive</v>
      </c>
    </row>
    <row r="10" spans="1:7" x14ac:dyDescent="0.3">
      <c r="A10" t="s">
        <v>29</v>
      </c>
      <c r="B10" t="s">
        <v>39</v>
      </c>
      <c r="C10" t="s">
        <v>47</v>
      </c>
      <c r="D10">
        <v>45</v>
      </c>
      <c r="E10" t="s">
        <v>49</v>
      </c>
      <c r="F10" t="str">
        <f t="shared" ca="1" si="0"/>
        <v>Inactive</v>
      </c>
    </row>
    <row r="11" spans="1:7" x14ac:dyDescent="0.3">
      <c r="A11" t="s">
        <v>30</v>
      </c>
      <c r="B11" t="s">
        <v>40</v>
      </c>
      <c r="C11" t="s">
        <v>48</v>
      </c>
      <c r="D11">
        <v>90</v>
      </c>
      <c r="E11" t="s">
        <v>50</v>
      </c>
      <c r="F11" t="str">
        <f t="shared" ca="1" si="0"/>
        <v>Inactive</v>
      </c>
    </row>
    <row r="14" spans="1:7" x14ac:dyDescent="0.3">
      <c r="A14" s="7" t="s">
        <v>83</v>
      </c>
      <c r="B14">
        <f>COUNTIFS(E2:E11,"Active")</f>
        <v>5</v>
      </c>
    </row>
    <row r="15" spans="1:7" x14ac:dyDescent="0.3">
      <c r="A15" s="7" t="s">
        <v>84</v>
      </c>
      <c r="B15">
        <f>COUNTIFS(E2:E11,"Churned")</f>
        <v>5</v>
      </c>
    </row>
    <row r="16" spans="1:7" x14ac:dyDescent="0.3">
      <c r="A16" t="s">
        <v>85</v>
      </c>
      <c r="B16">
        <f>AVERAGEIFS(D2:D11,E2:E11,"Active")</f>
        <v>57</v>
      </c>
    </row>
    <row r="17" spans="1:2" x14ac:dyDescent="0.3">
      <c r="A17" t="s">
        <v>86</v>
      </c>
      <c r="B17">
        <f>AVERAGEIFS(D2:D11,E2:E11,"Churned")</f>
        <v>69</v>
      </c>
    </row>
  </sheetData>
  <conditionalFormatting sqref="A1:E11">
    <cfRule type="expression" dxfId="1" priority="2" stopIfTrue="1">
      <formula>$E2="Active"</formula>
    </cfRule>
    <cfRule type="expression" dxfId="0" priority="1">
      <formula>$E2="Churned"</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5"/>
  <sheetViews>
    <sheetView workbookViewId="0">
      <selection activeCell="G8" sqref="G8"/>
    </sheetView>
  </sheetViews>
  <sheetFormatPr defaultRowHeight="14.4" x14ac:dyDescent="0.3"/>
  <cols>
    <col min="1" max="1" width="9.5546875" bestFit="1" customWidth="1"/>
    <col min="2" max="2" width="11.33203125" bestFit="1" customWidth="1"/>
    <col min="3" max="3" width="15.6640625" bestFit="1" customWidth="1"/>
    <col min="4" max="4" width="13.44140625" bestFit="1" customWidth="1"/>
    <col min="5" max="5" width="12.77734375" bestFit="1" customWidth="1"/>
    <col min="6" max="6" width="19.109375" bestFit="1" customWidth="1"/>
    <col min="7" max="7" width="12.77734375" bestFit="1" customWidth="1"/>
    <col min="8" max="8" width="19.33203125" bestFit="1" customWidth="1"/>
    <col min="9" max="9" width="22.33203125" bestFit="1" customWidth="1"/>
    <col min="10" max="10" width="20" bestFit="1" customWidth="1"/>
    <col min="11" max="11" width="5.77734375" bestFit="1" customWidth="1"/>
    <col min="12" max="12" width="4" bestFit="1" customWidth="1"/>
    <col min="13" max="13" width="5.6640625" bestFit="1" customWidth="1"/>
    <col min="14" max="14" width="6" bestFit="1" customWidth="1"/>
    <col min="15" max="15" width="6.109375" bestFit="1" customWidth="1"/>
    <col min="16" max="16" width="3.5546875" bestFit="1" customWidth="1"/>
    <col min="17" max="17" width="4.5546875" bestFit="1" customWidth="1"/>
    <col min="18" max="18" width="11" bestFit="1" customWidth="1"/>
    <col min="19" max="19" width="9.109375" bestFit="1" customWidth="1"/>
    <col min="20" max="20" width="6.44140625" bestFit="1" customWidth="1"/>
    <col min="21" max="21" width="9.109375" bestFit="1" customWidth="1"/>
    <col min="22" max="22" width="6.44140625" bestFit="1" customWidth="1"/>
    <col min="23" max="23" width="9.109375" bestFit="1" customWidth="1"/>
    <col min="24" max="24" width="6.44140625" bestFit="1" customWidth="1"/>
    <col min="25" max="25" width="9.109375" bestFit="1" customWidth="1"/>
    <col min="26" max="26" width="6.44140625" bestFit="1" customWidth="1"/>
    <col min="27" max="27" width="9.109375" bestFit="1" customWidth="1"/>
    <col min="28" max="28" width="11" bestFit="1" customWidth="1"/>
  </cols>
  <sheetData>
    <row r="1" spans="1:10" x14ac:dyDescent="0.3">
      <c r="A1" s="1" t="s">
        <v>51</v>
      </c>
      <c r="B1" s="1" t="s">
        <v>52</v>
      </c>
      <c r="C1" s="1" t="s">
        <v>53</v>
      </c>
      <c r="D1" s="1" t="s">
        <v>54</v>
      </c>
      <c r="E1" s="1" t="s">
        <v>55</v>
      </c>
      <c r="F1" s="9" t="s">
        <v>89</v>
      </c>
    </row>
    <row r="2" spans="1:10" x14ac:dyDescent="0.3">
      <c r="A2" t="s">
        <v>56</v>
      </c>
      <c r="B2" t="s">
        <v>66</v>
      </c>
      <c r="C2">
        <v>50</v>
      </c>
      <c r="D2">
        <v>160</v>
      </c>
      <c r="E2" s="8">
        <f t="shared" ref="E2:E11" si="0">C2/D2</f>
        <v>0.3125</v>
      </c>
      <c r="F2" t="str">
        <f t="shared" ref="F2:F11" si="1">IF(E2&gt;=30%,"Efficient","Fire")</f>
        <v>Efficient</v>
      </c>
      <c r="H2" t="e" cm="1">
        <f t="array" ref="H2:H11">INDEX(E2:E11,LARGE(A2:A11,1),A2:A11,1)</f>
        <v>#NUM!</v>
      </c>
    </row>
    <row r="3" spans="1:10" x14ac:dyDescent="0.3">
      <c r="A3" t="s">
        <v>57</v>
      </c>
      <c r="B3" t="s">
        <v>67</v>
      </c>
      <c r="C3">
        <v>30</v>
      </c>
      <c r="D3">
        <v>140</v>
      </c>
      <c r="E3" s="8">
        <f t="shared" si="0"/>
        <v>0.21428571428571427</v>
      </c>
      <c r="F3" t="str">
        <f t="shared" si="1"/>
        <v>Fire</v>
      </c>
      <c r="H3" t="e">
        <v>#NUM!</v>
      </c>
    </row>
    <row r="4" spans="1:10" x14ac:dyDescent="0.3">
      <c r="A4" t="s">
        <v>58</v>
      </c>
      <c r="B4" t="s">
        <v>68</v>
      </c>
      <c r="C4">
        <v>45</v>
      </c>
      <c r="D4">
        <v>150</v>
      </c>
      <c r="E4" s="8">
        <f t="shared" si="0"/>
        <v>0.3</v>
      </c>
      <c r="F4" t="str">
        <f t="shared" si="1"/>
        <v>Efficient</v>
      </c>
      <c r="H4" t="e">
        <v>#NUM!</v>
      </c>
    </row>
    <row r="5" spans="1:10" x14ac:dyDescent="0.3">
      <c r="A5" t="s">
        <v>59</v>
      </c>
      <c r="B5" t="s">
        <v>69</v>
      </c>
      <c r="C5">
        <v>60</v>
      </c>
      <c r="D5">
        <v>170</v>
      </c>
      <c r="E5" s="8">
        <f t="shared" si="0"/>
        <v>0.35294117647058826</v>
      </c>
      <c r="F5" t="str">
        <f t="shared" si="1"/>
        <v>Efficient</v>
      </c>
      <c r="H5" t="e">
        <v>#NUM!</v>
      </c>
    </row>
    <row r="6" spans="1:10" x14ac:dyDescent="0.3">
      <c r="A6" t="s">
        <v>60</v>
      </c>
      <c r="B6" t="s">
        <v>70</v>
      </c>
      <c r="C6">
        <v>55</v>
      </c>
      <c r="D6">
        <v>165</v>
      </c>
      <c r="E6" s="8">
        <f t="shared" si="0"/>
        <v>0.33333333333333331</v>
      </c>
      <c r="F6" t="str">
        <f t="shared" si="1"/>
        <v>Efficient</v>
      </c>
      <c r="H6" t="e">
        <v>#NUM!</v>
      </c>
    </row>
    <row r="7" spans="1:10" x14ac:dyDescent="0.3">
      <c r="A7" t="s">
        <v>61</v>
      </c>
      <c r="B7" t="s">
        <v>66</v>
      </c>
      <c r="C7">
        <v>40</v>
      </c>
      <c r="D7">
        <v>155</v>
      </c>
      <c r="E7" s="8">
        <f t="shared" si="0"/>
        <v>0.25806451612903225</v>
      </c>
      <c r="F7" t="str">
        <f t="shared" si="1"/>
        <v>Fire</v>
      </c>
      <c r="H7" t="e">
        <v>#NUM!</v>
      </c>
    </row>
    <row r="8" spans="1:10" x14ac:dyDescent="0.3">
      <c r="A8" t="s">
        <v>62</v>
      </c>
      <c r="B8" t="s">
        <v>67</v>
      </c>
      <c r="C8">
        <v>35</v>
      </c>
      <c r="D8">
        <v>145</v>
      </c>
      <c r="E8" s="8">
        <f t="shared" si="0"/>
        <v>0.2413793103448276</v>
      </c>
      <c r="F8" t="str">
        <f t="shared" si="1"/>
        <v>Fire</v>
      </c>
      <c r="H8" t="e">
        <v>#NUM!</v>
      </c>
    </row>
    <row r="9" spans="1:10" x14ac:dyDescent="0.3">
      <c r="A9" t="s">
        <v>63</v>
      </c>
      <c r="B9" t="s">
        <v>68</v>
      </c>
      <c r="C9">
        <v>48</v>
      </c>
      <c r="D9">
        <v>148</v>
      </c>
      <c r="E9" s="8">
        <f t="shared" si="0"/>
        <v>0.32432432432432434</v>
      </c>
      <c r="F9" t="str">
        <f t="shared" si="1"/>
        <v>Efficient</v>
      </c>
      <c r="H9" t="e">
        <v>#NUM!</v>
      </c>
    </row>
    <row r="10" spans="1:10" x14ac:dyDescent="0.3">
      <c r="A10" t="s">
        <v>64</v>
      </c>
      <c r="B10" t="s">
        <v>69</v>
      </c>
      <c r="C10">
        <v>52</v>
      </c>
      <c r="D10">
        <v>162</v>
      </c>
      <c r="E10" s="8">
        <f t="shared" si="0"/>
        <v>0.32098765432098764</v>
      </c>
      <c r="F10" t="str">
        <f t="shared" si="1"/>
        <v>Efficient</v>
      </c>
      <c r="H10" t="e">
        <v>#NUM!</v>
      </c>
    </row>
    <row r="11" spans="1:10" x14ac:dyDescent="0.3">
      <c r="A11" t="s">
        <v>65</v>
      </c>
      <c r="B11" t="s">
        <v>70</v>
      </c>
      <c r="C11">
        <v>58</v>
      </c>
      <c r="D11">
        <v>175</v>
      </c>
      <c r="E11" s="8">
        <f t="shared" si="0"/>
        <v>0.33142857142857141</v>
      </c>
      <c r="F11" t="str">
        <f t="shared" si="1"/>
        <v>Efficient</v>
      </c>
      <c r="H11" t="e">
        <v>#NUM!</v>
      </c>
    </row>
    <row r="12" spans="1:10" x14ac:dyDescent="0.3">
      <c r="G12" s="3" t="s">
        <v>52</v>
      </c>
      <c r="H12" t="s">
        <v>80</v>
      </c>
    </row>
    <row r="14" spans="1:10" x14ac:dyDescent="0.3">
      <c r="G14" s="3" t="s">
        <v>76</v>
      </c>
      <c r="H14" t="s">
        <v>90</v>
      </c>
      <c r="I14" t="s">
        <v>91</v>
      </c>
      <c r="J14" t="s">
        <v>92</v>
      </c>
    </row>
    <row r="15" spans="1:10" x14ac:dyDescent="0.3">
      <c r="G15" s="4" t="s">
        <v>56</v>
      </c>
      <c r="H15" s="10">
        <v>0.3125</v>
      </c>
      <c r="I15">
        <v>50</v>
      </c>
      <c r="J15">
        <v>160</v>
      </c>
    </row>
    <row r="16" spans="1:10" x14ac:dyDescent="0.3">
      <c r="G16" s="4" t="s">
        <v>57</v>
      </c>
      <c r="H16" s="10">
        <v>0.21428571428571427</v>
      </c>
      <c r="I16">
        <v>30</v>
      </c>
      <c r="J16">
        <v>140</v>
      </c>
    </row>
    <row r="17" spans="7:10" x14ac:dyDescent="0.3">
      <c r="G17" s="4" t="s">
        <v>58</v>
      </c>
      <c r="H17" s="10">
        <v>0.3</v>
      </c>
      <c r="I17">
        <v>45</v>
      </c>
      <c r="J17">
        <v>150</v>
      </c>
    </row>
    <row r="18" spans="7:10" x14ac:dyDescent="0.3">
      <c r="G18" s="4" t="s">
        <v>59</v>
      </c>
      <c r="H18" s="10">
        <v>0.35294117647058826</v>
      </c>
      <c r="I18">
        <v>60</v>
      </c>
      <c r="J18">
        <v>170</v>
      </c>
    </row>
    <row r="19" spans="7:10" x14ac:dyDescent="0.3">
      <c r="G19" s="4" t="s">
        <v>60</v>
      </c>
      <c r="H19" s="10">
        <v>0.33333333333333331</v>
      </c>
      <c r="I19">
        <v>55</v>
      </c>
      <c r="J19">
        <v>165</v>
      </c>
    </row>
    <row r="20" spans="7:10" x14ac:dyDescent="0.3">
      <c r="G20" s="4" t="s">
        <v>61</v>
      </c>
      <c r="H20" s="10">
        <v>0.25806451612903225</v>
      </c>
      <c r="I20">
        <v>40</v>
      </c>
      <c r="J20">
        <v>155</v>
      </c>
    </row>
    <row r="21" spans="7:10" x14ac:dyDescent="0.3">
      <c r="G21" s="4" t="s">
        <v>62</v>
      </c>
      <c r="H21" s="10">
        <v>0.2413793103448276</v>
      </c>
      <c r="I21">
        <v>35</v>
      </c>
      <c r="J21">
        <v>145</v>
      </c>
    </row>
    <row r="22" spans="7:10" x14ac:dyDescent="0.3">
      <c r="G22" s="4" t="s">
        <v>63</v>
      </c>
      <c r="H22" s="10">
        <v>0.32432432432432434</v>
      </c>
      <c r="I22">
        <v>48</v>
      </c>
      <c r="J22">
        <v>148</v>
      </c>
    </row>
    <row r="23" spans="7:10" x14ac:dyDescent="0.3">
      <c r="G23" s="4" t="s">
        <v>64</v>
      </c>
      <c r="H23" s="10">
        <v>0.32098765432098764</v>
      </c>
      <c r="I23">
        <v>52</v>
      </c>
      <c r="J23">
        <v>162</v>
      </c>
    </row>
    <row r="24" spans="7:10" x14ac:dyDescent="0.3">
      <c r="G24" s="4" t="s">
        <v>65</v>
      </c>
      <c r="H24" s="10">
        <v>0.33142857142857141</v>
      </c>
      <c r="I24">
        <v>58</v>
      </c>
      <c r="J24">
        <v>175</v>
      </c>
    </row>
    <row r="25" spans="7:10" x14ac:dyDescent="0.3">
      <c r="G25" s="4" t="s">
        <v>78</v>
      </c>
      <c r="H25" s="10">
        <v>2.9892446006373792</v>
      </c>
      <c r="I25">
        <v>473</v>
      </c>
      <c r="J25">
        <v>1570</v>
      </c>
    </row>
  </sheetData>
  <conditionalFormatting sqref="A1:E11">
    <cfRule type="cellIs" dxfId="6" priority="1" operator="greaterThan">
      <formula>0.3</formula>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election activeCell="H18" sqref="H18"/>
    </sheetView>
  </sheetViews>
  <sheetFormatPr defaultRowHeight="14.4" x14ac:dyDescent="0.3"/>
  <cols>
    <col min="1" max="1" width="15.109375" bestFit="1" customWidth="1"/>
    <col min="2" max="2" width="14.109375" bestFit="1" customWidth="1"/>
    <col min="3" max="3" width="26.5546875" bestFit="1" customWidth="1"/>
  </cols>
  <sheetData>
    <row r="1" spans="1:3" x14ac:dyDescent="0.3">
      <c r="A1" s="1" t="s">
        <v>71</v>
      </c>
      <c r="B1" s="1" t="s">
        <v>93</v>
      </c>
      <c r="C1" s="1" t="s">
        <v>72</v>
      </c>
    </row>
    <row r="2" spans="1:3" x14ac:dyDescent="0.3">
      <c r="A2" t="s">
        <v>94</v>
      </c>
      <c r="B2" t="s">
        <v>73</v>
      </c>
      <c r="C2" t="s">
        <v>100</v>
      </c>
    </row>
    <row r="3" spans="1:3" x14ac:dyDescent="0.3">
      <c r="A3" t="s">
        <v>95</v>
      </c>
      <c r="B3" t="s">
        <v>96</v>
      </c>
      <c r="C3" t="s">
        <v>101</v>
      </c>
    </row>
    <row r="4" spans="1:3" x14ac:dyDescent="0.3">
      <c r="A4" t="s">
        <v>97</v>
      </c>
      <c r="B4" t="s">
        <v>74</v>
      </c>
      <c r="C4" t="s">
        <v>102</v>
      </c>
    </row>
    <row r="5" spans="1:3" x14ac:dyDescent="0.3">
      <c r="A5" t="s">
        <v>98</v>
      </c>
      <c r="B5" t="s">
        <v>103</v>
      </c>
      <c r="C5" t="s">
        <v>104</v>
      </c>
    </row>
    <row r="6" spans="1:3" x14ac:dyDescent="0.3">
      <c r="A6" t="s">
        <v>99</v>
      </c>
      <c r="B6" t="s">
        <v>75</v>
      </c>
      <c r="C6" t="s">
        <v>105</v>
      </c>
    </row>
    <row r="9" spans="1:3" x14ac:dyDescent="0.3">
      <c r="A9" t="str">
        <f>PROPER(SUBSTITUTE(A2,"-"," "))</f>
        <v>John Smith</v>
      </c>
      <c r="B9" t="str">
        <f>TEXT(B2,"000-000,0000")</f>
        <v>123-456-7890</v>
      </c>
      <c r="C9" t="str">
        <f>LOWER(SUBSTITUTE(SUBSTITUTE(C2, "-com-", ".com"), "-", ""))</f>
        <v>johnsmith@email.com</v>
      </c>
    </row>
    <row r="10" spans="1:3" x14ac:dyDescent="0.3">
      <c r="A10" t="str">
        <f t="shared" ref="A10:A13" si="0">PROPER(SUBSTITUTE(A3,"-"," "))</f>
        <v>Sarah Connor</v>
      </c>
      <c r="B10" t="str">
        <f t="shared" ref="B10:B13" si="1">TEXT(B3,"000-000,0000")</f>
        <v>987-654-3210</v>
      </c>
      <c r="C10" t="str">
        <f t="shared" ref="C10:C13" si="2">LOWER(SUBSTITUTE(SUBSTITUTE(C3, "-com-", ".com"), "-", ""))</f>
        <v>sarahconnor@emailcom</v>
      </c>
    </row>
    <row r="11" spans="1:3" x14ac:dyDescent="0.3">
      <c r="A11" t="str">
        <f t="shared" si="0"/>
        <v>Michael Brown</v>
      </c>
      <c r="B11" t="str">
        <f t="shared" si="1"/>
        <v>456-789-1234</v>
      </c>
      <c r="C11" t="str">
        <f t="shared" si="2"/>
        <v>michaelbrown@email.com</v>
      </c>
    </row>
    <row r="12" spans="1:3" x14ac:dyDescent="0.3">
      <c r="A12" t="str">
        <f t="shared" si="0"/>
        <v>Lisa White</v>
      </c>
      <c r="B12" t="str">
        <f t="shared" si="1"/>
        <v>321-654-9870</v>
      </c>
      <c r="C12" t="str">
        <f t="shared" si="2"/>
        <v>lisawhite@emailcom</v>
      </c>
    </row>
    <row r="13" spans="1:3" x14ac:dyDescent="0.3">
      <c r="A13" t="str">
        <f t="shared" si="0"/>
        <v>David Black</v>
      </c>
      <c r="B13" t="str">
        <f t="shared" si="1"/>
        <v>7,89-4,561,230</v>
      </c>
      <c r="C13" t="str">
        <f t="shared" si="2"/>
        <v>davidblack@email.com</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Customer Churn</vt:lpstr>
      <vt:lpstr>Employee Performance</vt:lpstr>
      <vt:lpstr>Data Cleaning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Ujjwal Kharel</cp:lastModifiedBy>
  <dcterms:created xsi:type="dcterms:W3CDTF">2025-02-22T05:18:28Z</dcterms:created>
  <dcterms:modified xsi:type="dcterms:W3CDTF">2025-03-01T06:53:04Z</dcterms:modified>
</cp:coreProperties>
</file>