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ujongebl/Documents/Nature_Draft/"/>
    </mc:Choice>
  </mc:AlternateContent>
  <xr:revisionPtr revIDLastSave="0" documentId="13_ncr:1_{5BF6BADB-0A17-314C-8728-7F823F261AD4}" xr6:coauthVersionLast="47" xr6:coauthVersionMax="47" xr10:uidLastSave="{00000000-0000-0000-0000-000000000000}"/>
  <bookViews>
    <workbookView xWindow="-30780" yWindow="-1740" windowWidth="27380" windowHeight="17500" xr2:uid="{644222EB-16E2-C747-A558-BC77F785491D}"/>
  </bookViews>
  <sheets>
    <sheet name="Volcanic Gas Samples" sheetId="1" r:id="rId1"/>
    <sheet name="Sheet1" sheetId="7" r:id="rId2"/>
    <sheet name="Sheet3" sheetId="6" r:id="rId3"/>
    <sheet name="Summary" sheetId="4" r:id="rId4"/>
    <sheet name="Other Volcanogenic Material" sheetId="3" r:id="rId5"/>
  </sheets>
  <definedNames>
    <definedName name="_xlnm._FilterDatabase" localSheetId="0" hidden="1">'Volcanic Gas Samples'!$A$1:$J$416</definedName>
    <definedName name="_xlchart.v1.0" hidden="1">'Volcanic Gas Samples'!$I$2:$I$338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419" i="1" l="1"/>
  <c r="K269" i="1"/>
  <c r="K105" i="1"/>
  <c r="L7" i="1"/>
  <c r="J267" i="1"/>
  <c r="F4" i="6"/>
  <c r="F3" i="6"/>
  <c r="F2" i="6"/>
  <c r="C3" i="6"/>
  <c r="C4" i="6"/>
  <c r="E4" i="6" s="1"/>
  <c r="C5" i="6"/>
  <c r="C6" i="6"/>
  <c r="C7" i="6"/>
  <c r="C8" i="6"/>
  <c r="C9" i="6"/>
  <c r="C10" i="6"/>
  <c r="E10" i="6" s="1"/>
  <c r="C2" i="6"/>
  <c r="E2" i="6" s="1"/>
  <c r="E3" i="6"/>
  <c r="E5" i="6"/>
  <c r="E6" i="6"/>
  <c r="E7" i="6"/>
  <c r="E8" i="6"/>
  <c r="E9" i="6"/>
  <c r="L4" i="1"/>
  <c r="L3" i="1"/>
  <c r="L2" i="1"/>
  <c r="L6" i="1"/>
  <c r="L5" i="1"/>
</calcChain>
</file>

<file path=xl/sharedStrings.xml><?xml version="1.0" encoding="utf-8"?>
<sst xmlns="http://schemas.openxmlformats.org/spreadsheetml/2006/main" count="2515" uniqueCount="204">
  <si>
    <t>Authors</t>
  </si>
  <si>
    <t>Year</t>
  </si>
  <si>
    <t>Material</t>
  </si>
  <si>
    <t>Notes</t>
  </si>
  <si>
    <t>d34Sv (permille)</t>
  </si>
  <si>
    <t>Volcanic sulfate absorbed onto very fresh volcanic ash from tropospheric eruptions</t>
  </si>
  <si>
    <t>Negro Cerro (9 July 1947)</t>
  </si>
  <si>
    <t>Country</t>
  </si>
  <si>
    <t>Latitude</t>
  </si>
  <si>
    <t>Longitude</t>
  </si>
  <si>
    <t>Volcano source</t>
  </si>
  <si>
    <t>Mayon (1–9 May 1968)</t>
  </si>
  <si>
    <t>Parícutin (June 1948)</t>
  </si>
  <si>
    <t>Tungurahua (February 2008)</t>
  </si>
  <si>
    <t>Mexico</t>
  </si>
  <si>
    <t>Alaska</t>
  </si>
  <si>
    <t>Volcán de Fuego (14 October 1974)</t>
  </si>
  <si>
    <t>Guatemala</t>
  </si>
  <si>
    <t>Nicaragua</t>
  </si>
  <si>
    <t>Phillipines</t>
  </si>
  <si>
    <t>USA</t>
  </si>
  <si>
    <t>Ecuador</t>
  </si>
  <si>
    <t>Sulfate aerosols from an active (but not eruptive) volcanic vent</t>
  </si>
  <si>
    <t>Masaya</t>
  </si>
  <si>
    <t>Patris et al.</t>
  </si>
  <si>
    <t>One ice-core sample with heavy volcanic influence; Also contains significant (up to 50%) biogenic sulfate (δ34SB = +18.6 ± 0.9 ‰ 22)</t>
  </si>
  <si>
    <t>Greenland</t>
  </si>
  <si>
    <t>Summit</t>
  </si>
  <si>
    <t>Sulfur</t>
  </si>
  <si>
    <t>SO4</t>
  </si>
  <si>
    <t>H2S</t>
  </si>
  <si>
    <t>Greece</t>
  </si>
  <si>
    <t>Nisyros</t>
  </si>
  <si>
    <t>Fumarolic H2S</t>
  </si>
  <si>
    <t>Eruptive volcanic S samples</t>
  </si>
  <si>
    <t>Iceland</t>
  </si>
  <si>
    <t>SO2</t>
  </si>
  <si>
    <t>Krafla</t>
  </si>
  <si>
    <t>Volcanic gases</t>
  </si>
  <si>
    <t>Sakai et al.</t>
  </si>
  <si>
    <t>S</t>
  </si>
  <si>
    <t>Rye et al.</t>
  </si>
  <si>
    <t>El Chichon</t>
  </si>
  <si>
    <t>Plagioclase crystals from fresh pumices</t>
  </si>
  <si>
    <t>Mariana Arc and Trough rock samples</t>
  </si>
  <si>
    <t>Mariana Trench</t>
  </si>
  <si>
    <t>Alt et al.</t>
  </si>
  <si>
    <t>Sulfur adsorbed onto ash</t>
  </si>
  <si>
    <t>Anahatan</t>
  </si>
  <si>
    <t>Mariana Islands</t>
  </si>
  <si>
    <t>Matrix glass in pumpice</t>
  </si>
  <si>
    <t>fumarolic gases</t>
  </si>
  <si>
    <t>Showashinzan</t>
  </si>
  <si>
    <t>Japan</t>
  </si>
  <si>
    <t>Sakai and Nagasawa</t>
  </si>
  <si>
    <t>Nasudake</t>
  </si>
  <si>
    <t>Bezymyanny</t>
  </si>
  <si>
    <t>Avachinsky</t>
  </si>
  <si>
    <t>Mutnovsky</t>
  </si>
  <si>
    <t>Kuyu</t>
  </si>
  <si>
    <t>Nielsen 1991 Table 4.22</t>
  </si>
  <si>
    <t>White Island</t>
  </si>
  <si>
    <t>Note: I can't find the Rafter 1958 paper so I'm using this sentence from Nielsen 1991: "Using data from siz fumaroles in the White Island volcano, Rafter et al. (1958) obtained an average of +2.5</t>
  </si>
  <si>
    <t>various sulfur compounds from 267 isotopic analyses</t>
  </si>
  <si>
    <t>World</t>
  </si>
  <si>
    <t>Note: I can't find the Borisov 1970 paper/book so I'm using this sentence from Nielsen 1991: "A similar value, +2.2, was obtained by Borisov (1970) who applied statistical mathematics to 267 isotopic analyses of various sulphur compounds. When these data are combined with those for gases emitted from basaltic magma (Allard, 1980; Sakai et al., 1982), it would appear the total volcanic sulphur to the atmosphere during eruptions has a d34S value near zero"</t>
  </si>
  <si>
    <t>Russia</t>
  </si>
  <si>
    <t>New Zealand</t>
  </si>
  <si>
    <t>de Moor</t>
  </si>
  <si>
    <t>Erta Ale</t>
  </si>
  <si>
    <t>Ethiopia</t>
  </si>
  <si>
    <t>plume gas</t>
  </si>
  <si>
    <t>Nevado del Ruiz</t>
  </si>
  <si>
    <t>Colombia</t>
  </si>
  <si>
    <t>Cumbal</t>
  </si>
  <si>
    <t>Total S from two craters</t>
  </si>
  <si>
    <r>
      <t xml:space="preserve">Lewicki, J., Fischer, T. &amp; Williams, S. Chemical and isotopic compositions of fluids at Cumbal Volcano, Colombia: evidence for magmatic contribution. </t>
    </r>
    <r>
      <rPr>
        <i/>
        <sz val="12"/>
        <color theme="1"/>
        <rFont val="Calibri"/>
        <family val="2"/>
        <scheme val="minor"/>
      </rPr>
      <t>Bull Volcanol</t>
    </r>
    <r>
      <rPr>
        <sz val="12"/>
        <color theme="1"/>
        <rFont val="Calibri"/>
        <family val="2"/>
        <scheme val="minor"/>
      </rPr>
      <t xml:space="preserve"> </t>
    </r>
    <r>
      <rPr>
        <b/>
        <sz val="12"/>
        <color theme="1"/>
        <rFont val="Calibri"/>
        <family val="2"/>
        <scheme val="minor"/>
      </rPr>
      <t xml:space="preserve">62, </t>
    </r>
    <r>
      <rPr>
        <sz val="12"/>
        <color theme="1"/>
        <rFont val="Calibri"/>
        <family val="2"/>
        <scheme val="minor"/>
      </rPr>
      <t>347–361 (2000). https://doi.org/10.1007/s004450000100</t>
    </r>
  </si>
  <si>
    <t>Bindeman et al.</t>
  </si>
  <si>
    <t>sulfate</t>
  </si>
  <si>
    <t>Yellowstone -- lava creek tuff</t>
  </si>
  <si>
    <t>Yellowstone -- huckleberry ridge tuff</t>
  </si>
  <si>
    <t>Bishop tuff</t>
  </si>
  <si>
    <t>Bandelier Tuff New Mexico</t>
  </si>
  <si>
    <t>volcanic ash from eruption</t>
  </si>
  <si>
    <t>Mt St Helens</t>
  </si>
  <si>
    <t>Pinatubo</t>
  </si>
  <si>
    <t>Philippines</t>
  </si>
  <si>
    <t>Mt Spurr Alaska</t>
  </si>
  <si>
    <t>Gjalp Iceland</t>
  </si>
  <si>
    <t>https://inis.iaea.org/search/search.aspx?orig_q=RN:19012555</t>
  </si>
  <si>
    <t>Robinson BW (1987 ) Sulphur and sulphate-oxygen isotopes in New Zealand geothermal systems and volcanic discharges . Studies on sulphur isotope variations in nature  . Proceedings of an advisory group meeting , Vienna , 17–20 June 1985 , IAEA, Vienna, p 31 –48</t>
  </si>
  <si>
    <t>bulk-gas samples</t>
  </si>
  <si>
    <t>Mt Hood</t>
  </si>
  <si>
    <t>Mt Shasta</t>
  </si>
  <si>
    <t>Makushin</t>
  </si>
  <si>
    <t>Akutan</t>
  </si>
  <si>
    <t>Baker</t>
  </si>
  <si>
    <t>Symonds RB , Janik CJ , Evans WC , Ritchie BE , Counce D , Poreda RJ , Iven M (2003 ) Scrubbing masks magmatic degassing during repose at Cascade-Range and Aleutian-Arc volcanoes . Open-File Report 03–435  , U.S. Geological Survey</t>
  </si>
  <si>
    <t>Liotta et al.</t>
  </si>
  <si>
    <t>Italy</t>
  </si>
  <si>
    <t>Mt Etna</t>
  </si>
  <si>
    <t>From Liotta et al</t>
  </si>
  <si>
    <t>Allard [1978, 1983, 1986]</t>
  </si>
  <si>
    <t>Spilliaert (2006)</t>
  </si>
  <si>
    <t>Sakurajima</t>
  </si>
  <si>
    <t>volcanic gases</t>
  </si>
  <si>
    <t>Satsuma-Iwojima</t>
  </si>
  <si>
    <t>Kawah Ijen</t>
  </si>
  <si>
    <t>Indonesia</t>
  </si>
  <si>
    <t>https://doi.org/10.1016/S0377-0273(99)00158-4</t>
  </si>
  <si>
    <t>Williams et al., 1990     S.N. Williams, N.C. Sturchio, V.M.L. Calvache, R.F. Mendez, C.A. Londoño, N.P. Garcia     Sulfur dioxide from Nevado del Ruiz volcano, Columbia: total flux and isotopic constraints on its origin     J. Volcanol. Geotherm. Res., 42 (1990), pp. 53-68</t>
  </si>
  <si>
    <t>fumarolic rocks</t>
  </si>
  <si>
    <t>Estimate of bulk magma from ash leachate</t>
  </si>
  <si>
    <t>1971 fissure</t>
  </si>
  <si>
    <t>1974 fissure</t>
  </si>
  <si>
    <t>Sulfur Bank</t>
  </si>
  <si>
    <t>Geothermal Well</t>
  </si>
  <si>
    <t>Kilauea</t>
  </si>
  <si>
    <t>Delmelle et al.</t>
  </si>
  <si>
    <t>Mean</t>
  </si>
  <si>
    <t>Median</t>
  </si>
  <si>
    <t>Std</t>
  </si>
  <si>
    <t>Min</t>
  </si>
  <si>
    <t>Max</t>
  </si>
  <si>
    <t>Mayon (1–9 May</t>
  </si>
  <si>
    <t>Negro Cerro (9</t>
  </si>
  <si>
    <t>Parícutin (June</t>
  </si>
  <si>
    <t>Popocatépetl (1</t>
  </si>
  <si>
    <t>Tungurahua (Feb</t>
  </si>
  <si>
    <t>Volcán de Fuego</t>
  </si>
  <si>
    <t>USA (Alaska)</t>
  </si>
  <si>
    <t>Russia (Kamchatka)</t>
  </si>
  <si>
    <t>Number of Samples</t>
  </si>
  <si>
    <t>Average d34S</t>
  </si>
  <si>
    <t>Country or region</t>
  </si>
  <si>
    <t>Gjalp</t>
  </si>
  <si>
    <t>USA (Hawaii)</t>
  </si>
  <si>
    <t>USA (Cascades)</t>
  </si>
  <si>
    <t>Mt Spurr</t>
  </si>
  <si>
    <t>SO2, S, H2S</t>
  </si>
  <si>
    <t>SO4, SO2</t>
  </si>
  <si>
    <t>SO2, H2S</t>
  </si>
  <si>
    <t>na</t>
  </si>
  <si>
    <t>so4</t>
  </si>
  <si>
    <t>d34S nssSO4</t>
  </si>
  <si>
    <t>d34S</t>
  </si>
  <si>
    <t>fss</t>
  </si>
  <si>
    <t>Volcano Source</t>
  </si>
  <si>
    <t>Usu</t>
  </si>
  <si>
    <t>Solfatara</t>
  </si>
  <si>
    <t>Eruptive gases</t>
  </si>
  <si>
    <t>Ardoukoba</t>
  </si>
  <si>
    <t>Djibouti</t>
  </si>
  <si>
    <t>Symmonds et al. 2003</t>
  </si>
  <si>
    <t>de Moor et al. 2010</t>
  </si>
  <si>
    <t>Vinogradov 1980</t>
  </si>
  <si>
    <t>Lewicki et al. 2000</t>
  </si>
  <si>
    <t>Rye et al. 1984</t>
  </si>
  <si>
    <t>de Moor et al. 2013</t>
  </si>
  <si>
    <t>Bindeman et al. 2007</t>
  </si>
  <si>
    <t>Delmelle et al. 2000</t>
  </si>
  <si>
    <t>Sakai et al. 1982</t>
  </si>
  <si>
    <t>Torssander et al. 1988</t>
  </si>
  <si>
    <t>Sakai and Nagasawa 1958</t>
  </si>
  <si>
    <t>Mather et al. 2006</t>
  </si>
  <si>
    <t>Liotta et al. 2012</t>
  </si>
  <si>
    <t>Martin et al. 2014</t>
  </si>
  <si>
    <t>Williams et al. 1990</t>
  </si>
  <si>
    <t>Marini and Fiebig 2005</t>
  </si>
  <si>
    <t>Marini et al. 2002</t>
  </si>
  <si>
    <t>Kasasaku et al. 1999</t>
  </si>
  <si>
    <t>Mizutani and Sugiura 1982</t>
  </si>
  <si>
    <t>Sakai 1957</t>
  </si>
  <si>
    <t>Rafter et al. 1958</t>
  </si>
  <si>
    <t>Robinson 1987</t>
  </si>
  <si>
    <t>Borisov 1970</t>
  </si>
  <si>
    <t>Giggenbach and Matsuo 1990</t>
  </si>
  <si>
    <t>Allard et al. 1991</t>
  </si>
  <si>
    <t>Allard et al. 1980</t>
  </si>
  <si>
    <t>Armiento et al. 2010</t>
  </si>
  <si>
    <t>Sulfate from ash leachate</t>
  </si>
  <si>
    <t xml:space="preserve">Popocatépetl </t>
  </si>
  <si>
    <t>MC-1</t>
  </si>
  <si>
    <t>MC-2</t>
  </si>
  <si>
    <t>MC-3</t>
  </si>
  <si>
    <t>28/11/1996</t>
  </si>
  <si>
    <t>MC-4</t>
  </si>
  <si>
    <t>19/11/1998</t>
  </si>
  <si>
    <t>MC-5</t>
  </si>
  <si>
    <t>MC-6</t>
  </si>
  <si>
    <t>20/12/1998</t>
  </si>
  <si>
    <t>MC-7</t>
  </si>
  <si>
    <t>29/09/1999</t>
  </si>
  <si>
    <t>MC-8</t>
  </si>
  <si>
    <t>MC-9</t>
  </si>
  <si>
    <t>29/10/2000</t>
  </si>
  <si>
    <t>MC-10</t>
  </si>
  <si>
    <t>14/12/2000</t>
  </si>
  <si>
    <t>MC-11</t>
  </si>
  <si>
    <t>21/12/2000</t>
  </si>
  <si>
    <t>MC-12</t>
  </si>
  <si>
    <t>30/12/2000</t>
  </si>
  <si>
    <t>MC-13</t>
  </si>
  <si>
    <t>MC-14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</si>
</sst>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Calibri"/>
      <family val="2"/>
      <scheme val="minor"/>
    </font>
    <font>
      <b/>
      <sz val="12"/>
      <color theme="1"/>
      <name val="Calibri"/>
      <family val="2"/>
      <scheme val="minor"/>
    </font>
    <font>
      <sz val="8"/>
      <name val="Calibri"/>
      <family val="2"/>
      <scheme val="minor"/>
    </font>
    <font>
      <i/>
      <sz val="12"/>
      <color theme="1"/>
      <name val="Calibri"/>
      <family val="2"/>
      <scheme val="minor"/>
    </font>
    <font>
      <u/>
      <sz val="12"/>
      <color theme="10"/>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Alignment="1"/>
    <xf numFmtId="0" fontId="4" fillId="0" borderId="0" xfId="1"/>
    <xf numFmtId="2" fontId="0" fillId="0" borderId="0" xfId="0" applyNumberFormat="1"/>
    <xf numFmtId="0" fontId="0" fillId="0" borderId="0" xfId="0" applyFont="1"/>
    <xf numFmtId="164" fontId="0" fillId="0" borderId="0" xfId="0" applyNumberFormat="1" applyFont="1"/>
    <xf numFmtId="0" fontId="5" fillId="0" borderId="0" xfId="0" applyFont="1" applyBorder="1" applyAlignment="1">
      <alignment horizontal="center" vertical="center"/>
    </xf>
    <xf numFmtId="0" fontId="0" fillId="0" borderId="0" xfId="0" applyFont="1" applyBorder="1"/>
    <xf numFmtId="0" fontId="5" fillId="0" borderId="0" xfId="0" applyFont="1" applyFill="1" applyBorder="1" applyAlignment="1">
      <alignment horizontal="center" vertical="center"/>
    </xf>
    <xf numFmtId="164" fontId="0" fillId="0" borderId="0" xfId="0" applyNumberFormat="1" applyFont="1" applyBorder="1"/>
    <xf numFmtId="1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clusteredColumn" uniqueId="{6DB052A0-8E14-1B42-9E57-7561B08CCDDC}">
          <cx:dataId val="0"/>
          <cx:layoutPr>
            <cx:binning intervalClosed="r"/>
          </cx:layoutPr>
        </cx:series>
      </cx:plotAreaRegion>
      <cx:axis id="0">
        <cx:catScaling gapWidth="0"/>
        <cx:title>
          <cx:tx>
            <cx:rich>
              <a:bodyPr spcFirstLastPara="1" vertOverflow="ellipsis" horzOverflow="overflow" wrap="square" lIns="0" tIns="0" rIns="0" bIns="0" anchor="ctr" anchorCtr="1"/>
              <a:lstStyle/>
              <a:p>
                <a:pPr algn="ctr" rtl="0">
                  <a:defRPr sz="1800">
                    <a:solidFill>
                      <a:schemeClr val="tx1"/>
                    </a:solidFill>
                    <a:latin typeface="Arial" panose="020B0604020202020204" pitchFamily="34" charset="0"/>
                    <a:ea typeface="Arial" panose="020B0604020202020204" pitchFamily="34" charset="0"/>
                    <a:cs typeface="Arial" panose="020B0604020202020204" pitchFamily="34" charset="0"/>
                  </a:defRPr>
                </a:pPr>
                <a:r>
                  <a:rPr lang="en-US" sz="1800" b="0" i="0" u="none" strike="noStrike" baseline="0">
                    <a:solidFill>
                      <a:schemeClr val="tx1"/>
                    </a:solidFill>
                    <a:effectLst/>
                    <a:latin typeface="Arial" panose="020B0604020202020204" pitchFamily="34" charset="0"/>
                    <a:ea typeface="Calibri" panose="020F0502020204030204" pitchFamily="34" charset="0"/>
                    <a:cs typeface="Arial" panose="020B0604020202020204" pitchFamily="34" charset="0"/>
                  </a:rPr>
                  <a:t>δ</a:t>
                </a:r>
                <a:r>
                  <a:rPr lang="en-US" sz="1800" b="0" i="0" u="none" strike="noStrike" baseline="30000">
                    <a:solidFill>
                      <a:schemeClr val="tx1"/>
                    </a:solidFill>
                    <a:effectLst/>
                    <a:latin typeface="Arial" panose="020B0604020202020204" pitchFamily="34" charset="0"/>
                    <a:ea typeface="Calibri" panose="020F0502020204030204" pitchFamily="34" charset="0"/>
                    <a:cs typeface="Arial" panose="020B0604020202020204" pitchFamily="34" charset="0"/>
                  </a:rPr>
                  <a:t>34</a:t>
                </a:r>
                <a:r>
                  <a:rPr lang="en-US" sz="1800" b="0" i="0" u="none" strike="noStrike" baseline="0">
                    <a:solidFill>
                      <a:schemeClr val="tx1"/>
                    </a:solidFill>
                    <a:effectLst/>
                    <a:latin typeface="Arial" panose="020B0604020202020204" pitchFamily="34" charset="0"/>
                    <a:ea typeface="Calibri" panose="020F0502020204030204" pitchFamily="34" charset="0"/>
                    <a:cs typeface="Arial" panose="020B0604020202020204" pitchFamily="34" charset="0"/>
                  </a:rPr>
                  <a:t>S of volcanic sulfur</a:t>
                </a:r>
                <a:endParaRPr lang="en-US" sz="1800" b="0" i="0" u="none" strike="noStrike" baseline="0">
                  <a:solidFill>
                    <a:schemeClr val="tx1"/>
                  </a:solidFill>
                  <a:latin typeface="Arial" panose="020B0604020202020204" pitchFamily="34" charset="0"/>
                  <a:cs typeface="Arial" panose="020B0604020202020204" pitchFamily="34" charset="0"/>
                </a:endParaRPr>
              </a:p>
            </cx:rich>
          </cx:tx>
        </cx:title>
        <cx:tickLabels/>
        <cx:numFmt formatCode="#,##0.0" sourceLinked="0"/>
        <cx:txPr>
          <a:bodyPr spcFirstLastPara="1" vertOverflow="ellipsis" horzOverflow="overflow" wrap="square" lIns="0" tIns="0" rIns="0" bIns="0" anchor="ctr" anchorCtr="1"/>
          <a:lstStyle/>
          <a:p>
            <a:pPr algn="ctr" rtl="0">
              <a:defRPr sz="1600">
                <a:solidFill>
                  <a:schemeClr val="tx1"/>
                </a:solidFill>
                <a:latin typeface="Arial" panose="020B0604020202020204" pitchFamily="34" charset="0"/>
                <a:ea typeface="Arial" panose="020B0604020202020204" pitchFamily="34" charset="0"/>
                <a:cs typeface="Arial" panose="020B0604020202020204" pitchFamily="34" charset="0"/>
              </a:defRPr>
            </a:pPr>
            <a:endParaRPr lang="en-US" sz="1600" b="0" i="0" u="none" strike="noStrike" baseline="0">
              <a:solidFill>
                <a:schemeClr val="tx1"/>
              </a:solidFill>
              <a:latin typeface="Arial" panose="020B0604020202020204" pitchFamily="34" charset="0"/>
              <a:cs typeface="Arial" panose="020B0604020202020204" pitchFamily="34" charset="0"/>
            </a:endParaRPr>
          </a:p>
        </cx:txPr>
      </cx:axis>
      <cx:axis id="1">
        <cx:valScaling/>
        <cx:title>
          <cx:tx>
            <cx:txData>
              <cx:v>Number of Measurements</cx:v>
            </cx:txData>
          </cx:tx>
          <cx:txPr>
            <a:bodyPr spcFirstLastPara="1" vertOverflow="ellipsis" horzOverflow="overflow" wrap="square" lIns="0" tIns="0" rIns="0" bIns="0" anchor="ctr" anchorCtr="1"/>
            <a:lstStyle/>
            <a:p>
              <a:pPr algn="ctr" rtl="0">
                <a:defRPr sz="1800">
                  <a:solidFill>
                    <a:schemeClr val="tx1"/>
                  </a:solidFill>
                  <a:latin typeface="Arial" panose="020B0604020202020204" pitchFamily="34" charset="0"/>
                  <a:ea typeface="Arial" panose="020B0604020202020204" pitchFamily="34" charset="0"/>
                  <a:cs typeface="Arial" panose="020B0604020202020204" pitchFamily="34" charset="0"/>
                </a:defRPr>
              </a:pPr>
              <a:r>
                <a:rPr lang="en-US" sz="1800" b="0" i="0" u="none" strike="noStrike" baseline="0">
                  <a:solidFill>
                    <a:schemeClr val="tx1"/>
                  </a:solidFill>
                  <a:latin typeface="Arial" panose="020B0604020202020204" pitchFamily="34" charset="0"/>
                  <a:cs typeface="Arial" panose="020B0604020202020204" pitchFamily="34" charset="0"/>
                </a:rPr>
                <a:t>Number of Measurements</a:t>
              </a:r>
            </a:p>
          </cx:txPr>
        </cx:title>
        <cx:tickLabels/>
        <cx:txPr>
          <a:bodyPr spcFirstLastPara="1" vertOverflow="ellipsis" horzOverflow="overflow" wrap="square" lIns="0" tIns="0" rIns="0" bIns="0" anchor="ctr" anchorCtr="1"/>
          <a:lstStyle/>
          <a:p>
            <a:pPr algn="ctr" rtl="0">
              <a:defRPr sz="1600">
                <a:solidFill>
                  <a:schemeClr val="tx1"/>
                </a:solidFill>
                <a:latin typeface="Arial" panose="020B0604020202020204" pitchFamily="34" charset="0"/>
                <a:ea typeface="Arial" panose="020B0604020202020204" pitchFamily="34" charset="0"/>
                <a:cs typeface="Arial" panose="020B0604020202020204" pitchFamily="34" charset="0"/>
              </a:defRPr>
            </a:pPr>
            <a:endParaRPr lang="en-US" sz="1600" b="0" i="0" u="none" strike="noStrike" baseline="0">
              <a:solidFill>
                <a:schemeClr val="tx1"/>
              </a:solidFill>
              <a:latin typeface="Arial" panose="020B0604020202020204" pitchFamily="34" charset="0"/>
              <a:cs typeface="Arial" panose="020B0604020202020204" pitchFamily="34" charset="0"/>
            </a:endParaRPr>
          </a:p>
        </cx:txPr>
      </cx:axis>
    </cx:plotArea>
  </cx:chart>
</cx: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9</xdr:col>
      <xdr:colOff>838200</xdr:colOff>
      <xdr:row>6</xdr:row>
      <xdr:rowOff>203200</xdr:rowOff>
    </xdr:from>
    <xdr:to>
      <xdr:col>15</xdr:col>
      <xdr:colOff>114300</xdr:colOff>
      <xdr:row>18</xdr:row>
      <xdr:rowOff>381000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6B3FE9C-99B1-2842-A8A5-0161E9EB3D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5709900" y="1714500"/>
              <a:ext cx="8509000" cy="2603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i.org/10.1016/S0377-0273(99)0015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16A26-7E87-454C-9D40-3D58B2C845E4}">
  <dimension ref="A1:L449"/>
  <sheetViews>
    <sheetView tabSelected="1" workbookViewId="0">
      <pane ySplit="1" topLeftCell="A237" activePane="bottomLeft" state="frozen"/>
      <selection pane="bottomLeft" activeCell="G336" sqref="G336"/>
    </sheetView>
  </sheetViews>
  <sheetFormatPr baseColWidth="10" defaultRowHeight="16" x14ac:dyDescent="0.2"/>
  <cols>
    <col min="1" max="1" width="18.6640625" bestFit="1" customWidth="1"/>
    <col min="2" max="2" width="7.33203125" bestFit="1" customWidth="1"/>
    <col min="3" max="3" width="9.6640625" bestFit="1" customWidth="1"/>
    <col min="4" max="4" width="70.33203125" bestFit="1" customWidth="1"/>
    <col min="5" max="5" width="30.33203125" bestFit="1" customWidth="1"/>
    <col min="6" max="6" width="20.6640625" customWidth="1"/>
    <col min="7" max="8" width="13.6640625" customWidth="1"/>
    <col min="10" max="10" width="64.5" customWidth="1"/>
    <col min="12" max="12" width="13.33203125" bestFit="1" customWidth="1"/>
  </cols>
  <sheetData>
    <row r="1" spans="1:12" s="2" customFormat="1" ht="34" x14ac:dyDescent="0.2">
      <c r="A1" s="2" t="s">
        <v>0</v>
      </c>
      <c r="B1" s="2" t="s">
        <v>1</v>
      </c>
      <c r="C1" s="2" t="s">
        <v>28</v>
      </c>
      <c r="D1" s="2" t="s">
        <v>2</v>
      </c>
      <c r="E1" s="2" t="s">
        <v>147</v>
      </c>
      <c r="F1" s="2" t="s">
        <v>7</v>
      </c>
      <c r="G1" s="2" t="s">
        <v>8</v>
      </c>
      <c r="H1" s="2" t="s">
        <v>9</v>
      </c>
      <c r="I1" s="3" t="s">
        <v>4</v>
      </c>
      <c r="J1" s="2" t="s">
        <v>3</v>
      </c>
    </row>
    <row r="2" spans="1:12" ht="17" x14ac:dyDescent="0.2">
      <c r="A2" t="s">
        <v>153</v>
      </c>
      <c r="B2">
        <v>2003</v>
      </c>
      <c r="C2" t="s">
        <v>40</v>
      </c>
      <c r="D2" s="1" t="s">
        <v>91</v>
      </c>
      <c r="E2" t="s">
        <v>95</v>
      </c>
      <c r="F2" s="1" t="s">
        <v>15</v>
      </c>
      <c r="G2">
        <v>54.13</v>
      </c>
      <c r="H2">
        <v>-165.97</v>
      </c>
      <c r="I2">
        <v>-0.1</v>
      </c>
      <c r="K2" t="s">
        <v>119</v>
      </c>
      <c r="L2" s="6">
        <f>AVERAGE(I2:I338)</f>
        <v>3.2428486646884291</v>
      </c>
    </row>
    <row r="3" spans="1:12" ht="17" x14ac:dyDescent="0.2">
      <c r="A3" t="s">
        <v>153</v>
      </c>
      <c r="B3">
        <v>2003</v>
      </c>
      <c r="C3" t="s">
        <v>40</v>
      </c>
      <c r="D3" s="1" t="s">
        <v>91</v>
      </c>
      <c r="E3" t="s">
        <v>95</v>
      </c>
      <c r="F3" s="1" t="s">
        <v>15</v>
      </c>
      <c r="G3">
        <v>54.13</v>
      </c>
      <c r="H3">
        <v>-165.97</v>
      </c>
      <c r="I3">
        <v>-4.7</v>
      </c>
      <c r="K3" t="s">
        <v>120</v>
      </c>
      <c r="L3" s="6">
        <f>STDEV(I2:I338)</f>
        <v>4.0991461310637822</v>
      </c>
    </row>
    <row r="4" spans="1:12" ht="17" x14ac:dyDescent="0.2">
      <c r="A4" t="s">
        <v>153</v>
      </c>
      <c r="B4">
        <v>2003</v>
      </c>
      <c r="C4" t="s">
        <v>40</v>
      </c>
      <c r="D4" s="1" t="s">
        <v>91</v>
      </c>
      <c r="E4" t="s">
        <v>95</v>
      </c>
      <c r="F4" s="1" t="s">
        <v>15</v>
      </c>
      <c r="G4">
        <v>54.13</v>
      </c>
      <c r="H4">
        <v>-165.97</v>
      </c>
      <c r="I4">
        <v>-7.3</v>
      </c>
      <c r="K4" t="s">
        <v>121</v>
      </c>
      <c r="L4" s="6">
        <f>MEDIAN(I2:I338)</f>
        <v>3.4</v>
      </c>
    </row>
    <row r="5" spans="1:12" ht="17" x14ac:dyDescent="0.2">
      <c r="A5" t="s">
        <v>154</v>
      </c>
      <c r="B5">
        <v>2010</v>
      </c>
      <c r="C5" t="s">
        <v>40</v>
      </c>
      <c r="D5" s="1" t="s">
        <v>47</v>
      </c>
      <c r="E5" s="1" t="s">
        <v>48</v>
      </c>
      <c r="F5" s="1" t="s">
        <v>49</v>
      </c>
      <c r="G5">
        <v>16</v>
      </c>
      <c r="H5">
        <v>145</v>
      </c>
      <c r="I5">
        <v>2.5</v>
      </c>
      <c r="K5" t="s">
        <v>122</v>
      </c>
      <c r="L5" s="6">
        <f>MIN(I2:I337)</f>
        <v>-14.4</v>
      </c>
    </row>
    <row r="6" spans="1:12" ht="17" x14ac:dyDescent="0.2">
      <c r="A6" t="s">
        <v>154</v>
      </c>
      <c r="B6">
        <v>2010</v>
      </c>
      <c r="C6" t="s">
        <v>40</v>
      </c>
      <c r="D6" s="1" t="s">
        <v>47</v>
      </c>
      <c r="E6" s="1" t="s">
        <v>48</v>
      </c>
      <c r="F6" s="1" t="s">
        <v>49</v>
      </c>
      <c r="G6">
        <v>16</v>
      </c>
      <c r="H6">
        <v>145</v>
      </c>
      <c r="I6">
        <v>3</v>
      </c>
      <c r="K6" t="s">
        <v>123</v>
      </c>
      <c r="L6" s="6">
        <f>MAX(I2:I337)</f>
        <v>13.9</v>
      </c>
    </row>
    <row r="7" spans="1:12" ht="17" x14ac:dyDescent="0.2">
      <c r="A7" t="s">
        <v>154</v>
      </c>
      <c r="B7">
        <v>2010</v>
      </c>
      <c r="C7" t="s">
        <v>40</v>
      </c>
      <c r="D7" s="1" t="s">
        <v>47</v>
      </c>
      <c r="E7" s="1" t="s">
        <v>48</v>
      </c>
      <c r="F7" s="1" t="s">
        <v>49</v>
      </c>
      <c r="G7">
        <v>16</v>
      </c>
      <c r="H7">
        <v>145</v>
      </c>
      <c r="I7">
        <v>2.9</v>
      </c>
      <c r="L7">
        <f>STDEV(I5:I7,I198:I199)</f>
        <v>0.93968079686668016</v>
      </c>
    </row>
    <row r="8" spans="1:12" ht="17" x14ac:dyDescent="0.2">
      <c r="A8" t="s">
        <v>154</v>
      </c>
      <c r="B8">
        <v>2010</v>
      </c>
      <c r="C8" t="s">
        <v>40</v>
      </c>
      <c r="D8" s="1" t="s">
        <v>47</v>
      </c>
      <c r="E8" s="1" t="s">
        <v>48</v>
      </c>
      <c r="F8" s="1" t="s">
        <v>49</v>
      </c>
      <c r="G8">
        <v>16</v>
      </c>
      <c r="H8">
        <v>145</v>
      </c>
      <c r="I8">
        <v>2.7</v>
      </c>
    </row>
    <row r="9" spans="1:12" ht="17" x14ac:dyDescent="0.2">
      <c r="A9" t="s">
        <v>154</v>
      </c>
      <c r="B9">
        <v>2010</v>
      </c>
      <c r="C9" t="s">
        <v>40</v>
      </c>
      <c r="D9" s="1" t="s">
        <v>47</v>
      </c>
      <c r="E9" s="1" t="s">
        <v>48</v>
      </c>
      <c r="F9" s="1" t="s">
        <v>49</v>
      </c>
      <c r="G9">
        <v>16</v>
      </c>
      <c r="H9">
        <v>145</v>
      </c>
      <c r="I9">
        <v>3</v>
      </c>
    </row>
    <row r="10" spans="1:12" ht="17" x14ac:dyDescent="0.2">
      <c r="A10" t="s">
        <v>154</v>
      </c>
      <c r="B10">
        <v>2010</v>
      </c>
      <c r="C10" t="s">
        <v>40</v>
      </c>
      <c r="D10" s="1" t="s">
        <v>47</v>
      </c>
      <c r="E10" s="1" t="s">
        <v>48</v>
      </c>
      <c r="F10" s="1" t="s">
        <v>49</v>
      </c>
      <c r="G10">
        <v>16</v>
      </c>
      <c r="H10">
        <v>145</v>
      </c>
      <c r="I10">
        <v>2.6</v>
      </c>
    </row>
    <row r="11" spans="1:12" ht="17" x14ac:dyDescent="0.2">
      <c r="A11" t="s">
        <v>154</v>
      </c>
      <c r="B11">
        <v>2010</v>
      </c>
      <c r="C11" t="s">
        <v>40</v>
      </c>
      <c r="D11" s="1" t="s">
        <v>47</v>
      </c>
      <c r="E11" s="1" t="s">
        <v>48</v>
      </c>
      <c r="F11" s="1" t="s">
        <v>49</v>
      </c>
      <c r="G11">
        <v>16</v>
      </c>
      <c r="H11">
        <v>145</v>
      </c>
      <c r="I11">
        <v>3</v>
      </c>
    </row>
    <row r="12" spans="1:12" ht="17" x14ac:dyDescent="0.2">
      <c r="A12" t="s">
        <v>154</v>
      </c>
      <c r="B12">
        <v>2010</v>
      </c>
      <c r="C12" t="s">
        <v>40</v>
      </c>
      <c r="D12" s="1" t="s">
        <v>47</v>
      </c>
      <c r="E12" s="1" t="s">
        <v>48</v>
      </c>
      <c r="F12" s="1" t="s">
        <v>49</v>
      </c>
      <c r="G12">
        <v>16</v>
      </c>
      <c r="H12">
        <v>145</v>
      </c>
      <c r="I12">
        <v>2.9</v>
      </c>
    </row>
    <row r="13" spans="1:12" ht="17" x14ac:dyDescent="0.2">
      <c r="A13" t="s">
        <v>154</v>
      </c>
      <c r="B13">
        <v>2010</v>
      </c>
      <c r="C13" t="s">
        <v>40</v>
      </c>
      <c r="D13" s="1" t="s">
        <v>47</v>
      </c>
      <c r="E13" s="1" t="s">
        <v>48</v>
      </c>
      <c r="F13" s="1" t="s">
        <v>49</v>
      </c>
      <c r="G13">
        <v>16</v>
      </c>
      <c r="H13">
        <v>145</v>
      </c>
      <c r="I13">
        <v>2.6</v>
      </c>
    </row>
    <row r="14" spans="1:12" ht="17" x14ac:dyDescent="0.2">
      <c r="A14" t="s">
        <v>154</v>
      </c>
      <c r="B14">
        <v>2005</v>
      </c>
      <c r="C14" t="s">
        <v>40</v>
      </c>
      <c r="D14" s="1" t="s">
        <v>47</v>
      </c>
      <c r="E14" s="1" t="s">
        <v>48</v>
      </c>
      <c r="F14" s="1" t="s">
        <v>49</v>
      </c>
      <c r="G14">
        <v>16</v>
      </c>
      <c r="H14">
        <v>145</v>
      </c>
      <c r="I14">
        <v>3.4</v>
      </c>
    </row>
    <row r="15" spans="1:12" ht="17" x14ac:dyDescent="0.2">
      <c r="A15" t="s">
        <v>154</v>
      </c>
      <c r="B15">
        <v>2005</v>
      </c>
      <c r="C15" t="s">
        <v>40</v>
      </c>
      <c r="D15" s="1" t="s">
        <v>47</v>
      </c>
      <c r="E15" s="1" t="s">
        <v>48</v>
      </c>
      <c r="F15" s="1" t="s">
        <v>49</v>
      </c>
      <c r="G15">
        <v>16</v>
      </c>
      <c r="H15">
        <v>145</v>
      </c>
      <c r="I15">
        <v>2.8</v>
      </c>
    </row>
    <row r="16" spans="1:12" ht="17" x14ac:dyDescent="0.2">
      <c r="A16" t="s">
        <v>154</v>
      </c>
      <c r="B16">
        <v>2005</v>
      </c>
      <c r="C16" t="s">
        <v>40</v>
      </c>
      <c r="D16" s="1" t="s">
        <v>47</v>
      </c>
      <c r="E16" s="1" t="s">
        <v>48</v>
      </c>
      <c r="F16" s="1" t="s">
        <v>49</v>
      </c>
      <c r="G16">
        <v>16</v>
      </c>
      <c r="H16">
        <v>145</v>
      </c>
      <c r="I16">
        <v>5.0999999999999996</v>
      </c>
    </row>
    <row r="17" spans="1:10" ht="17" x14ac:dyDescent="0.2">
      <c r="A17" t="s">
        <v>154</v>
      </c>
      <c r="B17">
        <v>2005</v>
      </c>
      <c r="C17" t="s">
        <v>40</v>
      </c>
      <c r="D17" s="1" t="s">
        <v>47</v>
      </c>
      <c r="E17" s="1" t="s">
        <v>48</v>
      </c>
      <c r="F17" s="1" t="s">
        <v>49</v>
      </c>
      <c r="G17">
        <v>16</v>
      </c>
      <c r="H17">
        <v>145</v>
      </c>
      <c r="I17">
        <v>5.3</v>
      </c>
    </row>
    <row r="18" spans="1:10" ht="17" x14ac:dyDescent="0.2">
      <c r="A18" t="s">
        <v>154</v>
      </c>
      <c r="B18">
        <v>2005</v>
      </c>
      <c r="C18" t="s">
        <v>40</v>
      </c>
      <c r="D18" s="1" t="s">
        <v>47</v>
      </c>
      <c r="E18" s="1" t="s">
        <v>48</v>
      </c>
      <c r="F18" s="1" t="s">
        <v>49</v>
      </c>
      <c r="G18">
        <v>16</v>
      </c>
      <c r="H18">
        <v>145</v>
      </c>
      <c r="I18">
        <v>4.4000000000000004</v>
      </c>
    </row>
    <row r="19" spans="1:10" ht="17" x14ac:dyDescent="0.2">
      <c r="A19" t="s">
        <v>155</v>
      </c>
      <c r="B19">
        <v>1980</v>
      </c>
      <c r="C19" t="s">
        <v>30</v>
      </c>
      <c r="D19" s="1" t="s">
        <v>51</v>
      </c>
      <c r="E19" s="1" t="s">
        <v>57</v>
      </c>
      <c r="F19" s="1" t="s">
        <v>66</v>
      </c>
      <c r="G19">
        <v>53.26</v>
      </c>
      <c r="H19">
        <v>158.83000000000001</v>
      </c>
      <c r="I19">
        <v>-0.9</v>
      </c>
      <c r="J19" t="s">
        <v>60</v>
      </c>
    </row>
    <row r="20" spans="1:10" ht="17" x14ac:dyDescent="0.2">
      <c r="A20" t="s">
        <v>155</v>
      </c>
      <c r="B20">
        <v>1980</v>
      </c>
      <c r="C20" t="s">
        <v>36</v>
      </c>
      <c r="D20" s="1" t="s">
        <v>51</v>
      </c>
      <c r="E20" s="1" t="s">
        <v>57</v>
      </c>
      <c r="F20" s="1" t="s">
        <v>66</v>
      </c>
      <c r="G20">
        <v>53.26</v>
      </c>
      <c r="H20">
        <v>158.83000000000001</v>
      </c>
      <c r="I20">
        <v>8.3000000000000007</v>
      </c>
      <c r="J20" t="s">
        <v>60</v>
      </c>
    </row>
    <row r="21" spans="1:10" ht="17" x14ac:dyDescent="0.2">
      <c r="A21" t="s">
        <v>153</v>
      </c>
      <c r="B21">
        <v>2003</v>
      </c>
      <c r="C21" t="s">
        <v>40</v>
      </c>
      <c r="D21" s="1" t="s">
        <v>91</v>
      </c>
      <c r="E21" t="s">
        <v>96</v>
      </c>
      <c r="F21" t="s">
        <v>20</v>
      </c>
      <c r="G21">
        <v>48.78</v>
      </c>
      <c r="H21">
        <v>-121.81</v>
      </c>
      <c r="I21">
        <v>-9.8000000000000007</v>
      </c>
    </row>
    <row r="22" spans="1:10" ht="17" x14ac:dyDescent="0.2">
      <c r="A22" t="s">
        <v>155</v>
      </c>
      <c r="B22">
        <v>1980</v>
      </c>
      <c r="C22" t="s">
        <v>30</v>
      </c>
      <c r="D22" s="1" t="s">
        <v>51</v>
      </c>
      <c r="E22" s="1" t="s">
        <v>56</v>
      </c>
      <c r="F22" s="1" t="s">
        <v>66</v>
      </c>
      <c r="G22">
        <v>55.98</v>
      </c>
      <c r="H22">
        <v>160.59</v>
      </c>
      <c r="I22">
        <v>1.4</v>
      </c>
      <c r="J22" t="s">
        <v>60</v>
      </c>
    </row>
    <row r="23" spans="1:10" ht="17" x14ac:dyDescent="0.2">
      <c r="A23" t="s">
        <v>155</v>
      </c>
      <c r="B23">
        <v>1980</v>
      </c>
      <c r="C23" t="s">
        <v>36</v>
      </c>
      <c r="D23" s="1" t="s">
        <v>51</v>
      </c>
      <c r="E23" s="1" t="s">
        <v>56</v>
      </c>
      <c r="F23" s="1" t="s">
        <v>66</v>
      </c>
      <c r="G23">
        <v>55.98</v>
      </c>
      <c r="H23">
        <v>160.59</v>
      </c>
      <c r="I23">
        <v>12.2</v>
      </c>
      <c r="J23" t="s">
        <v>60</v>
      </c>
    </row>
    <row r="24" spans="1:10" ht="17" x14ac:dyDescent="0.2">
      <c r="A24" t="s">
        <v>156</v>
      </c>
      <c r="B24">
        <v>2000</v>
      </c>
      <c r="C24" t="s">
        <v>40</v>
      </c>
      <c r="D24" s="1" t="s">
        <v>51</v>
      </c>
      <c r="E24" s="1" t="s">
        <v>74</v>
      </c>
      <c r="F24" s="1" t="s">
        <v>73</v>
      </c>
      <c r="G24">
        <v>0.95</v>
      </c>
      <c r="H24">
        <v>-77.89</v>
      </c>
      <c r="I24">
        <v>1.7</v>
      </c>
      <c r="J24" t="s">
        <v>75</v>
      </c>
    </row>
    <row r="25" spans="1:10" ht="17" x14ac:dyDescent="0.2">
      <c r="A25" t="s">
        <v>156</v>
      </c>
      <c r="B25">
        <v>2000</v>
      </c>
      <c r="C25" t="s">
        <v>40</v>
      </c>
      <c r="D25" s="1" t="s">
        <v>51</v>
      </c>
      <c r="E25" s="1" t="s">
        <v>74</v>
      </c>
      <c r="F25" s="1" t="s">
        <v>73</v>
      </c>
      <c r="G25">
        <v>0.95</v>
      </c>
      <c r="H25">
        <v>-77.89</v>
      </c>
      <c r="I25">
        <v>5.6</v>
      </c>
      <c r="J25" t="s">
        <v>76</v>
      </c>
    </row>
    <row r="26" spans="1:10" ht="17" x14ac:dyDescent="0.2">
      <c r="A26" t="s">
        <v>156</v>
      </c>
      <c r="B26">
        <v>2000</v>
      </c>
      <c r="C26" t="s">
        <v>40</v>
      </c>
      <c r="D26" s="1" t="s">
        <v>51</v>
      </c>
      <c r="E26" s="1" t="s">
        <v>74</v>
      </c>
      <c r="F26" s="1" t="s">
        <v>73</v>
      </c>
      <c r="G26">
        <v>0.95</v>
      </c>
      <c r="H26">
        <v>-77.89</v>
      </c>
      <c r="I26">
        <v>4.4000000000000004</v>
      </c>
    </row>
    <row r="27" spans="1:10" ht="17" x14ac:dyDescent="0.2">
      <c r="A27" t="s">
        <v>156</v>
      </c>
      <c r="B27">
        <v>2000</v>
      </c>
      <c r="C27" t="s">
        <v>40</v>
      </c>
      <c r="D27" s="1" t="s">
        <v>51</v>
      </c>
      <c r="E27" s="1" t="s">
        <v>74</v>
      </c>
      <c r="F27" s="1" t="s">
        <v>73</v>
      </c>
      <c r="G27">
        <v>0.95</v>
      </c>
      <c r="H27">
        <v>-77.89</v>
      </c>
      <c r="I27">
        <v>-0.2</v>
      </c>
    </row>
    <row r="28" spans="1:10" ht="17" x14ac:dyDescent="0.2">
      <c r="A28" t="s">
        <v>156</v>
      </c>
      <c r="B28">
        <v>2000</v>
      </c>
      <c r="C28" t="s">
        <v>40</v>
      </c>
      <c r="D28" s="1" t="s">
        <v>51</v>
      </c>
      <c r="E28" s="1" t="s">
        <v>74</v>
      </c>
      <c r="F28" s="1" t="s">
        <v>73</v>
      </c>
      <c r="G28">
        <v>0.95</v>
      </c>
      <c r="H28">
        <v>-77.89</v>
      </c>
      <c r="I28">
        <v>-1.8</v>
      </c>
    </row>
    <row r="29" spans="1:10" ht="17" x14ac:dyDescent="0.2">
      <c r="A29" t="s">
        <v>156</v>
      </c>
      <c r="B29">
        <v>2000</v>
      </c>
      <c r="C29" t="s">
        <v>40</v>
      </c>
      <c r="D29" s="1" t="s">
        <v>51</v>
      </c>
      <c r="E29" s="1" t="s">
        <v>74</v>
      </c>
      <c r="F29" s="1" t="s">
        <v>73</v>
      </c>
      <c r="G29">
        <v>0.95</v>
      </c>
      <c r="H29">
        <v>-77.89</v>
      </c>
      <c r="I29">
        <v>-1.2</v>
      </c>
    </row>
    <row r="30" spans="1:10" ht="17" x14ac:dyDescent="0.2">
      <c r="A30" t="s">
        <v>156</v>
      </c>
      <c r="B30">
        <v>2000</v>
      </c>
      <c r="C30" t="s">
        <v>40</v>
      </c>
      <c r="D30" s="1" t="s">
        <v>51</v>
      </c>
      <c r="E30" s="1" t="s">
        <v>74</v>
      </c>
      <c r="F30" s="1" t="s">
        <v>73</v>
      </c>
      <c r="G30">
        <v>0.95</v>
      </c>
      <c r="H30">
        <v>-77.89</v>
      </c>
      <c r="I30">
        <v>-2.9</v>
      </c>
    </row>
    <row r="31" spans="1:10" ht="17" x14ac:dyDescent="0.2">
      <c r="A31" t="s">
        <v>156</v>
      </c>
      <c r="B31">
        <v>2000</v>
      </c>
      <c r="C31" t="s">
        <v>40</v>
      </c>
      <c r="D31" s="1" t="s">
        <v>51</v>
      </c>
      <c r="E31" s="1" t="s">
        <v>74</v>
      </c>
      <c r="F31" s="1" t="s">
        <v>73</v>
      </c>
      <c r="G31">
        <v>0.95</v>
      </c>
      <c r="H31">
        <v>-77.89</v>
      </c>
      <c r="I31">
        <v>-4.5999999999999996</v>
      </c>
    </row>
    <row r="32" spans="1:10" ht="17" x14ac:dyDescent="0.2">
      <c r="A32" t="s">
        <v>156</v>
      </c>
      <c r="B32">
        <v>2000</v>
      </c>
      <c r="C32" t="s">
        <v>40</v>
      </c>
      <c r="D32" s="1" t="s">
        <v>51</v>
      </c>
      <c r="E32" s="1" t="s">
        <v>74</v>
      </c>
      <c r="F32" s="1" t="s">
        <v>73</v>
      </c>
      <c r="G32">
        <v>0.95</v>
      </c>
      <c r="H32">
        <v>-77.89</v>
      </c>
      <c r="I32">
        <v>-4</v>
      </c>
    </row>
    <row r="33" spans="1:9" ht="17" x14ac:dyDescent="0.2">
      <c r="A33" t="s">
        <v>156</v>
      </c>
      <c r="B33">
        <v>2000</v>
      </c>
      <c r="C33" t="s">
        <v>40</v>
      </c>
      <c r="D33" s="1" t="s">
        <v>51</v>
      </c>
      <c r="E33" s="1" t="s">
        <v>74</v>
      </c>
      <c r="F33" s="1" t="s">
        <v>73</v>
      </c>
      <c r="G33">
        <v>0.95</v>
      </c>
      <c r="H33">
        <v>-77.89</v>
      </c>
      <c r="I33">
        <v>9.6</v>
      </c>
    </row>
    <row r="34" spans="1:9" ht="17" x14ac:dyDescent="0.2">
      <c r="A34" t="s">
        <v>156</v>
      </c>
      <c r="B34">
        <v>2000</v>
      </c>
      <c r="C34" t="s">
        <v>40</v>
      </c>
      <c r="D34" s="1" t="s">
        <v>51</v>
      </c>
      <c r="E34" s="1" t="s">
        <v>74</v>
      </c>
      <c r="F34" s="1" t="s">
        <v>73</v>
      </c>
      <c r="G34">
        <v>0.95</v>
      </c>
      <c r="H34">
        <v>-77.89</v>
      </c>
      <c r="I34">
        <v>9.6999999999999993</v>
      </c>
    </row>
    <row r="35" spans="1:9" ht="17" x14ac:dyDescent="0.2">
      <c r="A35" t="s">
        <v>156</v>
      </c>
      <c r="B35">
        <v>2000</v>
      </c>
      <c r="C35" t="s">
        <v>40</v>
      </c>
      <c r="D35" s="1" t="s">
        <v>51</v>
      </c>
      <c r="E35" s="1" t="s">
        <v>74</v>
      </c>
      <c r="F35" s="1" t="s">
        <v>73</v>
      </c>
      <c r="G35">
        <v>0.95</v>
      </c>
      <c r="H35">
        <v>-77.89</v>
      </c>
      <c r="I35">
        <v>10.5</v>
      </c>
    </row>
    <row r="36" spans="1:9" ht="17" x14ac:dyDescent="0.2">
      <c r="A36" t="s">
        <v>157</v>
      </c>
      <c r="B36">
        <v>1984</v>
      </c>
      <c r="C36" t="s">
        <v>29</v>
      </c>
      <c r="D36" s="1" t="s">
        <v>112</v>
      </c>
      <c r="E36" t="s">
        <v>42</v>
      </c>
      <c r="F36" t="s">
        <v>14</v>
      </c>
      <c r="G36">
        <v>17.36</v>
      </c>
      <c r="H36">
        <v>-93.23</v>
      </c>
      <c r="I36">
        <v>5.8</v>
      </c>
    </row>
    <row r="37" spans="1:9" ht="17" x14ac:dyDescent="0.2">
      <c r="A37" t="s">
        <v>158</v>
      </c>
      <c r="B37">
        <v>2013</v>
      </c>
      <c r="C37" t="s">
        <v>36</v>
      </c>
      <c r="D37" s="1" t="s">
        <v>71</v>
      </c>
      <c r="E37" s="1" t="s">
        <v>69</v>
      </c>
      <c r="F37" s="1" t="s">
        <v>70</v>
      </c>
      <c r="G37">
        <v>13.61</v>
      </c>
      <c r="H37">
        <v>40.659999999999997</v>
      </c>
      <c r="I37">
        <v>0.21</v>
      </c>
    </row>
    <row r="38" spans="1:9" ht="17" x14ac:dyDescent="0.2">
      <c r="A38" t="s">
        <v>158</v>
      </c>
      <c r="B38">
        <v>2013</v>
      </c>
      <c r="C38" t="s">
        <v>36</v>
      </c>
      <c r="D38" s="1" t="s">
        <v>71</v>
      </c>
      <c r="E38" s="1" t="s">
        <v>69</v>
      </c>
      <c r="F38" s="1" t="s">
        <v>70</v>
      </c>
      <c r="G38">
        <v>13.61</v>
      </c>
      <c r="H38">
        <v>40.659999999999997</v>
      </c>
      <c r="I38">
        <v>-0.57999999999999996</v>
      </c>
    </row>
    <row r="39" spans="1:9" ht="17" x14ac:dyDescent="0.2">
      <c r="A39" t="s">
        <v>158</v>
      </c>
      <c r="B39">
        <v>2013</v>
      </c>
      <c r="C39" t="s">
        <v>36</v>
      </c>
      <c r="D39" s="1" t="s">
        <v>71</v>
      </c>
      <c r="E39" s="1" t="s">
        <v>69</v>
      </c>
      <c r="F39" s="1" t="s">
        <v>70</v>
      </c>
      <c r="G39">
        <v>13.61</v>
      </c>
      <c r="H39">
        <v>40.659999999999997</v>
      </c>
      <c r="I39">
        <v>-0.25</v>
      </c>
    </row>
    <row r="40" spans="1:9" ht="17" x14ac:dyDescent="0.2">
      <c r="A40" t="s">
        <v>158</v>
      </c>
      <c r="B40">
        <v>2013</v>
      </c>
      <c r="C40" t="s">
        <v>36</v>
      </c>
      <c r="D40" s="1" t="s">
        <v>71</v>
      </c>
      <c r="E40" s="1" t="s">
        <v>69</v>
      </c>
      <c r="F40" s="1" t="s">
        <v>70</v>
      </c>
      <c r="G40">
        <v>13.61</v>
      </c>
      <c r="H40">
        <v>40.659999999999997</v>
      </c>
      <c r="I40">
        <v>-0.05</v>
      </c>
    </row>
    <row r="41" spans="1:9" ht="17" x14ac:dyDescent="0.2">
      <c r="A41" t="s">
        <v>158</v>
      </c>
      <c r="B41">
        <v>2013</v>
      </c>
      <c r="C41" t="s">
        <v>36</v>
      </c>
      <c r="D41" s="1" t="s">
        <v>71</v>
      </c>
      <c r="E41" s="1" t="s">
        <v>69</v>
      </c>
      <c r="F41" s="1" t="s">
        <v>70</v>
      </c>
      <c r="G41">
        <v>13.61</v>
      </c>
      <c r="H41">
        <v>40.659999999999997</v>
      </c>
      <c r="I41">
        <v>-0.17</v>
      </c>
    </row>
    <row r="42" spans="1:9" ht="17" x14ac:dyDescent="0.2">
      <c r="A42" t="s">
        <v>158</v>
      </c>
      <c r="B42">
        <v>2013</v>
      </c>
      <c r="C42" t="s">
        <v>36</v>
      </c>
      <c r="D42" s="1" t="s">
        <v>71</v>
      </c>
      <c r="E42" s="1" t="s">
        <v>69</v>
      </c>
      <c r="F42" s="1" t="s">
        <v>70</v>
      </c>
      <c r="G42">
        <v>13.61</v>
      </c>
      <c r="H42">
        <v>40.659999999999997</v>
      </c>
      <c r="I42">
        <v>-1.28</v>
      </c>
    </row>
    <row r="43" spans="1:9" ht="17" x14ac:dyDescent="0.2">
      <c r="A43" t="s">
        <v>158</v>
      </c>
      <c r="B43">
        <v>2013</v>
      </c>
      <c r="C43" t="s">
        <v>36</v>
      </c>
      <c r="D43" s="1" t="s">
        <v>71</v>
      </c>
      <c r="E43" s="1" t="s">
        <v>69</v>
      </c>
      <c r="F43" s="1" t="s">
        <v>70</v>
      </c>
      <c r="G43">
        <v>13.61</v>
      </c>
      <c r="H43">
        <v>40.659999999999997</v>
      </c>
      <c r="I43">
        <v>-1.85</v>
      </c>
    </row>
    <row r="44" spans="1:9" ht="17" x14ac:dyDescent="0.2">
      <c r="A44" t="s">
        <v>158</v>
      </c>
      <c r="B44">
        <v>2013</v>
      </c>
      <c r="C44" t="s">
        <v>36</v>
      </c>
      <c r="D44" s="1" t="s">
        <v>71</v>
      </c>
      <c r="E44" s="1" t="s">
        <v>69</v>
      </c>
      <c r="F44" s="1" t="s">
        <v>70</v>
      </c>
      <c r="G44">
        <v>13.61</v>
      </c>
      <c r="H44">
        <v>40.659999999999997</v>
      </c>
      <c r="I44">
        <v>-0.75</v>
      </c>
    </row>
    <row r="45" spans="1:9" ht="17" x14ac:dyDescent="0.2">
      <c r="A45" t="s">
        <v>158</v>
      </c>
      <c r="B45">
        <v>2013</v>
      </c>
      <c r="C45" t="s">
        <v>36</v>
      </c>
      <c r="D45" s="1" t="s">
        <v>71</v>
      </c>
      <c r="E45" s="1" t="s">
        <v>69</v>
      </c>
      <c r="F45" s="1" t="s">
        <v>70</v>
      </c>
      <c r="G45">
        <v>13.61</v>
      </c>
      <c r="H45">
        <v>40.659999999999997</v>
      </c>
      <c r="I45">
        <v>-0.32</v>
      </c>
    </row>
    <row r="46" spans="1:9" ht="17" x14ac:dyDescent="0.2">
      <c r="A46" t="s">
        <v>158</v>
      </c>
      <c r="B46">
        <v>2013</v>
      </c>
      <c r="C46" t="s">
        <v>36</v>
      </c>
      <c r="D46" s="1" t="s">
        <v>71</v>
      </c>
      <c r="E46" s="1" t="s">
        <v>69</v>
      </c>
      <c r="F46" s="1" t="s">
        <v>70</v>
      </c>
      <c r="G46">
        <v>13.61</v>
      </c>
      <c r="H46">
        <v>40.659999999999997</v>
      </c>
      <c r="I46">
        <v>-7.0000000000000007E-2</v>
      </c>
    </row>
    <row r="47" spans="1:9" ht="17" x14ac:dyDescent="0.2">
      <c r="A47" t="s">
        <v>158</v>
      </c>
      <c r="B47">
        <v>2013</v>
      </c>
      <c r="C47" t="s">
        <v>36</v>
      </c>
      <c r="D47" s="1" t="s">
        <v>71</v>
      </c>
      <c r="E47" s="1" t="s">
        <v>69</v>
      </c>
      <c r="F47" s="1" t="s">
        <v>70</v>
      </c>
      <c r="G47">
        <v>13.61</v>
      </c>
      <c r="H47">
        <v>40.659999999999997</v>
      </c>
      <c r="I47">
        <v>-0.7</v>
      </c>
    </row>
    <row r="48" spans="1:9" ht="17" x14ac:dyDescent="0.2">
      <c r="A48" t="s">
        <v>158</v>
      </c>
      <c r="B48">
        <v>2013</v>
      </c>
      <c r="C48" t="s">
        <v>36</v>
      </c>
      <c r="D48" s="1" t="s">
        <v>71</v>
      </c>
      <c r="E48" s="1" t="s">
        <v>69</v>
      </c>
      <c r="F48" s="1" t="s">
        <v>70</v>
      </c>
      <c r="G48">
        <v>13.61</v>
      </c>
      <c r="H48">
        <v>40.659999999999997</v>
      </c>
      <c r="I48">
        <v>-0.62</v>
      </c>
    </row>
    <row r="49" spans="1:10" ht="17" x14ac:dyDescent="0.2">
      <c r="A49" t="s">
        <v>158</v>
      </c>
      <c r="B49">
        <v>2013</v>
      </c>
      <c r="C49" t="s">
        <v>36</v>
      </c>
      <c r="D49" s="1" t="s">
        <v>71</v>
      </c>
      <c r="E49" s="1" t="s">
        <v>69</v>
      </c>
      <c r="F49" s="1" t="s">
        <v>70</v>
      </c>
      <c r="G49">
        <v>13.61</v>
      </c>
      <c r="H49">
        <v>40.659999999999997</v>
      </c>
      <c r="I49">
        <v>-0.35</v>
      </c>
    </row>
    <row r="50" spans="1:10" ht="17" x14ac:dyDescent="0.2">
      <c r="A50" t="s">
        <v>158</v>
      </c>
      <c r="B50">
        <v>2013</v>
      </c>
      <c r="C50" t="s">
        <v>36</v>
      </c>
      <c r="D50" s="1" t="s">
        <v>71</v>
      </c>
      <c r="E50" s="1" t="s">
        <v>69</v>
      </c>
      <c r="F50" s="1" t="s">
        <v>70</v>
      </c>
      <c r="G50">
        <v>13.61</v>
      </c>
      <c r="H50">
        <v>40.659999999999997</v>
      </c>
      <c r="I50">
        <v>0.34</v>
      </c>
    </row>
    <row r="51" spans="1:10" ht="17" x14ac:dyDescent="0.2">
      <c r="A51" t="s">
        <v>158</v>
      </c>
      <c r="B51">
        <v>2013</v>
      </c>
      <c r="C51" t="s">
        <v>36</v>
      </c>
      <c r="D51" s="1" t="s">
        <v>71</v>
      </c>
      <c r="E51" s="1" t="s">
        <v>69</v>
      </c>
      <c r="F51" s="1" t="s">
        <v>70</v>
      </c>
      <c r="G51">
        <v>13.61</v>
      </c>
      <c r="H51">
        <v>40.659999999999997</v>
      </c>
      <c r="I51">
        <v>-0.86</v>
      </c>
    </row>
    <row r="52" spans="1:10" ht="17" x14ac:dyDescent="0.2">
      <c r="A52" t="s">
        <v>158</v>
      </c>
      <c r="B52">
        <v>2013</v>
      </c>
      <c r="C52" t="s">
        <v>36</v>
      </c>
      <c r="D52" s="1" t="s">
        <v>71</v>
      </c>
      <c r="E52" s="1" t="s">
        <v>69</v>
      </c>
      <c r="F52" s="1" t="s">
        <v>70</v>
      </c>
      <c r="G52">
        <v>13.61</v>
      </c>
      <c r="H52">
        <v>40.659999999999997</v>
      </c>
      <c r="I52">
        <v>-0.1</v>
      </c>
    </row>
    <row r="53" spans="1:10" ht="17" x14ac:dyDescent="0.2">
      <c r="A53" t="s">
        <v>158</v>
      </c>
      <c r="B53">
        <v>2013</v>
      </c>
      <c r="C53" t="s">
        <v>36</v>
      </c>
      <c r="D53" s="1" t="s">
        <v>71</v>
      </c>
      <c r="E53" s="1" t="s">
        <v>69</v>
      </c>
      <c r="F53" s="1" t="s">
        <v>70</v>
      </c>
      <c r="G53">
        <v>13.61</v>
      </c>
      <c r="H53">
        <v>40.659999999999997</v>
      </c>
      <c r="I53">
        <v>-0.5</v>
      </c>
    </row>
    <row r="54" spans="1:10" ht="17" x14ac:dyDescent="0.2">
      <c r="A54" t="s">
        <v>158</v>
      </c>
      <c r="B54">
        <v>2013</v>
      </c>
      <c r="C54" t="s">
        <v>36</v>
      </c>
      <c r="D54" s="1" t="s">
        <v>71</v>
      </c>
      <c r="E54" s="1" t="s">
        <v>69</v>
      </c>
      <c r="F54" s="1" t="s">
        <v>70</v>
      </c>
      <c r="G54">
        <v>13.61</v>
      </c>
      <c r="H54">
        <v>40.659999999999997</v>
      </c>
      <c r="I54">
        <v>-1.29</v>
      </c>
    </row>
    <row r="55" spans="1:10" ht="17" x14ac:dyDescent="0.2">
      <c r="A55" t="s">
        <v>158</v>
      </c>
      <c r="B55">
        <v>2013</v>
      </c>
      <c r="C55" t="s">
        <v>36</v>
      </c>
      <c r="D55" s="1" t="s">
        <v>71</v>
      </c>
      <c r="E55" s="1" t="s">
        <v>69</v>
      </c>
      <c r="F55" s="1" t="s">
        <v>70</v>
      </c>
      <c r="G55">
        <v>13.61</v>
      </c>
      <c r="H55">
        <v>40.659999999999997</v>
      </c>
      <c r="I55">
        <v>0.21</v>
      </c>
    </row>
    <row r="56" spans="1:10" ht="17" x14ac:dyDescent="0.2">
      <c r="A56" t="s">
        <v>159</v>
      </c>
      <c r="B56">
        <v>2007</v>
      </c>
      <c r="C56" t="s">
        <v>29</v>
      </c>
      <c r="D56" s="1" t="s">
        <v>83</v>
      </c>
      <c r="E56" t="s">
        <v>88</v>
      </c>
      <c r="F56" t="s">
        <v>35</v>
      </c>
      <c r="G56">
        <v>64.510000000000005</v>
      </c>
      <c r="H56">
        <v>-17.37</v>
      </c>
      <c r="I56">
        <v>4.5</v>
      </c>
    </row>
    <row r="57" spans="1:10" ht="17" x14ac:dyDescent="0.2">
      <c r="A57" t="s">
        <v>159</v>
      </c>
      <c r="B57">
        <v>2007</v>
      </c>
      <c r="C57" t="s">
        <v>29</v>
      </c>
      <c r="D57" s="1" t="s">
        <v>83</v>
      </c>
      <c r="E57" t="s">
        <v>88</v>
      </c>
      <c r="F57" t="s">
        <v>35</v>
      </c>
      <c r="G57">
        <v>64.510000000000005</v>
      </c>
      <c r="H57">
        <v>-17.37</v>
      </c>
      <c r="I57">
        <v>6.8</v>
      </c>
    </row>
    <row r="58" spans="1:10" ht="17" x14ac:dyDescent="0.2">
      <c r="A58" t="s">
        <v>160</v>
      </c>
      <c r="B58">
        <v>2000</v>
      </c>
      <c r="C58" t="s">
        <v>36</v>
      </c>
      <c r="D58" s="1" t="s">
        <v>51</v>
      </c>
      <c r="E58" t="s">
        <v>107</v>
      </c>
      <c r="F58" t="s">
        <v>108</v>
      </c>
      <c r="G58">
        <v>-8.06</v>
      </c>
      <c r="H58">
        <v>114.24</v>
      </c>
      <c r="I58">
        <v>7.5</v>
      </c>
      <c r="J58" s="5" t="s">
        <v>109</v>
      </c>
    </row>
    <row r="59" spans="1:10" ht="17" x14ac:dyDescent="0.2">
      <c r="A59" t="s">
        <v>160</v>
      </c>
      <c r="B59">
        <v>2000</v>
      </c>
      <c r="C59" t="s">
        <v>30</v>
      </c>
      <c r="D59" s="1" t="s">
        <v>51</v>
      </c>
      <c r="E59" t="s">
        <v>107</v>
      </c>
      <c r="F59" t="s">
        <v>108</v>
      </c>
      <c r="G59">
        <v>-8.06</v>
      </c>
      <c r="H59">
        <v>114.24</v>
      </c>
      <c r="I59">
        <v>-5.6</v>
      </c>
    </row>
    <row r="60" spans="1:10" ht="17" x14ac:dyDescent="0.2">
      <c r="A60" t="s">
        <v>161</v>
      </c>
      <c r="B60">
        <v>1982</v>
      </c>
      <c r="C60" t="s">
        <v>36</v>
      </c>
      <c r="D60" s="1" t="s">
        <v>38</v>
      </c>
      <c r="E60" s="1" t="s">
        <v>117</v>
      </c>
      <c r="F60" s="1" t="s">
        <v>20</v>
      </c>
      <c r="G60">
        <v>19.41</v>
      </c>
      <c r="H60">
        <v>-155.28</v>
      </c>
      <c r="I60">
        <v>3.9</v>
      </c>
      <c r="J60" t="s">
        <v>113</v>
      </c>
    </row>
    <row r="61" spans="1:10" ht="17" x14ac:dyDescent="0.2">
      <c r="A61" t="s">
        <v>161</v>
      </c>
      <c r="B61">
        <v>1982</v>
      </c>
      <c r="C61" t="s">
        <v>36</v>
      </c>
      <c r="D61" s="1" t="s">
        <v>38</v>
      </c>
      <c r="E61" s="1" t="s">
        <v>117</v>
      </c>
      <c r="F61" s="1" t="s">
        <v>20</v>
      </c>
      <c r="G61">
        <v>19.41</v>
      </c>
      <c r="H61">
        <v>-155.28</v>
      </c>
      <c r="I61">
        <v>0.8</v>
      </c>
      <c r="J61" t="s">
        <v>113</v>
      </c>
    </row>
    <row r="62" spans="1:10" ht="17" x14ac:dyDescent="0.2">
      <c r="A62" t="s">
        <v>161</v>
      </c>
      <c r="B62">
        <v>1982</v>
      </c>
      <c r="C62" t="s">
        <v>36</v>
      </c>
      <c r="D62" s="1" t="s">
        <v>38</v>
      </c>
      <c r="E62" s="1" t="s">
        <v>117</v>
      </c>
      <c r="F62" s="1" t="s">
        <v>20</v>
      </c>
      <c r="G62">
        <v>19.41</v>
      </c>
      <c r="H62">
        <v>-155.28</v>
      </c>
      <c r="I62">
        <v>0.9</v>
      </c>
      <c r="J62" t="s">
        <v>113</v>
      </c>
    </row>
    <row r="63" spans="1:10" ht="17" x14ac:dyDescent="0.2">
      <c r="A63" t="s">
        <v>161</v>
      </c>
      <c r="B63">
        <v>1982</v>
      </c>
      <c r="C63" t="s">
        <v>36</v>
      </c>
      <c r="D63" s="1" t="s">
        <v>38</v>
      </c>
      <c r="E63" s="1" t="s">
        <v>117</v>
      </c>
      <c r="F63" s="1" t="s">
        <v>20</v>
      </c>
      <c r="G63">
        <v>19.41</v>
      </c>
      <c r="H63">
        <v>-155.28</v>
      </c>
      <c r="I63">
        <v>1</v>
      </c>
      <c r="J63" t="s">
        <v>113</v>
      </c>
    </row>
    <row r="64" spans="1:10" ht="17" x14ac:dyDescent="0.2">
      <c r="A64" t="s">
        <v>161</v>
      </c>
      <c r="B64">
        <v>1982</v>
      </c>
      <c r="C64" t="s">
        <v>36</v>
      </c>
      <c r="D64" s="1" t="s">
        <v>38</v>
      </c>
      <c r="E64" s="1" t="s">
        <v>117</v>
      </c>
      <c r="F64" s="1" t="s">
        <v>20</v>
      </c>
      <c r="G64">
        <v>19.41</v>
      </c>
      <c r="H64">
        <v>-155.28</v>
      </c>
      <c r="I64">
        <v>1.2</v>
      </c>
      <c r="J64" t="s">
        <v>113</v>
      </c>
    </row>
    <row r="65" spans="1:10" ht="17" x14ac:dyDescent="0.2">
      <c r="A65" t="s">
        <v>161</v>
      </c>
      <c r="B65">
        <v>1982</v>
      </c>
      <c r="C65" t="s">
        <v>36</v>
      </c>
      <c r="D65" s="1" t="s">
        <v>38</v>
      </c>
      <c r="E65" s="1" t="s">
        <v>117</v>
      </c>
      <c r="F65" s="1" t="s">
        <v>20</v>
      </c>
      <c r="G65">
        <v>19.41</v>
      </c>
      <c r="H65">
        <v>-155.28</v>
      </c>
      <c r="I65">
        <v>1</v>
      </c>
      <c r="J65" t="s">
        <v>113</v>
      </c>
    </row>
    <row r="66" spans="1:10" ht="17" x14ac:dyDescent="0.2">
      <c r="A66" t="s">
        <v>161</v>
      </c>
      <c r="B66">
        <v>1982</v>
      </c>
      <c r="C66" t="s">
        <v>36</v>
      </c>
      <c r="D66" s="1" t="s">
        <v>38</v>
      </c>
      <c r="E66" s="1" t="s">
        <v>117</v>
      </c>
      <c r="F66" s="1" t="s">
        <v>20</v>
      </c>
      <c r="G66">
        <v>19.41</v>
      </c>
      <c r="H66">
        <v>-155.28</v>
      </c>
      <c r="I66">
        <v>1.1000000000000001</v>
      </c>
      <c r="J66" t="s">
        <v>113</v>
      </c>
    </row>
    <row r="67" spans="1:10" ht="17" x14ac:dyDescent="0.2">
      <c r="A67" t="s">
        <v>161</v>
      </c>
      <c r="B67">
        <v>1982</v>
      </c>
      <c r="C67" t="s">
        <v>36</v>
      </c>
      <c r="D67" s="1" t="s">
        <v>38</v>
      </c>
      <c r="E67" s="1" t="s">
        <v>117</v>
      </c>
      <c r="F67" s="1" t="s">
        <v>20</v>
      </c>
      <c r="G67">
        <v>19.41</v>
      </c>
      <c r="H67">
        <v>-155.28</v>
      </c>
      <c r="I67">
        <v>0.3</v>
      </c>
      <c r="J67" t="s">
        <v>113</v>
      </c>
    </row>
    <row r="68" spans="1:10" ht="17" x14ac:dyDescent="0.2">
      <c r="A68" t="s">
        <v>161</v>
      </c>
      <c r="B68">
        <v>1982</v>
      </c>
      <c r="C68" t="s">
        <v>36</v>
      </c>
      <c r="D68" s="1" t="s">
        <v>38</v>
      </c>
      <c r="E68" s="1" t="s">
        <v>117</v>
      </c>
      <c r="F68" s="1" t="s">
        <v>20</v>
      </c>
      <c r="G68">
        <v>19.41</v>
      </c>
      <c r="H68">
        <v>-155.28</v>
      </c>
      <c r="I68">
        <v>5.4</v>
      </c>
      <c r="J68" t="s">
        <v>113</v>
      </c>
    </row>
    <row r="69" spans="1:10" ht="17" x14ac:dyDescent="0.2">
      <c r="A69" t="s">
        <v>161</v>
      </c>
      <c r="B69">
        <v>1982</v>
      </c>
      <c r="C69" t="s">
        <v>36</v>
      </c>
      <c r="D69" s="1" t="s">
        <v>38</v>
      </c>
      <c r="E69" s="1" t="s">
        <v>117</v>
      </c>
      <c r="F69" s="1" t="s">
        <v>20</v>
      </c>
      <c r="G69">
        <v>19.41</v>
      </c>
      <c r="H69">
        <v>-155.28</v>
      </c>
      <c r="I69">
        <v>0.4</v>
      </c>
      <c r="J69" t="s">
        <v>113</v>
      </c>
    </row>
    <row r="70" spans="1:10" ht="17" x14ac:dyDescent="0.2">
      <c r="A70" t="s">
        <v>161</v>
      </c>
      <c r="B70">
        <v>1982</v>
      </c>
      <c r="C70" t="s">
        <v>36</v>
      </c>
      <c r="D70" s="1" t="s">
        <v>38</v>
      </c>
      <c r="E70" s="1" t="s">
        <v>117</v>
      </c>
      <c r="F70" s="1" t="s">
        <v>20</v>
      </c>
      <c r="G70">
        <v>19.41</v>
      </c>
      <c r="H70">
        <v>-155.28</v>
      </c>
      <c r="I70">
        <v>1</v>
      </c>
      <c r="J70" t="s">
        <v>113</v>
      </c>
    </row>
    <row r="71" spans="1:10" ht="17" x14ac:dyDescent="0.2">
      <c r="A71" t="s">
        <v>161</v>
      </c>
      <c r="B71">
        <v>1982</v>
      </c>
      <c r="C71" t="s">
        <v>36</v>
      </c>
      <c r="D71" s="1" t="s">
        <v>38</v>
      </c>
      <c r="E71" s="1" t="s">
        <v>117</v>
      </c>
      <c r="F71" s="1" t="s">
        <v>20</v>
      </c>
      <c r="G71">
        <v>19.41</v>
      </c>
      <c r="H71">
        <v>-155.28</v>
      </c>
      <c r="I71">
        <v>0.9</v>
      </c>
      <c r="J71" t="s">
        <v>113</v>
      </c>
    </row>
    <row r="72" spans="1:10" ht="17" x14ac:dyDescent="0.2">
      <c r="A72" t="s">
        <v>161</v>
      </c>
      <c r="B72">
        <v>1982</v>
      </c>
      <c r="C72" t="s">
        <v>36</v>
      </c>
      <c r="D72" s="1" t="s">
        <v>38</v>
      </c>
      <c r="E72" s="1" t="s">
        <v>117</v>
      </c>
      <c r="F72" s="1" t="s">
        <v>20</v>
      </c>
      <c r="G72">
        <v>19.41</v>
      </c>
      <c r="H72">
        <v>-155.28</v>
      </c>
      <c r="I72">
        <v>0.7</v>
      </c>
      <c r="J72" t="s">
        <v>113</v>
      </c>
    </row>
    <row r="73" spans="1:10" ht="17" x14ac:dyDescent="0.2">
      <c r="A73" t="s">
        <v>161</v>
      </c>
      <c r="B73">
        <v>1982</v>
      </c>
      <c r="C73" t="s">
        <v>36</v>
      </c>
      <c r="D73" s="1" t="s">
        <v>38</v>
      </c>
      <c r="E73" s="1" t="s">
        <v>117</v>
      </c>
      <c r="F73" s="1" t="s">
        <v>20</v>
      </c>
      <c r="G73">
        <v>19.41</v>
      </c>
      <c r="H73">
        <v>-155.28</v>
      </c>
      <c r="I73">
        <v>1.2</v>
      </c>
      <c r="J73" t="s">
        <v>114</v>
      </c>
    </row>
    <row r="74" spans="1:10" ht="17" x14ac:dyDescent="0.2">
      <c r="A74" t="s">
        <v>161</v>
      </c>
      <c r="B74">
        <v>1982</v>
      </c>
      <c r="C74" t="s">
        <v>36</v>
      </c>
      <c r="D74" s="1" t="s">
        <v>38</v>
      </c>
      <c r="E74" s="1" t="s">
        <v>117</v>
      </c>
      <c r="F74" s="1" t="s">
        <v>20</v>
      </c>
      <c r="G74">
        <v>19.41</v>
      </c>
      <c r="H74">
        <v>-155.28</v>
      </c>
      <c r="I74">
        <v>0.7</v>
      </c>
      <c r="J74" t="s">
        <v>114</v>
      </c>
    </row>
    <row r="75" spans="1:10" ht="17" x14ac:dyDescent="0.2">
      <c r="A75" t="s">
        <v>161</v>
      </c>
      <c r="B75">
        <v>1982</v>
      </c>
      <c r="C75" t="s">
        <v>36</v>
      </c>
      <c r="D75" s="1" t="s">
        <v>38</v>
      </c>
      <c r="E75" s="1" t="s">
        <v>117</v>
      </c>
      <c r="F75" s="1" t="s">
        <v>20</v>
      </c>
      <c r="G75">
        <v>19.41</v>
      </c>
      <c r="H75">
        <v>-155.28</v>
      </c>
      <c r="I75">
        <v>0.8</v>
      </c>
      <c r="J75" t="s">
        <v>114</v>
      </c>
    </row>
    <row r="76" spans="1:10" ht="17" x14ac:dyDescent="0.2">
      <c r="A76" t="s">
        <v>161</v>
      </c>
      <c r="B76">
        <v>1982</v>
      </c>
      <c r="C76" t="s">
        <v>36</v>
      </c>
      <c r="D76" s="1" t="s">
        <v>38</v>
      </c>
      <c r="E76" s="1" t="s">
        <v>117</v>
      </c>
      <c r="F76" s="1" t="s">
        <v>20</v>
      </c>
      <c r="G76">
        <v>19.41</v>
      </c>
      <c r="H76">
        <v>-155.28</v>
      </c>
      <c r="I76">
        <v>1.2</v>
      </c>
      <c r="J76" t="s">
        <v>114</v>
      </c>
    </row>
    <row r="77" spans="1:10" ht="17" x14ac:dyDescent="0.2">
      <c r="A77" t="s">
        <v>161</v>
      </c>
      <c r="B77">
        <v>1982</v>
      </c>
      <c r="C77" t="s">
        <v>36</v>
      </c>
      <c r="D77" s="1" t="s">
        <v>38</v>
      </c>
      <c r="E77" s="1" t="s">
        <v>117</v>
      </c>
      <c r="F77" s="1" t="s">
        <v>20</v>
      </c>
      <c r="G77">
        <v>19.41</v>
      </c>
      <c r="H77">
        <v>-155.28</v>
      </c>
      <c r="I77">
        <v>1</v>
      </c>
      <c r="J77" t="s">
        <v>114</v>
      </c>
    </row>
    <row r="78" spans="1:10" ht="17" x14ac:dyDescent="0.2">
      <c r="A78" t="s">
        <v>161</v>
      </c>
      <c r="B78">
        <v>1982</v>
      </c>
      <c r="C78" t="s">
        <v>36</v>
      </c>
      <c r="D78" s="1" t="s">
        <v>38</v>
      </c>
      <c r="E78" s="1" t="s">
        <v>117</v>
      </c>
      <c r="F78" s="1" t="s">
        <v>20</v>
      </c>
      <c r="G78">
        <v>19.41</v>
      </c>
      <c r="H78">
        <v>-155.28</v>
      </c>
      <c r="I78">
        <v>0.6</v>
      </c>
      <c r="J78" t="s">
        <v>114</v>
      </c>
    </row>
    <row r="79" spans="1:10" ht="17" x14ac:dyDescent="0.2">
      <c r="A79" t="s">
        <v>161</v>
      </c>
      <c r="B79">
        <v>1982</v>
      </c>
      <c r="C79" t="s">
        <v>36</v>
      </c>
      <c r="D79" s="1" t="s">
        <v>38</v>
      </c>
      <c r="E79" s="1" t="s">
        <v>117</v>
      </c>
      <c r="F79" s="1" t="s">
        <v>20</v>
      </c>
      <c r="G79">
        <v>19.41</v>
      </c>
      <c r="H79">
        <v>-155.28</v>
      </c>
      <c r="I79">
        <v>0.4</v>
      </c>
      <c r="J79" t="s">
        <v>114</v>
      </c>
    </row>
    <row r="80" spans="1:10" ht="17" x14ac:dyDescent="0.2">
      <c r="A80" t="s">
        <v>161</v>
      </c>
      <c r="B80">
        <v>1982</v>
      </c>
      <c r="C80" t="s">
        <v>36</v>
      </c>
      <c r="D80" s="1" t="s">
        <v>38</v>
      </c>
      <c r="E80" s="1" t="s">
        <v>117</v>
      </c>
      <c r="F80" s="1" t="s">
        <v>20</v>
      </c>
      <c r="G80">
        <v>19.41</v>
      </c>
      <c r="H80">
        <v>-155.28</v>
      </c>
      <c r="I80">
        <v>10</v>
      </c>
      <c r="J80" t="s">
        <v>115</v>
      </c>
    </row>
    <row r="81" spans="1:10" ht="17" x14ac:dyDescent="0.2">
      <c r="A81" t="s">
        <v>161</v>
      </c>
      <c r="B81">
        <v>1982</v>
      </c>
      <c r="C81" t="s">
        <v>36</v>
      </c>
      <c r="D81" s="1" t="s">
        <v>38</v>
      </c>
      <c r="E81" s="1" t="s">
        <v>117</v>
      </c>
      <c r="F81" s="1" t="s">
        <v>20</v>
      </c>
      <c r="G81">
        <v>19.41</v>
      </c>
      <c r="H81">
        <v>-155.28</v>
      </c>
      <c r="I81">
        <v>10</v>
      </c>
      <c r="J81" t="s">
        <v>116</v>
      </c>
    </row>
    <row r="82" spans="1:10" ht="17" x14ac:dyDescent="0.2">
      <c r="A82" t="s">
        <v>161</v>
      </c>
      <c r="B82">
        <v>1982</v>
      </c>
      <c r="C82" t="s">
        <v>36</v>
      </c>
      <c r="D82" s="1" t="s">
        <v>38</v>
      </c>
      <c r="E82" s="1" t="s">
        <v>117</v>
      </c>
      <c r="F82" s="1" t="s">
        <v>20</v>
      </c>
      <c r="G82">
        <v>19.41</v>
      </c>
      <c r="H82">
        <v>-155.28</v>
      </c>
      <c r="I82">
        <v>10.3</v>
      </c>
      <c r="J82" t="s">
        <v>116</v>
      </c>
    </row>
    <row r="83" spans="1:10" ht="17" x14ac:dyDescent="0.2">
      <c r="A83" t="s">
        <v>161</v>
      </c>
      <c r="B83">
        <v>1982</v>
      </c>
      <c r="C83" t="s">
        <v>36</v>
      </c>
      <c r="D83" s="1" t="s">
        <v>38</v>
      </c>
      <c r="E83" s="1" t="s">
        <v>117</v>
      </c>
      <c r="F83" s="1" t="s">
        <v>20</v>
      </c>
      <c r="G83">
        <v>19.41</v>
      </c>
      <c r="H83">
        <v>-155.28</v>
      </c>
      <c r="I83">
        <v>10.1</v>
      </c>
      <c r="J83" t="s">
        <v>116</v>
      </c>
    </row>
    <row r="84" spans="1:10" ht="17" x14ac:dyDescent="0.2">
      <c r="A84" t="s">
        <v>161</v>
      </c>
      <c r="B84">
        <v>1982</v>
      </c>
      <c r="C84" t="s">
        <v>30</v>
      </c>
      <c r="D84" s="1" t="s">
        <v>38</v>
      </c>
      <c r="E84" s="1" t="s">
        <v>117</v>
      </c>
      <c r="F84" s="1" t="s">
        <v>20</v>
      </c>
      <c r="G84">
        <v>19.41</v>
      </c>
      <c r="H84">
        <v>-155.28</v>
      </c>
      <c r="I84">
        <v>-3.5</v>
      </c>
      <c r="J84" t="s">
        <v>115</v>
      </c>
    </row>
    <row r="85" spans="1:10" ht="17" x14ac:dyDescent="0.2">
      <c r="A85" t="s">
        <v>161</v>
      </c>
      <c r="B85">
        <v>1982</v>
      </c>
      <c r="C85" t="s">
        <v>30</v>
      </c>
      <c r="D85" s="1" t="s">
        <v>38</v>
      </c>
      <c r="E85" s="1" t="s">
        <v>117</v>
      </c>
      <c r="F85" s="1" t="s">
        <v>20</v>
      </c>
      <c r="G85">
        <v>19.41</v>
      </c>
      <c r="H85">
        <v>-155.28</v>
      </c>
      <c r="I85">
        <v>-4.7</v>
      </c>
      <c r="J85" t="s">
        <v>115</v>
      </c>
    </row>
    <row r="86" spans="1:10" ht="17" x14ac:dyDescent="0.2">
      <c r="A86" t="s">
        <v>161</v>
      </c>
      <c r="B86">
        <v>1982</v>
      </c>
      <c r="C86" t="s">
        <v>30</v>
      </c>
      <c r="D86" s="1" t="s">
        <v>38</v>
      </c>
      <c r="E86" s="1" t="s">
        <v>117</v>
      </c>
      <c r="F86" s="1" t="s">
        <v>20</v>
      </c>
      <c r="G86">
        <v>19.41</v>
      </c>
      <c r="H86">
        <v>-155.28</v>
      </c>
      <c r="I86">
        <v>-6.4</v>
      </c>
      <c r="J86" t="s">
        <v>115</v>
      </c>
    </row>
    <row r="87" spans="1:10" ht="17" x14ac:dyDescent="0.2">
      <c r="A87" t="s">
        <v>161</v>
      </c>
      <c r="B87">
        <v>1982</v>
      </c>
      <c r="C87" t="s">
        <v>30</v>
      </c>
      <c r="D87" s="1" t="s">
        <v>38</v>
      </c>
      <c r="E87" s="1" t="s">
        <v>117</v>
      </c>
      <c r="F87" s="1" t="s">
        <v>20</v>
      </c>
      <c r="G87">
        <v>19.41</v>
      </c>
      <c r="H87">
        <v>-155.28</v>
      </c>
      <c r="I87">
        <v>-6.8</v>
      </c>
      <c r="J87" t="s">
        <v>115</v>
      </c>
    </row>
    <row r="88" spans="1:10" ht="17" x14ac:dyDescent="0.2">
      <c r="A88" t="s">
        <v>161</v>
      </c>
      <c r="B88">
        <v>1982</v>
      </c>
      <c r="C88" t="s">
        <v>30</v>
      </c>
      <c r="D88" s="1" t="s">
        <v>38</v>
      </c>
      <c r="E88" s="1" t="s">
        <v>117</v>
      </c>
      <c r="F88" s="1" t="s">
        <v>20</v>
      </c>
      <c r="G88">
        <v>19.41</v>
      </c>
      <c r="H88">
        <v>-155.28</v>
      </c>
      <c r="I88">
        <v>-5.4</v>
      </c>
      <c r="J88" t="s">
        <v>115</v>
      </c>
    </row>
    <row r="89" spans="1:10" ht="17" x14ac:dyDescent="0.2">
      <c r="A89" t="s">
        <v>161</v>
      </c>
      <c r="B89">
        <v>1982</v>
      </c>
      <c r="C89" t="s">
        <v>30</v>
      </c>
      <c r="D89" s="1" t="s">
        <v>38</v>
      </c>
      <c r="E89" s="1" t="s">
        <v>117</v>
      </c>
      <c r="F89" s="1" t="s">
        <v>20</v>
      </c>
      <c r="G89">
        <v>19.41</v>
      </c>
      <c r="H89">
        <v>-155.28</v>
      </c>
      <c r="I89">
        <v>5.9</v>
      </c>
      <c r="J89" t="s">
        <v>116</v>
      </c>
    </row>
    <row r="90" spans="1:10" ht="17" x14ac:dyDescent="0.2">
      <c r="A90" t="s">
        <v>161</v>
      </c>
      <c r="B90">
        <v>1982</v>
      </c>
      <c r="C90" t="s">
        <v>30</v>
      </c>
      <c r="D90" s="1" t="s">
        <v>38</v>
      </c>
      <c r="E90" s="1" t="s">
        <v>117</v>
      </c>
      <c r="F90" s="1" t="s">
        <v>20</v>
      </c>
      <c r="G90">
        <v>19.41</v>
      </c>
      <c r="H90">
        <v>-155.28</v>
      </c>
      <c r="I90">
        <v>6.1</v>
      </c>
      <c r="J90" t="s">
        <v>116</v>
      </c>
    </row>
    <row r="91" spans="1:10" ht="17" x14ac:dyDescent="0.2">
      <c r="A91" t="s">
        <v>161</v>
      </c>
      <c r="B91">
        <v>1982</v>
      </c>
      <c r="C91" t="s">
        <v>30</v>
      </c>
      <c r="D91" s="1" t="s">
        <v>38</v>
      </c>
      <c r="E91" s="1" t="s">
        <v>117</v>
      </c>
      <c r="F91" s="1" t="s">
        <v>20</v>
      </c>
      <c r="G91">
        <v>19.41</v>
      </c>
      <c r="H91">
        <v>-155.28</v>
      </c>
      <c r="I91">
        <v>5.3</v>
      </c>
      <c r="J91" t="s">
        <v>116</v>
      </c>
    </row>
    <row r="92" spans="1:10" ht="17" x14ac:dyDescent="0.2">
      <c r="A92" t="s">
        <v>162</v>
      </c>
      <c r="B92">
        <v>1988</v>
      </c>
      <c r="C92" t="s">
        <v>36</v>
      </c>
      <c r="D92" s="1" t="s">
        <v>34</v>
      </c>
      <c r="E92" s="1" t="s">
        <v>37</v>
      </c>
      <c r="F92" s="1" t="s">
        <v>35</v>
      </c>
      <c r="G92">
        <v>65.72</v>
      </c>
      <c r="H92">
        <v>-16.75</v>
      </c>
      <c r="I92">
        <v>3.4</v>
      </c>
    </row>
    <row r="93" spans="1:10" ht="17" x14ac:dyDescent="0.2">
      <c r="A93" t="s">
        <v>162</v>
      </c>
      <c r="B93">
        <v>1988</v>
      </c>
      <c r="C93" t="s">
        <v>36</v>
      </c>
      <c r="D93" s="1" t="s">
        <v>34</v>
      </c>
      <c r="E93" s="1" t="s">
        <v>37</v>
      </c>
      <c r="F93" s="1" t="s">
        <v>35</v>
      </c>
      <c r="G93">
        <v>65.72</v>
      </c>
      <c r="H93">
        <v>-16.75</v>
      </c>
      <c r="I93">
        <v>-0.4</v>
      </c>
    </row>
    <row r="94" spans="1:10" ht="17" x14ac:dyDescent="0.2">
      <c r="A94" t="s">
        <v>162</v>
      </c>
      <c r="B94">
        <v>1988</v>
      </c>
      <c r="C94" t="s">
        <v>36</v>
      </c>
      <c r="D94" s="1" t="s">
        <v>34</v>
      </c>
      <c r="E94" s="1" t="s">
        <v>37</v>
      </c>
      <c r="F94" s="1" t="s">
        <v>35</v>
      </c>
      <c r="G94">
        <v>65.72</v>
      </c>
      <c r="H94">
        <v>-16.75</v>
      </c>
      <c r="I94">
        <v>-1.8</v>
      </c>
    </row>
    <row r="95" spans="1:10" ht="17" x14ac:dyDescent="0.2">
      <c r="A95" t="s">
        <v>163</v>
      </c>
      <c r="B95">
        <v>1958</v>
      </c>
      <c r="C95" t="s">
        <v>30</v>
      </c>
      <c r="D95" s="1" t="s">
        <v>51</v>
      </c>
      <c r="E95" s="1" t="s">
        <v>59</v>
      </c>
      <c r="F95" s="1" t="s">
        <v>53</v>
      </c>
      <c r="G95">
        <v>33.090000000000003</v>
      </c>
      <c r="H95">
        <v>131.25</v>
      </c>
      <c r="I95">
        <v>7.3</v>
      </c>
      <c r="J95" t="s">
        <v>60</v>
      </c>
    </row>
    <row r="96" spans="1:10" ht="17" x14ac:dyDescent="0.2">
      <c r="A96" t="s">
        <v>163</v>
      </c>
      <c r="B96">
        <v>1958</v>
      </c>
      <c r="C96" t="s">
        <v>36</v>
      </c>
      <c r="D96" s="1" t="s">
        <v>51</v>
      </c>
      <c r="E96" s="1" t="s">
        <v>59</v>
      </c>
      <c r="F96" s="1" t="s">
        <v>53</v>
      </c>
      <c r="G96">
        <v>33.090000000000003</v>
      </c>
      <c r="H96">
        <v>131.25</v>
      </c>
      <c r="I96">
        <v>10.6</v>
      </c>
      <c r="J96" t="s">
        <v>60</v>
      </c>
    </row>
    <row r="97" spans="1:11" ht="17" x14ac:dyDescent="0.2">
      <c r="A97" t="s">
        <v>153</v>
      </c>
      <c r="B97">
        <v>2003</v>
      </c>
      <c r="C97" t="s">
        <v>40</v>
      </c>
      <c r="D97" s="1" t="s">
        <v>91</v>
      </c>
      <c r="E97" t="s">
        <v>94</v>
      </c>
      <c r="F97" s="1" t="s">
        <v>15</v>
      </c>
      <c r="G97">
        <v>53.89</v>
      </c>
      <c r="H97">
        <v>-166.93</v>
      </c>
      <c r="I97">
        <v>1</v>
      </c>
    </row>
    <row r="98" spans="1:11" ht="17" x14ac:dyDescent="0.2">
      <c r="A98" t="s">
        <v>153</v>
      </c>
      <c r="B98">
        <v>2003</v>
      </c>
      <c r="C98" t="s">
        <v>40</v>
      </c>
      <c r="D98" s="1" t="s">
        <v>91</v>
      </c>
      <c r="E98" t="s">
        <v>94</v>
      </c>
      <c r="F98" s="1" t="s">
        <v>15</v>
      </c>
      <c r="G98">
        <v>53.89</v>
      </c>
      <c r="H98">
        <v>-166.93</v>
      </c>
      <c r="I98">
        <v>1.1000000000000001</v>
      </c>
    </row>
    <row r="99" spans="1:11" ht="17" x14ac:dyDescent="0.2">
      <c r="A99" t="s">
        <v>158</v>
      </c>
      <c r="B99">
        <v>2013</v>
      </c>
      <c r="C99" t="s">
        <v>36</v>
      </c>
      <c r="D99" s="1" t="s">
        <v>71</v>
      </c>
      <c r="E99" s="1" t="s">
        <v>23</v>
      </c>
      <c r="F99" s="1" t="s">
        <v>18</v>
      </c>
      <c r="G99">
        <v>11.99</v>
      </c>
      <c r="H99">
        <v>-86.16</v>
      </c>
      <c r="I99">
        <v>5.13</v>
      </c>
    </row>
    <row r="100" spans="1:11" ht="17" x14ac:dyDescent="0.2">
      <c r="A100" t="s">
        <v>158</v>
      </c>
      <c r="B100">
        <v>2013</v>
      </c>
      <c r="C100" t="s">
        <v>36</v>
      </c>
      <c r="D100" s="1" t="s">
        <v>71</v>
      </c>
      <c r="E100" s="1" t="s">
        <v>23</v>
      </c>
      <c r="F100" s="1" t="s">
        <v>18</v>
      </c>
      <c r="G100">
        <v>11.99</v>
      </c>
      <c r="H100">
        <v>-86.16</v>
      </c>
      <c r="I100">
        <v>4.25</v>
      </c>
    </row>
    <row r="101" spans="1:11" ht="17" x14ac:dyDescent="0.2">
      <c r="A101" t="s">
        <v>158</v>
      </c>
      <c r="B101">
        <v>2013</v>
      </c>
      <c r="C101" t="s">
        <v>36</v>
      </c>
      <c r="D101" s="1" t="s">
        <v>71</v>
      </c>
      <c r="E101" s="1" t="s">
        <v>23</v>
      </c>
      <c r="F101" s="1" t="s">
        <v>18</v>
      </c>
      <c r="G101">
        <v>11.99</v>
      </c>
      <c r="H101">
        <v>-86.16</v>
      </c>
      <c r="I101">
        <v>4.49</v>
      </c>
    </row>
    <row r="102" spans="1:11" ht="17" x14ac:dyDescent="0.2">
      <c r="A102" t="s">
        <v>158</v>
      </c>
      <c r="B102">
        <v>2013</v>
      </c>
      <c r="C102" t="s">
        <v>36</v>
      </c>
      <c r="D102" s="1" t="s">
        <v>71</v>
      </c>
      <c r="E102" s="1" t="s">
        <v>23</v>
      </c>
      <c r="F102" s="1" t="s">
        <v>18</v>
      </c>
      <c r="G102">
        <v>11.99</v>
      </c>
      <c r="H102">
        <v>-86.16</v>
      </c>
      <c r="I102">
        <v>5.0599999999999996</v>
      </c>
    </row>
    <row r="103" spans="1:11" ht="17" x14ac:dyDescent="0.2">
      <c r="A103" t="s">
        <v>158</v>
      </c>
      <c r="B103">
        <v>2013</v>
      </c>
      <c r="C103" t="s">
        <v>36</v>
      </c>
      <c r="D103" s="1" t="s">
        <v>71</v>
      </c>
      <c r="E103" s="1" t="s">
        <v>23</v>
      </c>
      <c r="F103" s="1" t="s">
        <v>18</v>
      </c>
      <c r="G103">
        <v>11.99</v>
      </c>
      <c r="H103">
        <v>-86.16</v>
      </c>
      <c r="I103">
        <v>5.35</v>
      </c>
    </row>
    <row r="104" spans="1:11" ht="17" x14ac:dyDescent="0.2">
      <c r="A104" t="s">
        <v>158</v>
      </c>
      <c r="B104">
        <v>2013</v>
      </c>
      <c r="C104" t="s">
        <v>36</v>
      </c>
      <c r="D104" s="1" t="s">
        <v>71</v>
      </c>
      <c r="E104" s="1" t="s">
        <v>23</v>
      </c>
      <c r="F104" s="1" t="s">
        <v>18</v>
      </c>
      <c r="G104">
        <v>11.99</v>
      </c>
      <c r="H104">
        <v>-86.16</v>
      </c>
      <c r="I104">
        <v>4.72</v>
      </c>
    </row>
    <row r="105" spans="1:11" ht="17" x14ac:dyDescent="0.2">
      <c r="A105" t="s">
        <v>164</v>
      </c>
      <c r="B105">
        <v>2006</v>
      </c>
      <c r="C105" t="s">
        <v>29</v>
      </c>
      <c r="D105" s="1" t="s">
        <v>22</v>
      </c>
      <c r="E105" s="1" t="s">
        <v>23</v>
      </c>
      <c r="F105" s="1" t="s">
        <v>18</v>
      </c>
      <c r="G105" s="1">
        <v>11.98</v>
      </c>
      <c r="H105" s="1">
        <v>-86.16</v>
      </c>
      <c r="I105">
        <v>7.6</v>
      </c>
      <c r="K105">
        <f>MAX(I105:I194)</f>
        <v>13.9</v>
      </c>
    </row>
    <row r="106" spans="1:11" ht="17" x14ac:dyDescent="0.2">
      <c r="A106" t="s">
        <v>164</v>
      </c>
      <c r="B106">
        <v>2006</v>
      </c>
      <c r="C106" t="s">
        <v>29</v>
      </c>
      <c r="D106" s="1" t="s">
        <v>22</v>
      </c>
      <c r="E106" s="1" t="s">
        <v>23</v>
      </c>
      <c r="F106" s="1" t="s">
        <v>18</v>
      </c>
      <c r="G106" s="1">
        <v>11.98</v>
      </c>
      <c r="H106" s="1">
        <v>-86.16</v>
      </c>
      <c r="I106">
        <v>7.9</v>
      </c>
    </row>
    <row r="107" spans="1:11" ht="17" x14ac:dyDescent="0.2">
      <c r="A107" t="s">
        <v>164</v>
      </c>
      <c r="B107">
        <v>2006</v>
      </c>
      <c r="C107" t="s">
        <v>29</v>
      </c>
      <c r="D107" s="1" t="s">
        <v>22</v>
      </c>
      <c r="E107" s="1" t="s">
        <v>23</v>
      </c>
      <c r="F107" s="1" t="s">
        <v>18</v>
      </c>
      <c r="G107" s="1">
        <v>11.98</v>
      </c>
      <c r="H107" s="1">
        <v>-86.16</v>
      </c>
      <c r="I107">
        <v>7.5</v>
      </c>
    </row>
    <row r="108" spans="1:11" ht="17" x14ac:dyDescent="0.2">
      <c r="A108" t="s">
        <v>164</v>
      </c>
      <c r="B108">
        <v>2006</v>
      </c>
      <c r="C108" t="s">
        <v>29</v>
      </c>
      <c r="D108" s="1" t="s">
        <v>22</v>
      </c>
      <c r="E108" s="1" t="s">
        <v>23</v>
      </c>
      <c r="F108" s="1" t="s">
        <v>18</v>
      </c>
      <c r="G108" s="1">
        <v>11.98</v>
      </c>
      <c r="H108" s="1">
        <v>-86.16</v>
      </c>
      <c r="I108">
        <v>7.6</v>
      </c>
    </row>
    <row r="109" spans="1:11" ht="17" x14ac:dyDescent="0.2">
      <c r="A109" t="s">
        <v>164</v>
      </c>
      <c r="B109">
        <v>2006</v>
      </c>
      <c r="C109" t="s">
        <v>29</v>
      </c>
      <c r="D109" s="1" t="s">
        <v>22</v>
      </c>
      <c r="E109" s="1" t="s">
        <v>23</v>
      </c>
      <c r="F109" s="1" t="s">
        <v>18</v>
      </c>
      <c r="G109" s="1">
        <v>11.98</v>
      </c>
      <c r="H109" s="1">
        <v>-86.16</v>
      </c>
      <c r="I109">
        <v>7.3</v>
      </c>
    </row>
    <row r="110" spans="1:11" ht="17" x14ac:dyDescent="0.2">
      <c r="A110" t="s">
        <v>164</v>
      </c>
      <c r="B110">
        <v>2006</v>
      </c>
      <c r="C110" t="s">
        <v>29</v>
      </c>
      <c r="D110" s="1" t="s">
        <v>22</v>
      </c>
      <c r="E110" s="1" t="s">
        <v>23</v>
      </c>
      <c r="F110" s="1" t="s">
        <v>18</v>
      </c>
      <c r="G110" s="1">
        <v>11.98</v>
      </c>
      <c r="H110" s="1">
        <v>-86.16</v>
      </c>
      <c r="I110">
        <v>8.6</v>
      </c>
    </row>
    <row r="111" spans="1:11" ht="17" x14ac:dyDescent="0.2">
      <c r="A111" t="s">
        <v>164</v>
      </c>
      <c r="B111">
        <v>2006</v>
      </c>
      <c r="C111" t="s">
        <v>29</v>
      </c>
      <c r="D111" s="1" t="s">
        <v>22</v>
      </c>
      <c r="E111" s="1" t="s">
        <v>23</v>
      </c>
      <c r="F111" s="1" t="s">
        <v>18</v>
      </c>
      <c r="G111" s="1">
        <v>11.98</v>
      </c>
      <c r="H111" s="1">
        <v>-86.16</v>
      </c>
      <c r="I111">
        <v>7.3</v>
      </c>
    </row>
    <row r="112" spans="1:11" ht="17" x14ac:dyDescent="0.2">
      <c r="A112" t="s">
        <v>164</v>
      </c>
      <c r="B112">
        <v>2006</v>
      </c>
      <c r="C112" t="s">
        <v>29</v>
      </c>
      <c r="D112" s="1" t="s">
        <v>22</v>
      </c>
      <c r="E112" s="1" t="s">
        <v>23</v>
      </c>
      <c r="F112" s="1" t="s">
        <v>18</v>
      </c>
      <c r="G112" s="1">
        <v>11.98</v>
      </c>
      <c r="H112" s="1">
        <v>-86.16</v>
      </c>
      <c r="I112">
        <v>7.4</v>
      </c>
    </row>
    <row r="113" spans="1:10" ht="17" x14ac:dyDescent="0.2">
      <c r="A113" t="s">
        <v>164</v>
      </c>
      <c r="B113">
        <v>2006</v>
      </c>
      <c r="C113" t="s">
        <v>29</v>
      </c>
      <c r="D113" s="1" t="s">
        <v>22</v>
      </c>
      <c r="E113" s="1" t="s">
        <v>23</v>
      </c>
      <c r="F113" s="1" t="s">
        <v>18</v>
      </c>
      <c r="G113" s="1">
        <v>11.98</v>
      </c>
      <c r="H113" s="1">
        <v>-86.16</v>
      </c>
      <c r="I113">
        <v>7.7</v>
      </c>
    </row>
    <row r="114" spans="1:10" ht="17" x14ac:dyDescent="0.2">
      <c r="A114" t="s">
        <v>164</v>
      </c>
      <c r="B114">
        <v>2014</v>
      </c>
      <c r="C114" t="s">
        <v>29</v>
      </c>
      <c r="D114" s="1" t="s">
        <v>5</v>
      </c>
      <c r="E114" s="1" t="s">
        <v>11</v>
      </c>
      <c r="F114" s="1" t="s">
        <v>86</v>
      </c>
      <c r="G114" s="1">
        <v>13.3</v>
      </c>
      <c r="H114" s="1">
        <v>123.69</v>
      </c>
      <c r="I114">
        <v>7.5</v>
      </c>
    </row>
    <row r="115" spans="1:10" ht="17" x14ac:dyDescent="0.2">
      <c r="A115" t="s">
        <v>165</v>
      </c>
      <c r="B115">
        <v>2012</v>
      </c>
      <c r="C115" t="s">
        <v>36</v>
      </c>
      <c r="D115" s="1" t="s">
        <v>51</v>
      </c>
      <c r="E115" t="s">
        <v>100</v>
      </c>
      <c r="F115" t="s">
        <v>99</v>
      </c>
      <c r="G115">
        <v>37.75</v>
      </c>
      <c r="H115">
        <v>14.99</v>
      </c>
      <c r="I115">
        <v>3.4</v>
      </c>
      <c r="J115" t="s">
        <v>101</v>
      </c>
    </row>
    <row r="116" spans="1:10" ht="17" x14ac:dyDescent="0.2">
      <c r="A116" t="s">
        <v>165</v>
      </c>
      <c r="B116">
        <v>2012</v>
      </c>
      <c r="C116" t="s">
        <v>36</v>
      </c>
      <c r="D116" s="1" t="s">
        <v>51</v>
      </c>
      <c r="E116" t="s">
        <v>100</v>
      </c>
      <c r="F116" t="s">
        <v>99</v>
      </c>
      <c r="G116">
        <v>37.75</v>
      </c>
      <c r="H116">
        <v>14.99</v>
      </c>
      <c r="I116">
        <v>3.8</v>
      </c>
    </row>
    <row r="117" spans="1:10" ht="17" x14ac:dyDescent="0.2">
      <c r="A117" t="s">
        <v>165</v>
      </c>
      <c r="B117">
        <v>2012</v>
      </c>
      <c r="C117" t="s">
        <v>36</v>
      </c>
      <c r="D117" s="1" t="s">
        <v>51</v>
      </c>
      <c r="E117" t="s">
        <v>100</v>
      </c>
      <c r="F117" t="s">
        <v>99</v>
      </c>
      <c r="G117">
        <v>37.75</v>
      </c>
      <c r="H117">
        <v>14.99</v>
      </c>
      <c r="I117">
        <v>3.8</v>
      </c>
    </row>
    <row r="118" spans="1:10" ht="17" x14ac:dyDescent="0.2">
      <c r="A118" t="s">
        <v>165</v>
      </c>
      <c r="B118">
        <v>2012</v>
      </c>
      <c r="C118" t="s">
        <v>36</v>
      </c>
      <c r="D118" s="1" t="s">
        <v>51</v>
      </c>
      <c r="E118" t="s">
        <v>100</v>
      </c>
      <c r="F118" t="s">
        <v>99</v>
      </c>
      <c r="G118">
        <v>37.75</v>
      </c>
      <c r="H118">
        <v>14.99</v>
      </c>
      <c r="I118">
        <v>-0.5</v>
      </c>
    </row>
    <row r="119" spans="1:10" ht="17" x14ac:dyDescent="0.2">
      <c r="A119" t="s">
        <v>165</v>
      </c>
      <c r="B119">
        <v>2012</v>
      </c>
      <c r="C119" t="s">
        <v>36</v>
      </c>
      <c r="D119" s="1" t="s">
        <v>51</v>
      </c>
      <c r="E119" t="s">
        <v>100</v>
      </c>
      <c r="F119" t="s">
        <v>99</v>
      </c>
      <c r="G119">
        <v>37.75</v>
      </c>
      <c r="H119">
        <v>14.99</v>
      </c>
      <c r="I119">
        <v>-0.2</v>
      </c>
    </row>
    <row r="120" spans="1:10" ht="17" x14ac:dyDescent="0.2">
      <c r="A120" t="s">
        <v>165</v>
      </c>
      <c r="B120">
        <v>2012</v>
      </c>
      <c r="C120" t="s">
        <v>36</v>
      </c>
      <c r="D120" s="1" t="s">
        <v>51</v>
      </c>
      <c r="E120" t="s">
        <v>100</v>
      </c>
      <c r="F120" t="s">
        <v>99</v>
      </c>
      <c r="G120">
        <v>37.75</v>
      </c>
      <c r="H120">
        <v>14.99</v>
      </c>
      <c r="I120">
        <v>3.2</v>
      </c>
    </row>
    <row r="121" spans="1:10" ht="17" x14ac:dyDescent="0.2">
      <c r="A121" t="s">
        <v>165</v>
      </c>
      <c r="B121">
        <v>2012</v>
      </c>
      <c r="C121" t="s">
        <v>36</v>
      </c>
      <c r="D121" s="1" t="s">
        <v>51</v>
      </c>
      <c r="E121" t="s">
        <v>100</v>
      </c>
      <c r="F121" t="s">
        <v>99</v>
      </c>
      <c r="G121">
        <v>37.75</v>
      </c>
      <c r="H121">
        <v>14.99</v>
      </c>
      <c r="I121">
        <v>3.1</v>
      </c>
    </row>
    <row r="122" spans="1:10" ht="17" x14ac:dyDescent="0.2">
      <c r="A122" t="s">
        <v>165</v>
      </c>
      <c r="B122">
        <v>2012</v>
      </c>
      <c r="C122" t="s">
        <v>36</v>
      </c>
      <c r="D122" s="1" t="s">
        <v>51</v>
      </c>
      <c r="E122" t="s">
        <v>100</v>
      </c>
      <c r="F122" t="s">
        <v>99</v>
      </c>
      <c r="G122">
        <v>37.75</v>
      </c>
      <c r="H122">
        <v>14.99</v>
      </c>
      <c r="I122">
        <v>-0.6</v>
      </c>
    </row>
    <row r="123" spans="1:10" ht="17" x14ac:dyDescent="0.2">
      <c r="A123" t="s">
        <v>165</v>
      </c>
      <c r="B123">
        <v>2012</v>
      </c>
      <c r="C123" t="s">
        <v>36</v>
      </c>
      <c r="D123" s="1" t="s">
        <v>51</v>
      </c>
      <c r="E123" t="s">
        <v>100</v>
      </c>
      <c r="F123" t="s">
        <v>99</v>
      </c>
      <c r="G123">
        <v>37.75</v>
      </c>
      <c r="H123">
        <v>14.99</v>
      </c>
      <c r="I123">
        <v>-0.5</v>
      </c>
    </row>
    <row r="124" spans="1:10" ht="17" x14ac:dyDescent="0.2">
      <c r="A124" t="s">
        <v>165</v>
      </c>
      <c r="B124">
        <v>2012</v>
      </c>
      <c r="C124" t="s">
        <v>36</v>
      </c>
      <c r="D124" s="1" t="s">
        <v>51</v>
      </c>
      <c r="E124" t="s">
        <v>100</v>
      </c>
      <c r="F124" t="s">
        <v>99</v>
      </c>
      <c r="G124">
        <v>37.75</v>
      </c>
      <c r="H124">
        <v>14.99</v>
      </c>
      <c r="I124">
        <v>-0.9</v>
      </c>
    </row>
    <row r="125" spans="1:10" ht="17" x14ac:dyDescent="0.2">
      <c r="A125" t="s">
        <v>165</v>
      </c>
      <c r="B125">
        <v>2012</v>
      </c>
      <c r="C125" t="s">
        <v>36</v>
      </c>
      <c r="D125" s="1" t="s">
        <v>51</v>
      </c>
      <c r="E125" t="s">
        <v>100</v>
      </c>
      <c r="F125" t="s">
        <v>99</v>
      </c>
      <c r="G125">
        <v>37.75</v>
      </c>
      <c r="H125">
        <v>14.99</v>
      </c>
      <c r="I125">
        <v>0.5</v>
      </c>
    </row>
    <row r="126" spans="1:10" ht="17" x14ac:dyDescent="0.2">
      <c r="A126" t="s">
        <v>165</v>
      </c>
      <c r="B126">
        <v>2012</v>
      </c>
      <c r="C126" t="s">
        <v>36</v>
      </c>
      <c r="D126" s="1" t="s">
        <v>51</v>
      </c>
      <c r="E126" t="s">
        <v>100</v>
      </c>
      <c r="F126" t="s">
        <v>99</v>
      </c>
      <c r="G126">
        <v>37.75</v>
      </c>
      <c r="H126">
        <v>14.99</v>
      </c>
      <c r="I126">
        <v>2.4</v>
      </c>
      <c r="J126" t="s">
        <v>102</v>
      </c>
    </row>
    <row r="127" spans="1:10" ht="17" x14ac:dyDescent="0.2">
      <c r="A127" t="s">
        <v>165</v>
      </c>
      <c r="B127">
        <v>2012</v>
      </c>
      <c r="C127" t="s">
        <v>36</v>
      </c>
      <c r="D127" s="1" t="s">
        <v>51</v>
      </c>
      <c r="E127" t="s">
        <v>100</v>
      </c>
      <c r="F127" t="s">
        <v>99</v>
      </c>
      <c r="G127">
        <v>37.75</v>
      </c>
      <c r="H127">
        <v>14.99</v>
      </c>
      <c r="I127">
        <v>2.2999999999999998</v>
      </c>
    </row>
    <row r="128" spans="1:10" ht="17" x14ac:dyDescent="0.2">
      <c r="A128" t="s">
        <v>165</v>
      </c>
      <c r="B128">
        <v>2012</v>
      </c>
      <c r="C128" t="s">
        <v>36</v>
      </c>
      <c r="D128" s="1" t="s">
        <v>51</v>
      </c>
      <c r="E128" t="s">
        <v>100</v>
      </c>
      <c r="F128" t="s">
        <v>99</v>
      </c>
      <c r="G128">
        <v>37.75</v>
      </c>
      <c r="H128">
        <v>14.99</v>
      </c>
      <c r="I128">
        <v>2.1</v>
      </c>
    </row>
    <row r="129" spans="1:10" ht="17" x14ac:dyDescent="0.2">
      <c r="A129" t="s">
        <v>165</v>
      </c>
      <c r="B129">
        <v>2012</v>
      </c>
      <c r="C129" t="s">
        <v>36</v>
      </c>
      <c r="D129" s="1" t="s">
        <v>51</v>
      </c>
      <c r="E129" t="s">
        <v>100</v>
      </c>
      <c r="F129" t="s">
        <v>99</v>
      </c>
      <c r="G129">
        <v>37.75</v>
      </c>
      <c r="H129">
        <v>14.99</v>
      </c>
      <c r="I129">
        <v>2.9</v>
      </c>
    </row>
    <row r="130" spans="1:10" ht="17" x14ac:dyDescent="0.2">
      <c r="A130" t="s">
        <v>165</v>
      </c>
      <c r="B130">
        <v>2012</v>
      </c>
      <c r="C130" t="s">
        <v>36</v>
      </c>
      <c r="D130" s="1" t="s">
        <v>51</v>
      </c>
      <c r="E130" t="s">
        <v>100</v>
      </c>
      <c r="F130" t="s">
        <v>99</v>
      </c>
      <c r="G130">
        <v>37.75</v>
      </c>
      <c r="H130">
        <v>14.99</v>
      </c>
      <c r="I130">
        <v>2.7</v>
      </c>
    </row>
    <row r="131" spans="1:10" ht="17" x14ac:dyDescent="0.2">
      <c r="A131" t="s">
        <v>165</v>
      </c>
      <c r="B131">
        <v>2012</v>
      </c>
      <c r="C131" t="s">
        <v>36</v>
      </c>
      <c r="D131" s="1" t="s">
        <v>51</v>
      </c>
      <c r="E131" t="s">
        <v>100</v>
      </c>
      <c r="F131" t="s">
        <v>99</v>
      </c>
      <c r="G131">
        <v>37.75</v>
      </c>
      <c r="H131">
        <v>14.99</v>
      </c>
      <c r="I131">
        <v>2.6</v>
      </c>
    </row>
    <row r="132" spans="1:10" ht="17" x14ac:dyDescent="0.2">
      <c r="A132" t="s">
        <v>165</v>
      </c>
      <c r="B132">
        <v>2012</v>
      </c>
      <c r="C132" t="s">
        <v>36</v>
      </c>
      <c r="D132" s="1" t="s">
        <v>51</v>
      </c>
      <c r="E132" t="s">
        <v>100</v>
      </c>
      <c r="F132" t="s">
        <v>99</v>
      </c>
      <c r="G132">
        <v>37.75</v>
      </c>
      <c r="H132">
        <v>14.99</v>
      </c>
      <c r="I132">
        <v>3.1</v>
      </c>
    </row>
    <row r="133" spans="1:10" ht="17" x14ac:dyDescent="0.2">
      <c r="A133" t="s">
        <v>165</v>
      </c>
      <c r="B133">
        <v>2012</v>
      </c>
      <c r="C133" t="s">
        <v>36</v>
      </c>
      <c r="D133" s="1" t="s">
        <v>51</v>
      </c>
      <c r="E133" t="s">
        <v>100</v>
      </c>
      <c r="F133" t="s">
        <v>99</v>
      </c>
      <c r="G133">
        <v>37.75</v>
      </c>
      <c r="H133">
        <v>14.99</v>
      </c>
      <c r="I133">
        <v>2.5</v>
      </c>
    </row>
    <row r="134" spans="1:10" ht="17" x14ac:dyDescent="0.2">
      <c r="A134" t="s">
        <v>165</v>
      </c>
      <c r="B134">
        <v>2012</v>
      </c>
      <c r="C134" t="s">
        <v>36</v>
      </c>
      <c r="D134" s="1" t="s">
        <v>51</v>
      </c>
      <c r="E134" t="s">
        <v>100</v>
      </c>
      <c r="F134" t="s">
        <v>99</v>
      </c>
      <c r="G134">
        <v>37.75</v>
      </c>
      <c r="H134">
        <v>14.99</v>
      </c>
      <c r="I134">
        <v>0.9</v>
      </c>
    </row>
    <row r="135" spans="1:10" ht="17" x14ac:dyDescent="0.2">
      <c r="A135" t="s">
        <v>165</v>
      </c>
      <c r="B135">
        <v>2012</v>
      </c>
      <c r="C135" t="s">
        <v>36</v>
      </c>
      <c r="D135" s="1" t="s">
        <v>51</v>
      </c>
      <c r="E135" t="s">
        <v>100</v>
      </c>
      <c r="F135" t="s">
        <v>99</v>
      </c>
      <c r="G135">
        <v>37.75</v>
      </c>
      <c r="H135">
        <v>14.99</v>
      </c>
      <c r="I135">
        <v>1.4</v>
      </c>
    </row>
    <row r="136" spans="1:10" ht="17" x14ac:dyDescent="0.2">
      <c r="A136" t="s">
        <v>165</v>
      </c>
      <c r="B136">
        <v>2012</v>
      </c>
      <c r="C136" t="s">
        <v>36</v>
      </c>
      <c r="D136" s="1" t="s">
        <v>51</v>
      </c>
      <c r="E136" t="s">
        <v>100</v>
      </c>
      <c r="F136" t="s">
        <v>99</v>
      </c>
      <c r="G136">
        <v>37.75</v>
      </c>
      <c r="H136">
        <v>14.99</v>
      </c>
      <c r="I136">
        <v>0.7</v>
      </c>
    </row>
    <row r="137" spans="1:10" ht="17" x14ac:dyDescent="0.2">
      <c r="A137" t="s">
        <v>165</v>
      </c>
      <c r="B137">
        <v>2012</v>
      </c>
      <c r="C137" t="s">
        <v>36</v>
      </c>
      <c r="D137" s="1" t="s">
        <v>51</v>
      </c>
      <c r="E137" t="s">
        <v>100</v>
      </c>
      <c r="F137" t="s">
        <v>99</v>
      </c>
      <c r="G137">
        <v>37.75</v>
      </c>
      <c r="H137">
        <v>14.99</v>
      </c>
      <c r="I137">
        <v>0.6</v>
      </c>
    </row>
    <row r="138" spans="1:10" ht="17" x14ac:dyDescent="0.2">
      <c r="A138" t="s">
        <v>165</v>
      </c>
      <c r="B138">
        <v>2012</v>
      </c>
      <c r="C138" t="s">
        <v>36</v>
      </c>
      <c r="D138" s="1" t="s">
        <v>51</v>
      </c>
      <c r="E138" t="s">
        <v>100</v>
      </c>
      <c r="F138" t="s">
        <v>99</v>
      </c>
      <c r="G138">
        <v>37.75</v>
      </c>
      <c r="H138">
        <v>14.99</v>
      </c>
      <c r="I138">
        <v>0.8</v>
      </c>
    </row>
    <row r="139" spans="1:10" ht="17" x14ac:dyDescent="0.2">
      <c r="A139" t="s">
        <v>165</v>
      </c>
      <c r="B139">
        <v>2012</v>
      </c>
      <c r="C139" t="s">
        <v>36</v>
      </c>
      <c r="D139" s="1" t="s">
        <v>51</v>
      </c>
      <c r="E139" t="s">
        <v>100</v>
      </c>
      <c r="F139" t="s">
        <v>99</v>
      </c>
      <c r="G139">
        <v>37.75</v>
      </c>
      <c r="H139">
        <v>14.99</v>
      </c>
      <c r="I139">
        <v>1</v>
      </c>
    </row>
    <row r="140" spans="1:10" ht="17" x14ac:dyDescent="0.2">
      <c r="A140" t="s">
        <v>165</v>
      </c>
      <c r="B140">
        <v>2012</v>
      </c>
      <c r="C140" t="s">
        <v>36</v>
      </c>
      <c r="D140" s="1" t="s">
        <v>51</v>
      </c>
      <c r="E140" t="s">
        <v>100</v>
      </c>
      <c r="F140" t="s">
        <v>99</v>
      </c>
      <c r="G140">
        <v>37.75</v>
      </c>
      <c r="H140">
        <v>14.99</v>
      </c>
      <c r="I140">
        <v>0.7</v>
      </c>
    </row>
    <row r="141" spans="1:10" ht="17" x14ac:dyDescent="0.2">
      <c r="A141" t="s">
        <v>165</v>
      </c>
      <c r="B141">
        <v>2012</v>
      </c>
      <c r="C141" t="s">
        <v>36</v>
      </c>
      <c r="D141" s="1" t="s">
        <v>51</v>
      </c>
      <c r="E141" t="s">
        <v>100</v>
      </c>
      <c r="F141" t="s">
        <v>99</v>
      </c>
      <c r="G141">
        <v>37.75</v>
      </c>
      <c r="H141">
        <v>14.99</v>
      </c>
      <c r="I141">
        <v>0.5</v>
      </c>
      <c r="J141" t="s">
        <v>103</v>
      </c>
    </row>
    <row r="142" spans="1:10" ht="17" x14ac:dyDescent="0.2">
      <c r="A142" t="s">
        <v>165</v>
      </c>
      <c r="B142">
        <v>2012</v>
      </c>
      <c r="C142" t="s">
        <v>36</v>
      </c>
      <c r="D142" s="1" t="s">
        <v>51</v>
      </c>
      <c r="E142" t="s">
        <v>100</v>
      </c>
      <c r="F142" t="s">
        <v>99</v>
      </c>
      <c r="G142">
        <v>37.75</v>
      </c>
      <c r="H142">
        <v>14.99</v>
      </c>
      <c r="I142">
        <v>2.2999999999999998</v>
      </c>
    </row>
    <row r="143" spans="1:10" ht="17" x14ac:dyDescent="0.2">
      <c r="A143" t="s">
        <v>165</v>
      </c>
      <c r="B143">
        <v>2012</v>
      </c>
      <c r="C143" t="s">
        <v>36</v>
      </c>
      <c r="D143" s="1" t="s">
        <v>51</v>
      </c>
      <c r="E143" t="s">
        <v>100</v>
      </c>
      <c r="F143" t="s">
        <v>99</v>
      </c>
      <c r="G143">
        <v>37.75</v>
      </c>
      <c r="H143">
        <v>14.99</v>
      </c>
      <c r="I143">
        <v>2.7</v>
      </c>
    </row>
    <row r="144" spans="1:10" ht="17" x14ac:dyDescent="0.2">
      <c r="A144" t="s">
        <v>165</v>
      </c>
      <c r="B144">
        <v>2012</v>
      </c>
      <c r="C144" t="s">
        <v>36</v>
      </c>
      <c r="D144" s="1" t="s">
        <v>51</v>
      </c>
      <c r="E144" t="s">
        <v>100</v>
      </c>
      <c r="F144" t="s">
        <v>99</v>
      </c>
      <c r="G144">
        <v>37.75</v>
      </c>
      <c r="H144">
        <v>14.99</v>
      </c>
      <c r="I144">
        <v>1</v>
      </c>
    </row>
    <row r="145" spans="1:10" ht="17" x14ac:dyDescent="0.2">
      <c r="A145" t="s">
        <v>165</v>
      </c>
      <c r="B145">
        <v>2012</v>
      </c>
      <c r="C145" t="s">
        <v>36</v>
      </c>
      <c r="D145" s="1" t="s">
        <v>51</v>
      </c>
      <c r="E145" t="s">
        <v>100</v>
      </c>
      <c r="F145" t="s">
        <v>99</v>
      </c>
      <c r="G145">
        <v>37.75</v>
      </c>
      <c r="H145">
        <v>14.99</v>
      </c>
      <c r="I145">
        <v>3.2</v>
      </c>
    </row>
    <row r="146" spans="1:10" ht="17" x14ac:dyDescent="0.2">
      <c r="A146" t="s">
        <v>165</v>
      </c>
      <c r="B146">
        <v>2012</v>
      </c>
      <c r="C146" t="s">
        <v>36</v>
      </c>
      <c r="D146" s="1" t="s">
        <v>51</v>
      </c>
      <c r="E146" t="s">
        <v>100</v>
      </c>
      <c r="F146" t="s">
        <v>99</v>
      </c>
      <c r="G146">
        <v>37.75</v>
      </c>
      <c r="H146">
        <v>14.99</v>
      </c>
      <c r="I146">
        <v>2.4</v>
      </c>
    </row>
    <row r="147" spans="1:10" ht="17" x14ac:dyDescent="0.2">
      <c r="A147" t="s">
        <v>165</v>
      </c>
      <c r="B147">
        <v>2012</v>
      </c>
      <c r="C147" t="s">
        <v>36</v>
      </c>
      <c r="D147" s="1" t="s">
        <v>51</v>
      </c>
      <c r="E147" t="s">
        <v>100</v>
      </c>
      <c r="F147" t="s">
        <v>99</v>
      </c>
      <c r="G147">
        <v>37.75</v>
      </c>
      <c r="H147">
        <v>14.99</v>
      </c>
      <c r="I147">
        <v>2.1</v>
      </c>
    </row>
    <row r="148" spans="1:10" ht="17" x14ac:dyDescent="0.2">
      <c r="A148" t="s">
        <v>165</v>
      </c>
      <c r="B148">
        <v>2012</v>
      </c>
      <c r="C148" t="s">
        <v>36</v>
      </c>
      <c r="D148" s="1" t="s">
        <v>51</v>
      </c>
      <c r="E148" t="s">
        <v>100</v>
      </c>
      <c r="F148" t="s">
        <v>99</v>
      </c>
      <c r="G148">
        <v>37.75</v>
      </c>
      <c r="H148">
        <v>14.99</v>
      </c>
      <c r="I148">
        <v>4.7</v>
      </c>
    </row>
    <row r="149" spans="1:10" ht="17" x14ac:dyDescent="0.2">
      <c r="A149" t="s">
        <v>165</v>
      </c>
      <c r="B149">
        <v>2012</v>
      </c>
      <c r="C149" t="s">
        <v>36</v>
      </c>
      <c r="D149" s="1" t="s">
        <v>51</v>
      </c>
      <c r="E149" t="s">
        <v>100</v>
      </c>
      <c r="F149" t="s">
        <v>99</v>
      </c>
      <c r="G149">
        <v>37.75</v>
      </c>
      <c r="H149">
        <v>14.99</v>
      </c>
      <c r="I149">
        <v>2</v>
      </c>
    </row>
    <row r="150" spans="1:10" ht="17" x14ac:dyDescent="0.2">
      <c r="A150" t="s">
        <v>165</v>
      </c>
      <c r="B150">
        <v>2012</v>
      </c>
      <c r="C150" t="s">
        <v>36</v>
      </c>
      <c r="D150" s="1" t="s">
        <v>51</v>
      </c>
      <c r="E150" t="s">
        <v>100</v>
      </c>
      <c r="F150" t="s">
        <v>99</v>
      </c>
      <c r="G150">
        <v>37.75</v>
      </c>
      <c r="H150">
        <v>14.99</v>
      </c>
      <c r="I150">
        <v>2.9</v>
      </c>
    </row>
    <row r="151" spans="1:10" ht="17" x14ac:dyDescent="0.2">
      <c r="A151" t="s">
        <v>153</v>
      </c>
      <c r="B151">
        <v>2003</v>
      </c>
      <c r="C151" t="s">
        <v>40</v>
      </c>
      <c r="D151" s="1" t="s">
        <v>91</v>
      </c>
      <c r="E151" t="s">
        <v>92</v>
      </c>
      <c r="F151" t="s">
        <v>20</v>
      </c>
      <c r="G151">
        <v>45.38</v>
      </c>
      <c r="H151">
        <v>-121.7</v>
      </c>
      <c r="I151">
        <v>4.7</v>
      </c>
      <c r="J151" t="s">
        <v>97</v>
      </c>
    </row>
    <row r="152" spans="1:10" ht="17" x14ac:dyDescent="0.2">
      <c r="A152" t="s">
        <v>153</v>
      </c>
      <c r="B152">
        <v>2003</v>
      </c>
      <c r="C152" t="s">
        <v>40</v>
      </c>
      <c r="D152" s="1" t="s">
        <v>91</v>
      </c>
      <c r="E152" t="s">
        <v>92</v>
      </c>
      <c r="F152" t="s">
        <v>20</v>
      </c>
      <c r="G152">
        <v>45.38</v>
      </c>
      <c r="H152">
        <v>-121.7</v>
      </c>
      <c r="I152">
        <v>5.3</v>
      </c>
    </row>
    <row r="153" spans="1:10" ht="17" x14ac:dyDescent="0.2">
      <c r="A153" t="s">
        <v>153</v>
      </c>
      <c r="B153">
        <v>2003</v>
      </c>
      <c r="C153" t="s">
        <v>40</v>
      </c>
      <c r="D153" s="1" t="s">
        <v>91</v>
      </c>
      <c r="E153" t="s">
        <v>93</v>
      </c>
      <c r="F153" t="s">
        <v>20</v>
      </c>
      <c r="G153">
        <v>41.41</v>
      </c>
      <c r="H153">
        <v>-122.2</v>
      </c>
      <c r="I153">
        <v>3.8</v>
      </c>
    </row>
    <row r="154" spans="1:10" ht="17" x14ac:dyDescent="0.2">
      <c r="A154" t="s">
        <v>159</v>
      </c>
      <c r="B154">
        <v>2007</v>
      </c>
      <c r="C154" t="s">
        <v>29</v>
      </c>
      <c r="D154" s="1" t="s">
        <v>83</v>
      </c>
      <c r="E154" t="s">
        <v>87</v>
      </c>
      <c r="F154" s="1" t="s">
        <v>15</v>
      </c>
      <c r="G154">
        <v>61.3</v>
      </c>
      <c r="H154">
        <v>-152.25</v>
      </c>
      <c r="I154">
        <v>13.9</v>
      </c>
    </row>
    <row r="155" spans="1:10" ht="17" x14ac:dyDescent="0.2">
      <c r="A155" t="s">
        <v>166</v>
      </c>
      <c r="B155">
        <v>2014</v>
      </c>
      <c r="C155" t="s">
        <v>29</v>
      </c>
      <c r="D155" s="1" t="s">
        <v>5</v>
      </c>
      <c r="E155" t="s">
        <v>87</v>
      </c>
      <c r="F155" s="1" t="s">
        <v>15</v>
      </c>
      <c r="G155" s="1">
        <v>61.3</v>
      </c>
      <c r="H155" s="1">
        <v>152.30000000000001</v>
      </c>
      <c r="I155">
        <v>9.4</v>
      </c>
    </row>
    <row r="156" spans="1:10" ht="17" x14ac:dyDescent="0.2">
      <c r="A156" t="s">
        <v>166</v>
      </c>
      <c r="B156">
        <v>2014</v>
      </c>
      <c r="C156" t="s">
        <v>29</v>
      </c>
      <c r="D156" s="1" t="s">
        <v>5</v>
      </c>
      <c r="E156" t="s">
        <v>87</v>
      </c>
      <c r="F156" s="1" t="s">
        <v>15</v>
      </c>
      <c r="G156" s="1">
        <v>61.3</v>
      </c>
      <c r="H156" s="1">
        <v>152.30000000000001</v>
      </c>
      <c r="I156">
        <v>9.1999999999999993</v>
      </c>
    </row>
    <row r="157" spans="1:10" ht="17" x14ac:dyDescent="0.2">
      <c r="A157" t="s">
        <v>159</v>
      </c>
      <c r="B157">
        <v>2007</v>
      </c>
      <c r="C157" t="s">
        <v>29</v>
      </c>
      <c r="D157" s="1" t="s">
        <v>83</v>
      </c>
      <c r="E157" s="4" t="s">
        <v>84</v>
      </c>
      <c r="F157" s="1" t="s">
        <v>20</v>
      </c>
      <c r="G157">
        <v>46.19</v>
      </c>
      <c r="H157">
        <v>-122.2</v>
      </c>
      <c r="I157">
        <v>8.1</v>
      </c>
    </row>
    <row r="158" spans="1:10" ht="17" x14ac:dyDescent="0.2">
      <c r="A158" t="s">
        <v>159</v>
      </c>
      <c r="B158">
        <v>2007</v>
      </c>
      <c r="C158" t="s">
        <v>29</v>
      </c>
      <c r="D158" s="1" t="s">
        <v>83</v>
      </c>
      <c r="E158" s="4" t="s">
        <v>84</v>
      </c>
      <c r="F158" s="1" t="s">
        <v>20</v>
      </c>
      <c r="G158">
        <v>46.19</v>
      </c>
      <c r="H158">
        <v>-122.2</v>
      </c>
      <c r="I158">
        <v>8.1999999999999993</v>
      </c>
    </row>
    <row r="159" spans="1:10" ht="17" x14ac:dyDescent="0.2">
      <c r="A159" t="s">
        <v>159</v>
      </c>
      <c r="B159">
        <v>2007</v>
      </c>
      <c r="C159" t="s">
        <v>29</v>
      </c>
      <c r="D159" s="1" t="s">
        <v>83</v>
      </c>
      <c r="E159" s="4" t="s">
        <v>84</v>
      </c>
      <c r="F159" s="1" t="s">
        <v>20</v>
      </c>
      <c r="G159">
        <v>46.19</v>
      </c>
      <c r="H159">
        <v>-122.2</v>
      </c>
      <c r="I159">
        <v>8.6</v>
      </c>
    </row>
    <row r="160" spans="1:10" ht="17" x14ac:dyDescent="0.2">
      <c r="A160" t="s">
        <v>166</v>
      </c>
      <c r="B160">
        <v>2014</v>
      </c>
      <c r="C160" t="s">
        <v>29</v>
      </c>
      <c r="D160" s="1" t="s">
        <v>5</v>
      </c>
      <c r="E160" s="4" t="s">
        <v>84</v>
      </c>
      <c r="F160" s="1" t="s">
        <v>20</v>
      </c>
      <c r="G160" s="1">
        <v>46.2</v>
      </c>
      <c r="H160" s="1">
        <v>122.2</v>
      </c>
      <c r="I160">
        <v>9</v>
      </c>
    </row>
    <row r="161" spans="1:10" ht="17" x14ac:dyDescent="0.2">
      <c r="A161" t="s">
        <v>166</v>
      </c>
      <c r="B161">
        <v>2014</v>
      </c>
      <c r="C161" t="s">
        <v>29</v>
      </c>
      <c r="D161" s="1" t="s">
        <v>5</v>
      </c>
      <c r="E161" s="4" t="s">
        <v>84</v>
      </c>
      <c r="F161" s="1" t="s">
        <v>20</v>
      </c>
      <c r="G161" s="1">
        <v>46.2</v>
      </c>
      <c r="H161" s="1">
        <v>122.2</v>
      </c>
      <c r="I161">
        <v>7.6</v>
      </c>
    </row>
    <row r="162" spans="1:10" ht="17" x14ac:dyDescent="0.2">
      <c r="A162" t="s">
        <v>155</v>
      </c>
      <c r="B162">
        <v>1980</v>
      </c>
      <c r="C162" t="s">
        <v>30</v>
      </c>
      <c r="D162" s="1" t="s">
        <v>51</v>
      </c>
      <c r="E162" s="1" t="s">
        <v>58</v>
      </c>
      <c r="F162" s="1" t="s">
        <v>66</v>
      </c>
      <c r="G162">
        <v>52.45</v>
      </c>
      <c r="H162">
        <v>158.19999999999999</v>
      </c>
      <c r="I162">
        <v>-12.7</v>
      </c>
      <c r="J162" t="s">
        <v>60</v>
      </c>
    </row>
    <row r="163" spans="1:10" ht="17" x14ac:dyDescent="0.2">
      <c r="A163" t="s">
        <v>155</v>
      </c>
      <c r="B163">
        <v>1980</v>
      </c>
      <c r="C163" t="s">
        <v>36</v>
      </c>
      <c r="D163" s="1" t="s">
        <v>51</v>
      </c>
      <c r="E163" s="1" t="s">
        <v>58</v>
      </c>
      <c r="F163" s="1" t="s">
        <v>66</v>
      </c>
      <c r="G163">
        <v>52.45</v>
      </c>
      <c r="H163">
        <v>158.19999999999999</v>
      </c>
      <c r="I163">
        <v>3.7</v>
      </c>
      <c r="J163" t="s">
        <v>60</v>
      </c>
    </row>
    <row r="164" spans="1:10" ht="17" x14ac:dyDescent="0.2">
      <c r="A164" t="s">
        <v>163</v>
      </c>
      <c r="B164">
        <v>1958</v>
      </c>
      <c r="C164" t="s">
        <v>36</v>
      </c>
      <c r="D164" s="1" t="s">
        <v>51</v>
      </c>
      <c r="E164" s="1" t="s">
        <v>55</v>
      </c>
      <c r="F164" s="1" t="s">
        <v>53</v>
      </c>
      <c r="G164">
        <v>37.14</v>
      </c>
      <c r="H164">
        <v>139.96</v>
      </c>
      <c r="I164">
        <v>4.4000000000000004</v>
      </c>
      <c r="J164" t="s">
        <v>60</v>
      </c>
    </row>
    <row r="165" spans="1:10" ht="17" x14ac:dyDescent="0.2">
      <c r="A165" t="s">
        <v>163</v>
      </c>
      <c r="B165">
        <v>1958</v>
      </c>
      <c r="C165" t="s">
        <v>30</v>
      </c>
      <c r="D165" s="1" t="s">
        <v>51</v>
      </c>
      <c r="E165" s="1" t="s">
        <v>55</v>
      </c>
      <c r="F165" s="1" t="s">
        <v>53</v>
      </c>
      <c r="G165">
        <v>37.14</v>
      </c>
      <c r="H165">
        <v>139.96</v>
      </c>
      <c r="I165">
        <v>5.5</v>
      </c>
      <c r="J165" t="s">
        <v>60</v>
      </c>
    </row>
    <row r="166" spans="1:10" ht="17" x14ac:dyDescent="0.2">
      <c r="A166" t="s">
        <v>163</v>
      </c>
      <c r="B166">
        <v>1958</v>
      </c>
      <c r="C166" t="s">
        <v>30</v>
      </c>
      <c r="D166" s="1" t="s">
        <v>51</v>
      </c>
      <c r="E166" s="1" t="s">
        <v>55</v>
      </c>
      <c r="F166" s="1" t="s">
        <v>53</v>
      </c>
      <c r="G166">
        <v>37.14</v>
      </c>
      <c r="H166">
        <v>139.96</v>
      </c>
      <c r="I166">
        <v>5.0999999999999996</v>
      </c>
      <c r="J166" t="s">
        <v>60</v>
      </c>
    </row>
    <row r="167" spans="1:10" ht="17" x14ac:dyDescent="0.2">
      <c r="A167" t="s">
        <v>166</v>
      </c>
      <c r="B167">
        <v>2014</v>
      </c>
      <c r="C167" t="s">
        <v>29</v>
      </c>
      <c r="D167" s="1" t="s">
        <v>5</v>
      </c>
      <c r="E167" s="1" t="s">
        <v>6</v>
      </c>
      <c r="F167" s="1" t="s">
        <v>18</v>
      </c>
      <c r="G167" s="1">
        <v>17.100000000000001</v>
      </c>
      <c r="H167" s="1">
        <v>-93</v>
      </c>
      <c r="I167">
        <v>6.6</v>
      </c>
    </row>
    <row r="168" spans="1:10" ht="17" x14ac:dyDescent="0.2">
      <c r="A168" t="s">
        <v>166</v>
      </c>
      <c r="B168">
        <v>2014</v>
      </c>
      <c r="C168" t="s">
        <v>29</v>
      </c>
      <c r="D168" s="1" t="s">
        <v>5</v>
      </c>
      <c r="E168" s="1" t="s">
        <v>6</v>
      </c>
      <c r="F168" s="1" t="s">
        <v>18</v>
      </c>
      <c r="G168" s="1">
        <v>17.100000000000001</v>
      </c>
      <c r="H168" s="1">
        <v>-93</v>
      </c>
      <c r="I168">
        <v>7.4</v>
      </c>
    </row>
    <row r="169" spans="1:10" ht="17" x14ac:dyDescent="0.2">
      <c r="A169" t="s">
        <v>166</v>
      </c>
      <c r="B169">
        <v>2014</v>
      </c>
      <c r="C169" t="s">
        <v>29</v>
      </c>
      <c r="D169" s="1" t="s">
        <v>5</v>
      </c>
      <c r="E169" s="1" t="s">
        <v>6</v>
      </c>
      <c r="F169" s="1" t="s">
        <v>18</v>
      </c>
      <c r="G169" s="1">
        <v>17.100000000000001</v>
      </c>
      <c r="H169" s="1">
        <v>-93</v>
      </c>
      <c r="I169">
        <v>7.7</v>
      </c>
    </row>
    <row r="170" spans="1:10" ht="17" x14ac:dyDescent="0.2">
      <c r="A170" t="s">
        <v>167</v>
      </c>
      <c r="B170">
        <v>1990</v>
      </c>
      <c r="C170" t="s">
        <v>36</v>
      </c>
      <c r="D170" s="1" t="s">
        <v>71</v>
      </c>
      <c r="E170" s="1" t="s">
        <v>72</v>
      </c>
      <c r="F170" s="1" t="s">
        <v>73</v>
      </c>
      <c r="G170">
        <v>4.8899999999999997</v>
      </c>
      <c r="H170">
        <v>-75.319999999999993</v>
      </c>
      <c r="I170">
        <v>0.75</v>
      </c>
      <c r="J170" t="s">
        <v>110</v>
      </c>
    </row>
    <row r="171" spans="1:10" ht="17" x14ac:dyDescent="0.2">
      <c r="A171" t="s">
        <v>167</v>
      </c>
      <c r="B171">
        <v>1990</v>
      </c>
      <c r="C171" t="s">
        <v>36</v>
      </c>
      <c r="D171" s="1" t="s">
        <v>71</v>
      </c>
      <c r="E171" s="1" t="s">
        <v>72</v>
      </c>
      <c r="F171" s="1" t="s">
        <v>73</v>
      </c>
      <c r="G171">
        <v>4.8899999999999997</v>
      </c>
      <c r="H171">
        <v>-75.319999999999993</v>
      </c>
      <c r="I171">
        <v>0.84</v>
      </c>
    </row>
    <row r="172" spans="1:10" ht="17" x14ac:dyDescent="0.2">
      <c r="A172" t="s">
        <v>167</v>
      </c>
      <c r="B172">
        <v>1990</v>
      </c>
      <c r="C172" t="s">
        <v>36</v>
      </c>
      <c r="D172" s="1" t="s">
        <v>71</v>
      </c>
      <c r="E172" s="1" t="s">
        <v>72</v>
      </c>
      <c r="F172" s="1" t="s">
        <v>73</v>
      </c>
      <c r="G172">
        <v>4.8899999999999997</v>
      </c>
      <c r="H172">
        <v>-75.319999999999993</v>
      </c>
      <c r="I172">
        <v>1.84</v>
      </c>
    </row>
    <row r="173" spans="1:10" ht="17" x14ac:dyDescent="0.2">
      <c r="A173" t="s">
        <v>167</v>
      </c>
      <c r="B173">
        <v>1990</v>
      </c>
      <c r="C173" t="s">
        <v>36</v>
      </c>
      <c r="D173" s="1" t="s">
        <v>71</v>
      </c>
      <c r="E173" s="1" t="s">
        <v>72</v>
      </c>
      <c r="F173" s="1" t="s">
        <v>73</v>
      </c>
      <c r="G173">
        <v>4.8899999999999997</v>
      </c>
      <c r="H173">
        <v>-75.319999999999993</v>
      </c>
      <c r="I173">
        <v>2.87</v>
      </c>
    </row>
    <row r="174" spans="1:10" ht="17" x14ac:dyDescent="0.2">
      <c r="A174" t="s">
        <v>167</v>
      </c>
      <c r="B174">
        <v>1990</v>
      </c>
      <c r="C174" t="s">
        <v>36</v>
      </c>
      <c r="D174" s="1" t="s">
        <v>71</v>
      </c>
      <c r="E174" s="1" t="s">
        <v>72</v>
      </c>
      <c r="F174" s="1" t="s">
        <v>73</v>
      </c>
      <c r="G174">
        <v>4.8899999999999997</v>
      </c>
      <c r="H174">
        <v>-75.319999999999993</v>
      </c>
      <c r="I174">
        <v>3.32</v>
      </c>
    </row>
    <row r="175" spans="1:10" ht="17" x14ac:dyDescent="0.2">
      <c r="A175" t="s">
        <v>167</v>
      </c>
      <c r="B175">
        <v>1990</v>
      </c>
      <c r="C175" t="s">
        <v>36</v>
      </c>
      <c r="D175" s="1" t="s">
        <v>71</v>
      </c>
      <c r="E175" s="1" t="s">
        <v>72</v>
      </c>
      <c r="F175" s="1" t="s">
        <v>73</v>
      </c>
      <c r="G175">
        <v>4.8899999999999997</v>
      </c>
      <c r="H175">
        <v>-75.319999999999993</v>
      </c>
      <c r="I175">
        <v>10.8</v>
      </c>
    </row>
    <row r="176" spans="1:10" ht="17" x14ac:dyDescent="0.2">
      <c r="A176" t="s">
        <v>167</v>
      </c>
      <c r="B176">
        <v>1990</v>
      </c>
      <c r="C176" t="s">
        <v>30</v>
      </c>
      <c r="D176" s="1" t="s">
        <v>71</v>
      </c>
      <c r="E176" s="1" t="s">
        <v>72</v>
      </c>
      <c r="F176" s="1" t="s">
        <v>73</v>
      </c>
      <c r="G176">
        <v>4.8899999999999997</v>
      </c>
      <c r="H176">
        <v>-75.319999999999993</v>
      </c>
      <c r="I176">
        <v>-1.5</v>
      </c>
    </row>
    <row r="177" spans="1:9" ht="17" x14ac:dyDescent="0.2">
      <c r="A177" t="s">
        <v>168</v>
      </c>
      <c r="B177">
        <v>2005</v>
      </c>
      <c r="C177" t="s">
        <v>30</v>
      </c>
      <c r="D177" s="1" t="s">
        <v>51</v>
      </c>
      <c r="E177" t="s">
        <v>32</v>
      </c>
      <c r="F177" t="s">
        <v>31</v>
      </c>
      <c r="G177">
        <v>36.590000000000003</v>
      </c>
      <c r="H177">
        <v>27.16</v>
      </c>
      <c r="I177">
        <v>4</v>
      </c>
    </row>
    <row r="178" spans="1:9" ht="17" x14ac:dyDescent="0.2">
      <c r="A178" t="s">
        <v>168</v>
      </c>
      <c r="B178">
        <v>2005</v>
      </c>
      <c r="C178" t="s">
        <v>30</v>
      </c>
      <c r="D178" s="1" t="s">
        <v>51</v>
      </c>
      <c r="E178" t="s">
        <v>32</v>
      </c>
      <c r="F178" t="s">
        <v>31</v>
      </c>
      <c r="G178">
        <v>36.590000000000003</v>
      </c>
      <c r="H178">
        <v>27.16</v>
      </c>
      <c r="I178">
        <v>3.6</v>
      </c>
    </row>
    <row r="179" spans="1:9" ht="17" x14ac:dyDescent="0.2">
      <c r="A179" t="s">
        <v>168</v>
      </c>
      <c r="B179">
        <v>2005</v>
      </c>
      <c r="C179" t="s">
        <v>30</v>
      </c>
      <c r="D179" s="1" t="s">
        <v>51</v>
      </c>
      <c r="E179" t="s">
        <v>32</v>
      </c>
      <c r="F179" t="s">
        <v>31</v>
      </c>
      <c r="G179">
        <v>36.590000000000003</v>
      </c>
      <c r="H179">
        <v>27.16</v>
      </c>
      <c r="I179">
        <v>3.6</v>
      </c>
    </row>
    <row r="180" spans="1:9" ht="17" x14ac:dyDescent="0.2">
      <c r="A180" t="s">
        <v>168</v>
      </c>
      <c r="B180">
        <v>2005</v>
      </c>
      <c r="C180" t="s">
        <v>30</v>
      </c>
      <c r="D180" s="1" t="s">
        <v>51</v>
      </c>
      <c r="E180" t="s">
        <v>32</v>
      </c>
      <c r="F180" t="s">
        <v>31</v>
      </c>
      <c r="G180">
        <v>36.590000000000003</v>
      </c>
      <c r="H180">
        <v>27.16</v>
      </c>
      <c r="I180">
        <v>3.4</v>
      </c>
    </row>
    <row r="181" spans="1:9" ht="17" x14ac:dyDescent="0.2">
      <c r="A181" t="s">
        <v>168</v>
      </c>
      <c r="B181">
        <v>2005</v>
      </c>
      <c r="C181" t="s">
        <v>30</v>
      </c>
      <c r="D181" s="1" t="s">
        <v>51</v>
      </c>
      <c r="E181" t="s">
        <v>32</v>
      </c>
      <c r="F181" t="s">
        <v>31</v>
      </c>
      <c r="G181">
        <v>36.590000000000003</v>
      </c>
      <c r="H181">
        <v>27.16</v>
      </c>
      <c r="I181">
        <v>3.4</v>
      </c>
    </row>
    <row r="182" spans="1:9" ht="17" x14ac:dyDescent="0.2">
      <c r="A182" t="s">
        <v>168</v>
      </c>
      <c r="B182">
        <v>2005</v>
      </c>
      <c r="C182" t="s">
        <v>30</v>
      </c>
      <c r="D182" s="1" t="s">
        <v>51</v>
      </c>
      <c r="E182" t="s">
        <v>32</v>
      </c>
      <c r="F182" t="s">
        <v>31</v>
      </c>
      <c r="G182">
        <v>36.590000000000003</v>
      </c>
      <c r="H182">
        <v>27.16</v>
      </c>
      <c r="I182">
        <v>5.3</v>
      </c>
    </row>
    <row r="183" spans="1:9" ht="17" x14ac:dyDescent="0.2">
      <c r="A183" t="s">
        <v>168</v>
      </c>
      <c r="B183">
        <v>2005</v>
      </c>
      <c r="C183" t="s">
        <v>30</v>
      </c>
      <c r="D183" s="1" t="s">
        <v>51</v>
      </c>
      <c r="E183" t="s">
        <v>32</v>
      </c>
      <c r="F183" t="s">
        <v>31</v>
      </c>
      <c r="G183">
        <v>36.590000000000003</v>
      </c>
      <c r="H183">
        <v>27.16</v>
      </c>
      <c r="I183">
        <v>4.4000000000000004</v>
      </c>
    </row>
    <row r="184" spans="1:9" ht="17" x14ac:dyDescent="0.2">
      <c r="A184" t="s">
        <v>168</v>
      </c>
      <c r="B184">
        <v>2005</v>
      </c>
      <c r="C184" t="s">
        <v>30</v>
      </c>
      <c r="D184" s="1" t="s">
        <v>51</v>
      </c>
      <c r="E184" t="s">
        <v>32</v>
      </c>
      <c r="F184" t="s">
        <v>31</v>
      </c>
      <c r="G184">
        <v>36.590000000000003</v>
      </c>
      <c r="H184">
        <v>27.16</v>
      </c>
      <c r="I184">
        <v>4.9000000000000004</v>
      </c>
    </row>
    <row r="185" spans="1:9" ht="17" x14ac:dyDescent="0.2">
      <c r="A185" t="s">
        <v>168</v>
      </c>
      <c r="B185">
        <v>2005</v>
      </c>
      <c r="C185" t="s">
        <v>30</v>
      </c>
      <c r="D185" s="1" t="s">
        <v>51</v>
      </c>
      <c r="E185" t="s">
        <v>32</v>
      </c>
      <c r="F185" t="s">
        <v>31</v>
      </c>
      <c r="G185">
        <v>36.590000000000003</v>
      </c>
      <c r="H185">
        <v>27.16</v>
      </c>
      <c r="I185">
        <v>3.1</v>
      </c>
    </row>
    <row r="186" spans="1:9" ht="17" x14ac:dyDescent="0.2">
      <c r="A186" t="s">
        <v>168</v>
      </c>
      <c r="B186">
        <v>2005</v>
      </c>
      <c r="C186" t="s">
        <v>30</v>
      </c>
      <c r="D186" s="1" t="s">
        <v>51</v>
      </c>
      <c r="E186" t="s">
        <v>32</v>
      </c>
      <c r="F186" t="s">
        <v>31</v>
      </c>
      <c r="G186">
        <v>36.590000000000003</v>
      </c>
      <c r="H186">
        <v>27.16</v>
      </c>
      <c r="I186">
        <v>3</v>
      </c>
    </row>
    <row r="187" spans="1:9" ht="17" x14ac:dyDescent="0.2">
      <c r="A187" t="s">
        <v>168</v>
      </c>
      <c r="B187">
        <v>2005</v>
      </c>
      <c r="C187" t="s">
        <v>30</v>
      </c>
      <c r="D187" s="1" t="s">
        <v>51</v>
      </c>
      <c r="E187" t="s">
        <v>32</v>
      </c>
      <c r="F187" t="s">
        <v>31</v>
      </c>
      <c r="G187">
        <v>36.590000000000003</v>
      </c>
      <c r="H187">
        <v>27.16</v>
      </c>
      <c r="I187">
        <v>3.2</v>
      </c>
    </row>
    <row r="188" spans="1:9" ht="17" x14ac:dyDescent="0.2">
      <c r="A188" t="s">
        <v>168</v>
      </c>
      <c r="B188">
        <v>2005</v>
      </c>
      <c r="C188" t="s">
        <v>30</v>
      </c>
      <c r="D188" s="1" t="s">
        <v>51</v>
      </c>
      <c r="E188" t="s">
        <v>32</v>
      </c>
      <c r="F188" t="s">
        <v>31</v>
      </c>
      <c r="G188">
        <v>36.590000000000003</v>
      </c>
      <c r="H188">
        <v>27.16</v>
      </c>
      <c r="I188">
        <v>3.1</v>
      </c>
    </row>
    <row r="189" spans="1:9" ht="17" x14ac:dyDescent="0.2">
      <c r="A189" t="s">
        <v>168</v>
      </c>
      <c r="B189">
        <v>2005</v>
      </c>
      <c r="C189" t="s">
        <v>30</v>
      </c>
      <c r="D189" s="1" t="s">
        <v>51</v>
      </c>
      <c r="E189" t="s">
        <v>32</v>
      </c>
      <c r="F189" t="s">
        <v>31</v>
      </c>
      <c r="G189">
        <v>36.590000000000003</v>
      </c>
      <c r="H189">
        <v>27.16</v>
      </c>
      <c r="I189">
        <v>3.4</v>
      </c>
    </row>
    <row r="190" spans="1:9" ht="17" x14ac:dyDescent="0.2">
      <c r="A190" t="s">
        <v>168</v>
      </c>
      <c r="B190">
        <v>2005</v>
      </c>
      <c r="C190" t="s">
        <v>30</v>
      </c>
      <c r="D190" s="1" t="s">
        <v>51</v>
      </c>
      <c r="E190" t="s">
        <v>32</v>
      </c>
      <c r="F190" t="s">
        <v>31</v>
      </c>
      <c r="G190">
        <v>36.590000000000003</v>
      </c>
      <c r="H190">
        <v>27.16</v>
      </c>
      <c r="I190">
        <v>3.7</v>
      </c>
    </row>
    <row r="191" spans="1:9" ht="17" x14ac:dyDescent="0.2">
      <c r="A191" t="s">
        <v>168</v>
      </c>
      <c r="B191">
        <v>2005</v>
      </c>
      <c r="C191" t="s">
        <v>30</v>
      </c>
      <c r="D191" s="1" t="s">
        <v>51</v>
      </c>
      <c r="E191" t="s">
        <v>32</v>
      </c>
      <c r="F191" t="s">
        <v>31</v>
      </c>
      <c r="G191">
        <v>36.590000000000003</v>
      </c>
      <c r="H191">
        <v>27.16</v>
      </c>
      <c r="I191">
        <v>3.4</v>
      </c>
    </row>
    <row r="192" spans="1:9" ht="17" x14ac:dyDescent="0.2">
      <c r="A192" t="s">
        <v>168</v>
      </c>
      <c r="B192">
        <v>2005</v>
      </c>
      <c r="C192" t="s">
        <v>30</v>
      </c>
      <c r="D192" s="1" t="s">
        <v>51</v>
      </c>
      <c r="E192" t="s">
        <v>32</v>
      </c>
      <c r="F192" t="s">
        <v>31</v>
      </c>
      <c r="G192">
        <v>36.590000000000003</v>
      </c>
      <c r="H192">
        <v>27.16</v>
      </c>
      <c r="I192">
        <v>3.4</v>
      </c>
    </row>
    <row r="193" spans="1:11" ht="17" x14ac:dyDescent="0.2">
      <c r="A193" t="s">
        <v>168</v>
      </c>
      <c r="B193">
        <v>2005</v>
      </c>
      <c r="C193" t="s">
        <v>30</v>
      </c>
      <c r="D193" s="1" t="s">
        <v>51</v>
      </c>
      <c r="E193" t="s">
        <v>32</v>
      </c>
      <c r="F193" t="s">
        <v>31</v>
      </c>
      <c r="G193">
        <v>36.590000000000003</v>
      </c>
      <c r="H193">
        <v>27.16</v>
      </c>
      <c r="I193">
        <v>3.7</v>
      </c>
    </row>
    <row r="194" spans="1:11" ht="17" x14ac:dyDescent="0.2">
      <c r="A194" t="s">
        <v>168</v>
      </c>
      <c r="B194">
        <v>2005</v>
      </c>
      <c r="C194" t="s">
        <v>30</v>
      </c>
      <c r="D194" s="1" t="s">
        <v>51</v>
      </c>
      <c r="E194" t="s">
        <v>32</v>
      </c>
      <c r="F194" t="s">
        <v>31</v>
      </c>
      <c r="G194">
        <v>36.590000000000003</v>
      </c>
      <c r="H194">
        <v>27.16</v>
      </c>
      <c r="I194">
        <v>3.3</v>
      </c>
    </row>
    <row r="195" spans="1:11" ht="17" x14ac:dyDescent="0.2">
      <c r="A195" t="s">
        <v>168</v>
      </c>
      <c r="B195">
        <v>2005</v>
      </c>
      <c r="C195" t="s">
        <v>30</v>
      </c>
      <c r="D195" s="1" t="s">
        <v>51</v>
      </c>
      <c r="E195" t="s">
        <v>32</v>
      </c>
      <c r="F195" t="s">
        <v>31</v>
      </c>
      <c r="G195">
        <v>36.590000000000003</v>
      </c>
      <c r="H195">
        <v>27.16</v>
      </c>
      <c r="I195">
        <v>3.5</v>
      </c>
    </row>
    <row r="196" spans="1:11" ht="17" x14ac:dyDescent="0.2">
      <c r="A196" t="s">
        <v>168</v>
      </c>
      <c r="B196">
        <v>2005</v>
      </c>
      <c r="C196" t="s">
        <v>30</v>
      </c>
      <c r="D196" s="1" t="s">
        <v>51</v>
      </c>
      <c r="E196" t="s">
        <v>32</v>
      </c>
      <c r="F196" t="s">
        <v>31</v>
      </c>
      <c r="G196">
        <v>36.590000000000003</v>
      </c>
      <c r="H196">
        <v>27.16</v>
      </c>
      <c r="I196">
        <v>3.5</v>
      </c>
    </row>
    <row r="197" spans="1:11" ht="17" x14ac:dyDescent="0.2">
      <c r="A197" t="s">
        <v>168</v>
      </c>
      <c r="B197">
        <v>2005</v>
      </c>
      <c r="C197" t="s">
        <v>30</v>
      </c>
      <c r="D197" s="1" t="s">
        <v>51</v>
      </c>
      <c r="E197" t="s">
        <v>32</v>
      </c>
      <c r="F197" t="s">
        <v>31</v>
      </c>
      <c r="G197">
        <v>36.590000000000003</v>
      </c>
      <c r="H197">
        <v>27.16</v>
      </c>
      <c r="I197">
        <v>4.5</v>
      </c>
    </row>
    <row r="198" spans="1:11" ht="17" x14ac:dyDescent="0.2">
      <c r="A198" t="s">
        <v>168</v>
      </c>
      <c r="B198">
        <v>2005</v>
      </c>
      <c r="C198" t="s">
        <v>30</v>
      </c>
      <c r="D198" s="1" t="s">
        <v>51</v>
      </c>
      <c r="E198" t="s">
        <v>32</v>
      </c>
      <c r="F198" t="s">
        <v>31</v>
      </c>
      <c r="G198">
        <v>36.590000000000003</v>
      </c>
      <c r="H198">
        <v>27.16</v>
      </c>
      <c r="I198">
        <v>4.2</v>
      </c>
    </row>
    <row r="199" spans="1:11" ht="17" x14ac:dyDescent="0.2">
      <c r="A199" t="s">
        <v>168</v>
      </c>
      <c r="B199">
        <v>2005</v>
      </c>
      <c r="C199" t="s">
        <v>30</v>
      </c>
      <c r="D199" s="1" t="s">
        <v>51</v>
      </c>
      <c r="E199" t="s">
        <v>32</v>
      </c>
      <c r="F199" t="s">
        <v>31</v>
      </c>
      <c r="G199">
        <v>36.590000000000003</v>
      </c>
      <c r="H199">
        <v>27.16</v>
      </c>
      <c r="I199">
        <v>4.7</v>
      </c>
    </row>
    <row r="200" spans="1:11" ht="17" x14ac:dyDescent="0.2">
      <c r="A200" t="s">
        <v>168</v>
      </c>
      <c r="B200">
        <v>2005</v>
      </c>
      <c r="C200" t="s">
        <v>30</v>
      </c>
      <c r="D200" s="1" t="s">
        <v>51</v>
      </c>
      <c r="E200" t="s">
        <v>32</v>
      </c>
      <c r="F200" t="s">
        <v>31</v>
      </c>
      <c r="G200">
        <v>36.590000000000003</v>
      </c>
      <c r="H200">
        <v>27.16</v>
      </c>
      <c r="I200">
        <v>4.0999999999999996</v>
      </c>
    </row>
    <row r="201" spans="1:11" ht="17" x14ac:dyDescent="0.2">
      <c r="A201" t="s">
        <v>168</v>
      </c>
      <c r="B201">
        <v>2005</v>
      </c>
      <c r="C201" t="s">
        <v>30</v>
      </c>
      <c r="D201" s="1" t="s">
        <v>51</v>
      </c>
      <c r="E201" t="s">
        <v>32</v>
      </c>
      <c r="F201" t="s">
        <v>31</v>
      </c>
      <c r="G201">
        <v>36.590000000000003</v>
      </c>
      <c r="H201">
        <v>27.16</v>
      </c>
      <c r="I201">
        <v>3.8</v>
      </c>
    </row>
    <row r="202" spans="1:11" ht="17" x14ac:dyDescent="0.2">
      <c r="A202" t="s">
        <v>168</v>
      </c>
      <c r="B202">
        <v>2005</v>
      </c>
      <c r="C202" t="s">
        <v>30</v>
      </c>
      <c r="D202" s="1" t="s">
        <v>51</v>
      </c>
      <c r="E202" t="s">
        <v>32</v>
      </c>
      <c r="F202" t="s">
        <v>31</v>
      </c>
      <c r="G202">
        <v>36.590000000000003</v>
      </c>
      <c r="H202">
        <v>27.16</v>
      </c>
      <c r="I202">
        <v>3.4</v>
      </c>
    </row>
    <row r="203" spans="1:11" ht="17" x14ac:dyDescent="0.2">
      <c r="A203" t="s">
        <v>168</v>
      </c>
      <c r="B203">
        <v>2005</v>
      </c>
      <c r="C203" t="s">
        <v>30</v>
      </c>
      <c r="D203" s="1" t="s">
        <v>51</v>
      </c>
      <c r="E203" t="s">
        <v>32</v>
      </c>
      <c r="F203" t="s">
        <v>31</v>
      </c>
      <c r="G203">
        <v>36.590000000000003</v>
      </c>
      <c r="H203">
        <v>27.16</v>
      </c>
      <c r="I203">
        <v>3.5</v>
      </c>
    </row>
    <row r="204" spans="1:11" ht="17" x14ac:dyDescent="0.2">
      <c r="A204" t="s">
        <v>168</v>
      </c>
      <c r="B204">
        <v>2005</v>
      </c>
      <c r="C204" t="s">
        <v>30</v>
      </c>
      <c r="D204" s="1" t="s">
        <v>51</v>
      </c>
      <c r="E204" t="s">
        <v>32</v>
      </c>
      <c r="F204" t="s">
        <v>31</v>
      </c>
      <c r="G204">
        <v>36.590000000000003</v>
      </c>
      <c r="H204">
        <v>27.16</v>
      </c>
      <c r="I204">
        <v>3.8</v>
      </c>
    </row>
    <row r="205" spans="1:11" ht="17" x14ac:dyDescent="0.2">
      <c r="A205" t="s">
        <v>168</v>
      </c>
      <c r="B205">
        <v>2005</v>
      </c>
      <c r="C205" t="s">
        <v>30</v>
      </c>
      <c r="D205" s="1" t="s">
        <v>51</v>
      </c>
      <c r="E205" t="s">
        <v>32</v>
      </c>
      <c r="F205" t="s">
        <v>31</v>
      </c>
      <c r="G205">
        <v>36.590000000000003</v>
      </c>
      <c r="H205">
        <v>27.16</v>
      </c>
      <c r="I205">
        <v>4.0999999999999996</v>
      </c>
      <c r="K205" t="s">
        <v>90</v>
      </c>
    </row>
    <row r="206" spans="1:11" ht="17" x14ac:dyDescent="0.2">
      <c r="A206" t="s">
        <v>168</v>
      </c>
      <c r="B206">
        <v>2005</v>
      </c>
      <c r="C206" t="s">
        <v>30</v>
      </c>
      <c r="D206" s="1" t="s">
        <v>51</v>
      </c>
      <c r="E206" t="s">
        <v>32</v>
      </c>
      <c r="F206" t="s">
        <v>31</v>
      </c>
      <c r="G206">
        <v>36.590000000000003</v>
      </c>
      <c r="H206">
        <v>27.16</v>
      </c>
      <c r="I206">
        <v>2.8</v>
      </c>
    </row>
    <row r="207" spans="1:11" ht="17" x14ac:dyDescent="0.2">
      <c r="A207" t="s">
        <v>168</v>
      </c>
      <c r="B207">
        <v>2005</v>
      </c>
      <c r="C207" t="s">
        <v>30</v>
      </c>
      <c r="D207" s="1" t="s">
        <v>51</v>
      </c>
      <c r="E207" t="s">
        <v>32</v>
      </c>
      <c r="F207" t="s">
        <v>31</v>
      </c>
      <c r="G207">
        <v>36.590000000000003</v>
      </c>
      <c r="H207">
        <v>27.16</v>
      </c>
      <c r="I207">
        <v>2.7</v>
      </c>
    </row>
    <row r="208" spans="1:11" ht="17" x14ac:dyDescent="0.2">
      <c r="A208" t="s">
        <v>168</v>
      </c>
      <c r="B208">
        <v>2005</v>
      </c>
      <c r="C208" t="s">
        <v>30</v>
      </c>
      <c r="D208" s="1" t="s">
        <v>51</v>
      </c>
      <c r="E208" t="s">
        <v>32</v>
      </c>
      <c r="F208" t="s">
        <v>31</v>
      </c>
      <c r="G208">
        <v>36.590000000000003</v>
      </c>
      <c r="H208">
        <v>27.16</v>
      </c>
      <c r="I208">
        <v>3</v>
      </c>
    </row>
    <row r="209" spans="1:9" ht="17" x14ac:dyDescent="0.2">
      <c r="A209" t="s">
        <v>168</v>
      </c>
      <c r="B209">
        <v>2005</v>
      </c>
      <c r="C209" t="s">
        <v>30</v>
      </c>
      <c r="D209" s="1" t="s">
        <v>51</v>
      </c>
      <c r="E209" t="s">
        <v>32</v>
      </c>
      <c r="F209" t="s">
        <v>31</v>
      </c>
      <c r="G209">
        <v>36.590000000000003</v>
      </c>
      <c r="H209">
        <v>27.16</v>
      </c>
      <c r="I209">
        <v>2.9</v>
      </c>
    </row>
    <row r="210" spans="1:9" ht="17" x14ac:dyDescent="0.2">
      <c r="A210" t="s">
        <v>168</v>
      </c>
      <c r="B210">
        <v>2005</v>
      </c>
      <c r="C210" t="s">
        <v>30</v>
      </c>
      <c r="D210" s="1" t="s">
        <v>51</v>
      </c>
      <c r="E210" t="s">
        <v>32</v>
      </c>
      <c r="F210" t="s">
        <v>31</v>
      </c>
      <c r="G210">
        <v>36.590000000000003</v>
      </c>
      <c r="H210">
        <v>27.16</v>
      </c>
      <c r="I210">
        <v>3</v>
      </c>
    </row>
    <row r="211" spans="1:9" ht="17" x14ac:dyDescent="0.2">
      <c r="A211" t="s">
        <v>168</v>
      </c>
      <c r="B211">
        <v>2005</v>
      </c>
      <c r="C211" t="s">
        <v>30</v>
      </c>
      <c r="D211" s="1" t="s">
        <v>51</v>
      </c>
      <c r="E211" t="s">
        <v>32</v>
      </c>
      <c r="F211" t="s">
        <v>31</v>
      </c>
      <c r="G211">
        <v>36.590000000000003</v>
      </c>
      <c r="H211">
        <v>27.16</v>
      </c>
      <c r="I211">
        <v>3.2</v>
      </c>
    </row>
    <row r="212" spans="1:9" ht="17" x14ac:dyDescent="0.2">
      <c r="A212" t="s">
        <v>168</v>
      </c>
      <c r="B212">
        <v>2005</v>
      </c>
      <c r="C212" t="s">
        <v>30</v>
      </c>
      <c r="D212" s="1" t="s">
        <v>51</v>
      </c>
      <c r="E212" t="s">
        <v>32</v>
      </c>
      <c r="F212" t="s">
        <v>31</v>
      </c>
      <c r="G212">
        <v>36.590000000000003</v>
      </c>
      <c r="H212">
        <v>27.16</v>
      </c>
      <c r="I212">
        <v>3.5</v>
      </c>
    </row>
    <row r="213" spans="1:9" ht="17" x14ac:dyDescent="0.2">
      <c r="A213" t="s">
        <v>168</v>
      </c>
      <c r="B213">
        <v>2005</v>
      </c>
      <c r="C213" t="s">
        <v>30</v>
      </c>
      <c r="D213" s="1" t="s">
        <v>51</v>
      </c>
      <c r="E213" t="s">
        <v>32</v>
      </c>
      <c r="F213" t="s">
        <v>31</v>
      </c>
      <c r="G213">
        <v>36.590000000000003</v>
      </c>
      <c r="H213">
        <v>27.16</v>
      </c>
      <c r="I213">
        <v>4.5999999999999996</v>
      </c>
    </row>
    <row r="214" spans="1:9" ht="17" x14ac:dyDescent="0.2">
      <c r="A214" t="s">
        <v>168</v>
      </c>
      <c r="B214">
        <v>2005</v>
      </c>
      <c r="C214" t="s">
        <v>30</v>
      </c>
      <c r="D214" s="1" t="s">
        <v>51</v>
      </c>
      <c r="E214" t="s">
        <v>32</v>
      </c>
      <c r="F214" t="s">
        <v>31</v>
      </c>
      <c r="G214">
        <v>36.590000000000003</v>
      </c>
      <c r="H214">
        <v>27.16</v>
      </c>
      <c r="I214">
        <v>5.0999999999999996</v>
      </c>
    </row>
    <row r="215" spans="1:9" ht="17" x14ac:dyDescent="0.2">
      <c r="A215" t="s">
        <v>168</v>
      </c>
      <c r="B215">
        <v>2005</v>
      </c>
      <c r="C215" t="s">
        <v>30</v>
      </c>
      <c r="D215" s="1" t="s">
        <v>51</v>
      </c>
      <c r="E215" t="s">
        <v>32</v>
      </c>
      <c r="F215" t="s">
        <v>31</v>
      </c>
      <c r="G215">
        <v>36.590000000000003</v>
      </c>
      <c r="H215">
        <v>27.16</v>
      </c>
      <c r="I215">
        <v>4</v>
      </c>
    </row>
    <row r="216" spans="1:9" ht="17" x14ac:dyDescent="0.2">
      <c r="A216" t="s">
        <v>168</v>
      </c>
      <c r="B216">
        <v>2005</v>
      </c>
      <c r="C216" t="s">
        <v>30</v>
      </c>
      <c r="D216" s="1" t="s">
        <v>51</v>
      </c>
      <c r="E216" t="s">
        <v>32</v>
      </c>
      <c r="F216" t="s">
        <v>31</v>
      </c>
      <c r="G216">
        <v>36.590000000000003</v>
      </c>
      <c r="H216">
        <v>27.16</v>
      </c>
      <c r="I216">
        <v>3.2</v>
      </c>
    </row>
    <row r="217" spans="1:9" ht="17" x14ac:dyDescent="0.2">
      <c r="A217" t="s">
        <v>168</v>
      </c>
      <c r="B217">
        <v>2005</v>
      </c>
      <c r="C217" t="s">
        <v>30</v>
      </c>
      <c r="D217" s="1" t="s">
        <v>51</v>
      </c>
      <c r="E217" t="s">
        <v>32</v>
      </c>
      <c r="F217" t="s">
        <v>31</v>
      </c>
      <c r="G217">
        <v>36.590000000000003</v>
      </c>
      <c r="H217">
        <v>27.16</v>
      </c>
      <c r="I217">
        <v>2.5</v>
      </c>
    </row>
    <row r="218" spans="1:9" ht="17" x14ac:dyDescent="0.2">
      <c r="A218" t="s">
        <v>168</v>
      </c>
      <c r="B218">
        <v>2005</v>
      </c>
      <c r="C218" t="s">
        <v>30</v>
      </c>
      <c r="D218" s="1" t="s">
        <v>51</v>
      </c>
      <c r="E218" t="s">
        <v>32</v>
      </c>
      <c r="F218" t="s">
        <v>31</v>
      </c>
      <c r="G218">
        <v>36.590000000000003</v>
      </c>
      <c r="H218">
        <v>27.16</v>
      </c>
      <c r="I218">
        <v>5</v>
      </c>
    </row>
    <row r="219" spans="1:9" ht="17" x14ac:dyDescent="0.2">
      <c r="A219" t="s">
        <v>168</v>
      </c>
      <c r="B219">
        <v>2005</v>
      </c>
      <c r="C219" t="s">
        <v>30</v>
      </c>
      <c r="D219" s="1" t="s">
        <v>51</v>
      </c>
      <c r="E219" t="s">
        <v>32</v>
      </c>
      <c r="F219" t="s">
        <v>31</v>
      </c>
      <c r="G219">
        <v>36.590000000000003</v>
      </c>
      <c r="H219">
        <v>27.16</v>
      </c>
      <c r="I219">
        <v>4.5999999999999996</v>
      </c>
    </row>
    <row r="220" spans="1:9" ht="17" x14ac:dyDescent="0.2">
      <c r="A220" t="s">
        <v>168</v>
      </c>
      <c r="B220">
        <v>2005</v>
      </c>
      <c r="C220" t="s">
        <v>30</v>
      </c>
      <c r="D220" s="1" t="s">
        <v>51</v>
      </c>
      <c r="E220" t="s">
        <v>32</v>
      </c>
      <c r="F220" t="s">
        <v>31</v>
      </c>
      <c r="G220">
        <v>36.590000000000003</v>
      </c>
      <c r="H220">
        <v>27.16</v>
      </c>
      <c r="I220">
        <v>3.4</v>
      </c>
    </row>
    <row r="221" spans="1:9" ht="17" x14ac:dyDescent="0.2">
      <c r="A221" t="s">
        <v>168</v>
      </c>
      <c r="B221">
        <v>2005</v>
      </c>
      <c r="C221" t="s">
        <v>30</v>
      </c>
      <c r="D221" s="1" t="s">
        <v>51</v>
      </c>
      <c r="E221" t="s">
        <v>32</v>
      </c>
      <c r="F221" t="s">
        <v>31</v>
      </c>
      <c r="G221">
        <v>36.590000000000003</v>
      </c>
      <c r="H221">
        <v>27.16</v>
      </c>
      <c r="I221">
        <v>3.3</v>
      </c>
    </row>
    <row r="222" spans="1:9" ht="17" x14ac:dyDescent="0.2">
      <c r="A222" t="s">
        <v>168</v>
      </c>
      <c r="B222">
        <v>2005</v>
      </c>
      <c r="C222" t="s">
        <v>30</v>
      </c>
      <c r="D222" s="1" t="s">
        <v>51</v>
      </c>
      <c r="E222" t="s">
        <v>32</v>
      </c>
      <c r="F222" t="s">
        <v>31</v>
      </c>
      <c r="G222">
        <v>36.590000000000003</v>
      </c>
      <c r="H222">
        <v>27.16</v>
      </c>
      <c r="I222">
        <v>4.0999999999999996</v>
      </c>
    </row>
    <row r="223" spans="1:9" ht="17" x14ac:dyDescent="0.2">
      <c r="A223" t="s">
        <v>168</v>
      </c>
      <c r="B223">
        <v>2005</v>
      </c>
      <c r="C223" t="s">
        <v>30</v>
      </c>
      <c r="D223" s="1" t="s">
        <v>51</v>
      </c>
      <c r="E223" t="s">
        <v>32</v>
      </c>
      <c r="F223" t="s">
        <v>31</v>
      </c>
      <c r="G223">
        <v>36.590000000000003</v>
      </c>
      <c r="H223">
        <v>27.16</v>
      </c>
      <c r="I223">
        <v>3.5</v>
      </c>
    </row>
    <row r="224" spans="1:9" ht="17" x14ac:dyDescent="0.2">
      <c r="A224" t="s">
        <v>168</v>
      </c>
      <c r="B224">
        <v>2005</v>
      </c>
      <c r="C224" t="s">
        <v>30</v>
      </c>
      <c r="D224" s="1" t="s">
        <v>51</v>
      </c>
      <c r="E224" t="s">
        <v>32</v>
      </c>
      <c r="F224" t="s">
        <v>31</v>
      </c>
      <c r="G224">
        <v>36.590000000000003</v>
      </c>
      <c r="H224">
        <v>27.16</v>
      </c>
      <c r="I224">
        <v>4</v>
      </c>
    </row>
    <row r="225" spans="1:9" ht="17" x14ac:dyDescent="0.2">
      <c r="A225" t="s">
        <v>168</v>
      </c>
      <c r="B225">
        <v>2005</v>
      </c>
      <c r="C225" t="s">
        <v>30</v>
      </c>
      <c r="D225" s="1" t="s">
        <v>51</v>
      </c>
      <c r="E225" t="s">
        <v>32</v>
      </c>
      <c r="F225" t="s">
        <v>31</v>
      </c>
      <c r="G225">
        <v>36.590000000000003</v>
      </c>
      <c r="H225">
        <v>27.16</v>
      </c>
      <c r="I225">
        <v>3.6</v>
      </c>
    </row>
    <row r="226" spans="1:9" ht="17" x14ac:dyDescent="0.2">
      <c r="A226" t="s">
        <v>168</v>
      </c>
      <c r="B226">
        <v>2005</v>
      </c>
      <c r="C226" t="s">
        <v>30</v>
      </c>
      <c r="D226" s="1" t="s">
        <v>51</v>
      </c>
      <c r="E226" t="s">
        <v>32</v>
      </c>
      <c r="F226" t="s">
        <v>31</v>
      </c>
      <c r="G226">
        <v>36.590000000000003</v>
      </c>
      <c r="H226">
        <v>27.16</v>
      </c>
      <c r="I226">
        <v>4.5999999999999996</v>
      </c>
    </row>
    <row r="227" spans="1:9" ht="17" x14ac:dyDescent="0.2">
      <c r="A227" t="s">
        <v>168</v>
      </c>
      <c r="B227">
        <v>2005</v>
      </c>
      <c r="C227" t="s">
        <v>30</v>
      </c>
      <c r="D227" s="1" t="s">
        <v>51</v>
      </c>
      <c r="E227" t="s">
        <v>32</v>
      </c>
      <c r="F227" t="s">
        <v>31</v>
      </c>
      <c r="G227">
        <v>36.590000000000003</v>
      </c>
      <c r="H227">
        <v>27.16</v>
      </c>
      <c r="I227">
        <v>4.5999999999999996</v>
      </c>
    </row>
    <row r="228" spans="1:9" ht="17" x14ac:dyDescent="0.2">
      <c r="A228" t="s">
        <v>168</v>
      </c>
      <c r="B228">
        <v>2005</v>
      </c>
      <c r="C228" t="s">
        <v>30</v>
      </c>
      <c r="D228" s="1" t="s">
        <v>51</v>
      </c>
      <c r="E228" t="s">
        <v>32</v>
      </c>
      <c r="F228" t="s">
        <v>31</v>
      </c>
      <c r="G228">
        <v>36.590000000000003</v>
      </c>
      <c r="H228">
        <v>27.16</v>
      </c>
      <c r="I228">
        <v>3.6</v>
      </c>
    </row>
    <row r="229" spans="1:9" ht="17" x14ac:dyDescent="0.2">
      <c r="A229" t="s">
        <v>168</v>
      </c>
      <c r="B229">
        <v>2005</v>
      </c>
      <c r="C229" t="s">
        <v>30</v>
      </c>
      <c r="D229" s="1" t="s">
        <v>51</v>
      </c>
      <c r="E229" t="s">
        <v>32</v>
      </c>
      <c r="F229" t="s">
        <v>31</v>
      </c>
      <c r="G229">
        <v>36.590000000000003</v>
      </c>
      <c r="H229">
        <v>27.16</v>
      </c>
      <c r="I229">
        <v>3.3</v>
      </c>
    </row>
    <row r="230" spans="1:9" ht="17" x14ac:dyDescent="0.2">
      <c r="A230" t="s">
        <v>168</v>
      </c>
      <c r="B230">
        <v>2005</v>
      </c>
      <c r="C230" t="s">
        <v>30</v>
      </c>
      <c r="D230" s="1" t="s">
        <v>51</v>
      </c>
      <c r="E230" t="s">
        <v>32</v>
      </c>
      <c r="F230" t="s">
        <v>31</v>
      </c>
      <c r="G230">
        <v>36.590000000000003</v>
      </c>
      <c r="H230">
        <v>27.16</v>
      </c>
      <c r="I230">
        <v>4.3</v>
      </c>
    </row>
    <row r="231" spans="1:9" ht="17" x14ac:dyDescent="0.2">
      <c r="A231" t="s">
        <v>168</v>
      </c>
      <c r="B231">
        <v>2005</v>
      </c>
      <c r="C231" t="s">
        <v>30</v>
      </c>
      <c r="D231" s="1" t="s">
        <v>51</v>
      </c>
      <c r="E231" t="s">
        <v>32</v>
      </c>
      <c r="F231" t="s">
        <v>31</v>
      </c>
      <c r="G231">
        <v>36.590000000000003</v>
      </c>
      <c r="H231">
        <v>27.16</v>
      </c>
      <c r="I231">
        <v>3.7</v>
      </c>
    </row>
    <row r="232" spans="1:9" ht="17" x14ac:dyDescent="0.2">
      <c r="A232" t="s">
        <v>168</v>
      </c>
      <c r="B232">
        <v>2005</v>
      </c>
      <c r="C232" t="s">
        <v>30</v>
      </c>
      <c r="D232" s="1" t="s">
        <v>51</v>
      </c>
      <c r="E232" t="s">
        <v>32</v>
      </c>
      <c r="F232" t="s">
        <v>31</v>
      </c>
      <c r="G232">
        <v>36.590000000000003</v>
      </c>
      <c r="H232">
        <v>27.16</v>
      </c>
      <c r="I232">
        <v>3.8</v>
      </c>
    </row>
    <row r="233" spans="1:9" ht="17" x14ac:dyDescent="0.2">
      <c r="A233" t="s">
        <v>168</v>
      </c>
      <c r="B233">
        <v>2005</v>
      </c>
      <c r="C233" t="s">
        <v>30</v>
      </c>
      <c r="D233" s="1" t="s">
        <v>51</v>
      </c>
      <c r="E233" t="s">
        <v>32</v>
      </c>
      <c r="F233" t="s">
        <v>31</v>
      </c>
      <c r="G233">
        <v>36.590000000000003</v>
      </c>
      <c r="H233">
        <v>27.16</v>
      </c>
      <c r="I233">
        <v>4.2</v>
      </c>
    </row>
    <row r="234" spans="1:9" ht="17" x14ac:dyDescent="0.2">
      <c r="A234" t="s">
        <v>168</v>
      </c>
      <c r="B234">
        <v>2005</v>
      </c>
      <c r="C234" t="s">
        <v>30</v>
      </c>
      <c r="D234" s="1" t="s">
        <v>51</v>
      </c>
      <c r="E234" t="s">
        <v>32</v>
      </c>
      <c r="F234" t="s">
        <v>31</v>
      </c>
      <c r="G234">
        <v>36.590000000000003</v>
      </c>
      <c r="H234">
        <v>27.16</v>
      </c>
      <c r="I234">
        <v>4.0999999999999996</v>
      </c>
    </row>
    <row r="235" spans="1:9" ht="17" x14ac:dyDescent="0.2">
      <c r="A235" t="s">
        <v>168</v>
      </c>
      <c r="B235">
        <v>2005</v>
      </c>
      <c r="C235" t="s">
        <v>30</v>
      </c>
      <c r="D235" s="1" t="s">
        <v>51</v>
      </c>
      <c r="E235" t="s">
        <v>32</v>
      </c>
      <c r="F235" t="s">
        <v>31</v>
      </c>
      <c r="G235">
        <v>36.590000000000003</v>
      </c>
      <c r="H235">
        <v>27.16</v>
      </c>
      <c r="I235">
        <v>3.3</v>
      </c>
    </row>
    <row r="236" spans="1:9" ht="17" x14ac:dyDescent="0.2">
      <c r="A236" t="s">
        <v>168</v>
      </c>
      <c r="B236">
        <v>2005</v>
      </c>
      <c r="C236" t="s">
        <v>30</v>
      </c>
      <c r="D236" s="1" t="s">
        <v>51</v>
      </c>
      <c r="E236" t="s">
        <v>32</v>
      </c>
      <c r="F236" t="s">
        <v>31</v>
      </c>
      <c r="G236">
        <v>36.590000000000003</v>
      </c>
      <c r="H236">
        <v>27.16</v>
      </c>
      <c r="I236">
        <v>3.2</v>
      </c>
    </row>
    <row r="237" spans="1:9" ht="17" x14ac:dyDescent="0.2">
      <c r="A237" t="s">
        <v>168</v>
      </c>
      <c r="B237">
        <v>2005</v>
      </c>
      <c r="C237" t="s">
        <v>30</v>
      </c>
      <c r="D237" s="1" t="s">
        <v>51</v>
      </c>
      <c r="E237" t="s">
        <v>32</v>
      </c>
      <c r="F237" t="s">
        <v>31</v>
      </c>
      <c r="G237">
        <v>36.590000000000003</v>
      </c>
      <c r="H237">
        <v>27.16</v>
      </c>
      <c r="I237">
        <v>4.0999999999999996</v>
      </c>
    </row>
    <row r="238" spans="1:9" ht="17" x14ac:dyDescent="0.2">
      <c r="A238" t="s">
        <v>168</v>
      </c>
      <c r="B238">
        <v>2005</v>
      </c>
      <c r="C238" t="s">
        <v>30</v>
      </c>
      <c r="D238" s="1" t="s">
        <v>51</v>
      </c>
      <c r="E238" t="s">
        <v>32</v>
      </c>
      <c r="F238" t="s">
        <v>31</v>
      </c>
      <c r="G238">
        <v>36.590000000000003</v>
      </c>
      <c r="H238">
        <v>27.16</v>
      </c>
      <c r="I238">
        <v>3.2</v>
      </c>
    </row>
    <row r="239" spans="1:9" ht="17" x14ac:dyDescent="0.2">
      <c r="A239" t="s">
        <v>168</v>
      </c>
      <c r="B239">
        <v>2005</v>
      </c>
      <c r="C239" t="s">
        <v>30</v>
      </c>
      <c r="D239" s="1" t="s">
        <v>51</v>
      </c>
      <c r="E239" t="s">
        <v>32</v>
      </c>
      <c r="F239" t="s">
        <v>31</v>
      </c>
      <c r="G239">
        <v>36.590000000000003</v>
      </c>
      <c r="H239">
        <v>27.16</v>
      </c>
      <c r="I239">
        <v>3</v>
      </c>
    </row>
    <row r="240" spans="1:9" ht="17" x14ac:dyDescent="0.2">
      <c r="A240" t="s">
        <v>168</v>
      </c>
      <c r="B240">
        <v>2005</v>
      </c>
      <c r="C240" t="s">
        <v>30</v>
      </c>
      <c r="D240" s="1" t="s">
        <v>51</v>
      </c>
      <c r="E240" t="s">
        <v>32</v>
      </c>
      <c r="F240" t="s">
        <v>31</v>
      </c>
      <c r="G240">
        <v>36.590000000000003</v>
      </c>
      <c r="H240">
        <v>27.16</v>
      </c>
      <c r="I240">
        <v>4.5</v>
      </c>
    </row>
    <row r="241" spans="1:9" ht="17" x14ac:dyDescent="0.2">
      <c r="A241" t="s">
        <v>168</v>
      </c>
      <c r="B241">
        <v>2005</v>
      </c>
      <c r="C241" t="s">
        <v>30</v>
      </c>
      <c r="D241" s="1" t="s">
        <v>51</v>
      </c>
      <c r="E241" t="s">
        <v>32</v>
      </c>
      <c r="F241" t="s">
        <v>31</v>
      </c>
      <c r="G241">
        <v>36.590000000000003</v>
      </c>
      <c r="H241">
        <v>27.16</v>
      </c>
      <c r="I241">
        <v>3.4</v>
      </c>
    </row>
    <row r="242" spans="1:9" ht="17" x14ac:dyDescent="0.2">
      <c r="A242" t="s">
        <v>168</v>
      </c>
      <c r="B242">
        <v>2005</v>
      </c>
      <c r="C242" t="s">
        <v>30</v>
      </c>
      <c r="D242" s="1" t="s">
        <v>51</v>
      </c>
      <c r="E242" t="s">
        <v>32</v>
      </c>
      <c r="F242" t="s">
        <v>31</v>
      </c>
      <c r="G242">
        <v>36.590000000000003</v>
      </c>
      <c r="H242">
        <v>27.16</v>
      </c>
      <c r="I242">
        <v>3.6</v>
      </c>
    </row>
    <row r="243" spans="1:9" ht="17" x14ac:dyDescent="0.2">
      <c r="A243" t="s">
        <v>168</v>
      </c>
      <c r="B243">
        <v>2005</v>
      </c>
      <c r="C243" t="s">
        <v>30</v>
      </c>
      <c r="D243" s="1" t="s">
        <v>51</v>
      </c>
      <c r="E243" t="s">
        <v>32</v>
      </c>
      <c r="F243" t="s">
        <v>31</v>
      </c>
      <c r="G243">
        <v>36.590000000000003</v>
      </c>
      <c r="H243">
        <v>27.16</v>
      </c>
      <c r="I243">
        <v>4.3</v>
      </c>
    </row>
    <row r="244" spans="1:9" ht="17" x14ac:dyDescent="0.2">
      <c r="A244" t="s">
        <v>168</v>
      </c>
      <c r="B244">
        <v>2005</v>
      </c>
      <c r="C244" t="s">
        <v>30</v>
      </c>
      <c r="D244" s="1" t="s">
        <v>51</v>
      </c>
      <c r="E244" t="s">
        <v>32</v>
      </c>
      <c r="F244" t="s">
        <v>31</v>
      </c>
      <c r="G244">
        <v>36.590000000000003</v>
      </c>
      <c r="H244">
        <v>27.16</v>
      </c>
      <c r="I244">
        <v>5</v>
      </c>
    </row>
    <row r="245" spans="1:9" ht="17" x14ac:dyDescent="0.2">
      <c r="A245" t="s">
        <v>168</v>
      </c>
      <c r="B245">
        <v>2005</v>
      </c>
      <c r="C245" t="s">
        <v>30</v>
      </c>
      <c r="D245" s="1" t="s">
        <v>51</v>
      </c>
      <c r="E245" t="s">
        <v>32</v>
      </c>
      <c r="F245" t="s">
        <v>31</v>
      </c>
      <c r="G245">
        <v>36.590000000000003</v>
      </c>
      <c r="H245">
        <v>27.16</v>
      </c>
      <c r="I245">
        <v>4.5</v>
      </c>
    </row>
    <row r="246" spans="1:9" ht="17" x14ac:dyDescent="0.2">
      <c r="A246" t="s">
        <v>168</v>
      </c>
      <c r="B246">
        <v>2005</v>
      </c>
      <c r="C246" t="s">
        <v>30</v>
      </c>
      <c r="D246" s="1" t="s">
        <v>51</v>
      </c>
      <c r="E246" t="s">
        <v>32</v>
      </c>
      <c r="F246" t="s">
        <v>31</v>
      </c>
      <c r="G246">
        <v>36.590000000000003</v>
      </c>
      <c r="H246">
        <v>27.16</v>
      </c>
      <c r="I246">
        <v>3.5</v>
      </c>
    </row>
    <row r="247" spans="1:9" ht="17" x14ac:dyDescent="0.2">
      <c r="A247" t="s">
        <v>168</v>
      </c>
      <c r="B247">
        <v>2005</v>
      </c>
      <c r="C247" t="s">
        <v>30</v>
      </c>
      <c r="D247" s="1" t="s">
        <v>51</v>
      </c>
      <c r="E247" t="s">
        <v>32</v>
      </c>
      <c r="F247" t="s">
        <v>31</v>
      </c>
      <c r="G247">
        <v>36.590000000000003</v>
      </c>
      <c r="H247">
        <v>27.16</v>
      </c>
      <c r="I247">
        <v>4</v>
      </c>
    </row>
    <row r="248" spans="1:9" ht="17" x14ac:dyDescent="0.2">
      <c r="A248" t="s">
        <v>169</v>
      </c>
      <c r="B248">
        <v>2002</v>
      </c>
      <c r="C248" t="s">
        <v>30</v>
      </c>
      <c r="D248" s="1" t="s">
        <v>33</v>
      </c>
      <c r="E248" s="1" t="s">
        <v>32</v>
      </c>
      <c r="F248" s="1" t="s">
        <v>31</v>
      </c>
      <c r="G248">
        <v>36.590000000000003</v>
      </c>
      <c r="H248">
        <v>27.16</v>
      </c>
      <c r="I248">
        <v>3.5</v>
      </c>
    </row>
    <row r="249" spans="1:9" ht="17" x14ac:dyDescent="0.2">
      <c r="A249" t="s">
        <v>169</v>
      </c>
      <c r="B249">
        <v>2002</v>
      </c>
      <c r="C249" t="s">
        <v>30</v>
      </c>
      <c r="D249" s="1" t="s">
        <v>33</v>
      </c>
      <c r="E249" s="1" t="s">
        <v>32</v>
      </c>
      <c r="F249" s="1" t="s">
        <v>31</v>
      </c>
      <c r="G249">
        <v>36.590000000000003</v>
      </c>
      <c r="H249">
        <v>27.16</v>
      </c>
      <c r="I249">
        <v>3.4</v>
      </c>
    </row>
    <row r="250" spans="1:9" ht="17" x14ac:dyDescent="0.2">
      <c r="A250" t="s">
        <v>169</v>
      </c>
      <c r="B250">
        <v>2002</v>
      </c>
      <c r="C250" t="s">
        <v>30</v>
      </c>
      <c r="D250" s="1" t="s">
        <v>33</v>
      </c>
      <c r="E250" s="1" t="s">
        <v>32</v>
      </c>
      <c r="F250" s="1" t="s">
        <v>31</v>
      </c>
      <c r="G250">
        <v>36.590000000000003</v>
      </c>
      <c r="H250">
        <v>27.16</v>
      </c>
      <c r="I250">
        <v>3.3</v>
      </c>
    </row>
    <row r="251" spans="1:9" ht="17" x14ac:dyDescent="0.2">
      <c r="A251" t="s">
        <v>169</v>
      </c>
      <c r="B251">
        <v>2002</v>
      </c>
      <c r="C251" t="s">
        <v>30</v>
      </c>
      <c r="D251" s="1" t="s">
        <v>33</v>
      </c>
      <c r="E251" s="1" t="s">
        <v>32</v>
      </c>
      <c r="F251" s="1" t="s">
        <v>31</v>
      </c>
      <c r="G251">
        <v>36.590000000000003</v>
      </c>
      <c r="H251">
        <v>27.16</v>
      </c>
      <c r="I251">
        <v>3.6</v>
      </c>
    </row>
    <row r="252" spans="1:9" ht="17" x14ac:dyDescent="0.2">
      <c r="A252" t="s">
        <v>169</v>
      </c>
      <c r="B252">
        <v>2002</v>
      </c>
      <c r="C252" t="s">
        <v>30</v>
      </c>
      <c r="D252" s="1" t="s">
        <v>33</v>
      </c>
      <c r="E252" s="1" t="s">
        <v>32</v>
      </c>
      <c r="F252" s="1" t="s">
        <v>31</v>
      </c>
      <c r="G252">
        <v>36.590000000000003</v>
      </c>
      <c r="H252">
        <v>27.16</v>
      </c>
      <c r="I252">
        <v>3.4</v>
      </c>
    </row>
    <row r="253" spans="1:9" ht="17" x14ac:dyDescent="0.2">
      <c r="A253" t="s">
        <v>169</v>
      </c>
      <c r="B253">
        <v>2002</v>
      </c>
      <c r="C253" t="s">
        <v>30</v>
      </c>
      <c r="D253" s="1" t="s">
        <v>33</v>
      </c>
      <c r="E253" s="1" t="s">
        <v>32</v>
      </c>
      <c r="F253" s="1" t="s">
        <v>31</v>
      </c>
      <c r="G253">
        <v>36.590000000000003</v>
      </c>
      <c r="H253">
        <v>27.16</v>
      </c>
      <c r="I253">
        <v>3.4</v>
      </c>
    </row>
    <row r="254" spans="1:9" ht="17" x14ac:dyDescent="0.2">
      <c r="A254" t="s">
        <v>169</v>
      </c>
      <c r="B254">
        <v>2002</v>
      </c>
      <c r="C254" t="s">
        <v>30</v>
      </c>
      <c r="D254" s="1" t="s">
        <v>33</v>
      </c>
      <c r="E254" s="1" t="s">
        <v>32</v>
      </c>
      <c r="F254" s="1" t="s">
        <v>31</v>
      </c>
      <c r="G254">
        <v>36.590000000000003</v>
      </c>
      <c r="H254">
        <v>27.16</v>
      </c>
      <c r="I254">
        <v>3.2</v>
      </c>
    </row>
    <row r="255" spans="1:9" ht="17" x14ac:dyDescent="0.2">
      <c r="A255" t="s">
        <v>169</v>
      </c>
      <c r="B255">
        <v>2002</v>
      </c>
      <c r="C255" t="s">
        <v>30</v>
      </c>
      <c r="D255" s="1" t="s">
        <v>33</v>
      </c>
      <c r="E255" s="1" t="s">
        <v>32</v>
      </c>
      <c r="F255" s="1" t="s">
        <v>31</v>
      </c>
      <c r="G255">
        <v>36.590000000000003</v>
      </c>
      <c r="H255">
        <v>27.16</v>
      </c>
      <c r="I255">
        <v>2.5</v>
      </c>
    </row>
    <row r="256" spans="1:9" ht="17" x14ac:dyDescent="0.2">
      <c r="A256" t="s">
        <v>169</v>
      </c>
      <c r="B256">
        <v>2002</v>
      </c>
      <c r="C256" t="s">
        <v>30</v>
      </c>
      <c r="D256" s="1" t="s">
        <v>33</v>
      </c>
      <c r="E256" s="1" t="s">
        <v>32</v>
      </c>
      <c r="F256" s="1" t="s">
        <v>31</v>
      </c>
      <c r="G256">
        <v>36.590000000000003</v>
      </c>
      <c r="H256">
        <v>27.16</v>
      </c>
      <c r="I256">
        <v>3.3</v>
      </c>
    </row>
    <row r="257" spans="1:11" ht="17" x14ac:dyDescent="0.2">
      <c r="A257" t="s">
        <v>169</v>
      </c>
      <c r="B257">
        <v>2002</v>
      </c>
      <c r="C257" t="s">
        <v>30</v>
      </c>
      <c r="D257" s="1" t="s">
        <v>33</v>
      </c>
      <c r="E257" s="1" t="s">
        <v>32</v>
      </c>
      <c r="F257" s="1" t="s">
        <v>31</v>
      </c>
      <c r="G257">
        <v>36.590000000000003</v>
      </c>
      <c r="H257">
        <v>27.16</v>
      </c>
      <c r="I257">
        <v>3.2</v>
      </c>
    </row>
    <row r="258" spans="1:11" ht="17" x14ac:dyDescent="0.2">
      <c r="A258" t="s">
        <v>169</v>
      </c>
      <c r="B258">
        <v>2002</v>
      </c>
      <c r="C258" t="s">
        <v>30</v>
      </c>
      <c r="D258" s="1" t="s">
        <v>33</v>
      </c>
      <c r="E258" s="1" t="s">
        <v>32</v>
      </c>
      <c r="F258" s="1" t="s">
        <v>31</v>
      </c>
      <c r="G258">
        <v>36.590000000000003</v>
      </c>
      <c r="H258">
        <v>27.16</v>
      </c>
      <c r="I258">
        <v>4.0999999999999996</v>
      </c>
    </row>
    <row r="259" spans="1:11" ht="17" x14ac:dyDescent="0.2">
      <c r="A259" t="s">
        <v>169</v>
      </c>
      <c r="B259">
        <v>2002</v>
      </c>
      <c r="C259" t="s">
        <v>30</v>
      </c>
      <c r="D259" s="1" t="s">
        <v>33</v>
      </c>
      <c r="E259" s="1" t="s">
        <v>32</v>
      </c>
      <c r="F259" s="1" t="s">
        <v>31</v>
      </c>
      <c r="G259">
        <v>36.590000000000003</v>
      </c>
      <c r="H259">
        <v>27.16</v>
      </c>
      <c r="I259">
        <v>3.8</v>
      </c>
    </row>
    <row r="260" spans="1:11" ht="17" x14ac:dyDescent="0.2">
      <c r="A260" t="s">
        <v>169</v>
      </c>
      <c r="B260">
        <v>2002</v>
      </c>
      <c r="C260" t="s">
        <v>30</v>
      </c>
      <c r="D260" s="1" t="s">
        <v>33</v>
      </c>
      <c r="E260" s="1" t="s">
        <v>32</v>
      </c>
      <c r="F260" s="1" t="s">
        <v>31</v>
      </c>
      <c r="G260">
        <v>36.590000000000003</v>
      </c>
      <c r="H260">
        <v>27.16</v>
      </c>
      <c r="I260">
        <v>3.6</v>
      </c>
    </row>
    <row r="261" spans="1:11" ht="17" x14ac:dyDescent="0.2">
      <c r="A261" t="s">
        <v>169</v>
      </c>
      <c r="B261">
        <v>2002</v>
      </c>
      <c r="C261" t="s">
        <v>30</v>
      </c>
      <c r="D261" s="1" t="s">
        <v>33</v>
      </c>
      <c r="E261" s="1" t="s">
        <v>32</v>
      </c>
      <c r="F261" s="1" t="s">
        <v>31</v>
      </c>
      <c r="G261">
        <v>36.590000000000003</v>
      </c>
      <c r="H261">
        <v>27.16</v>
      </c>
      <c r="I261">
        <v>4</v>
      </c>
    </row>
    <row r="262" spans="1:11" ht="17" x14ac:dyDescent="0.2">
      <c r="A262" t="s">
        <v>169</v>
      </c>
      <c r="B262">
        <v>2002</v>
      </c>
      <c r="C262" t="s">
        <v>30</v>
      </c>
      <c r="D262" s="1" t="s">
        <v>33</v>
      </c>
      <c r="E262" s="1" t="s">
        <v>32</v>
      </c>
      <c r="F262" s="1" t="s">
        <v>31</v>
      </c>
      <c r="G262">
        <v>36.590000000000003</v>
      </c>
      <c r="H262">
        <v>27.16</v>
      </c>
      <c r="I262">
        <v>3.6</v>
      </c>
    </row>
    <row r="263" spans="1:11" ht="17" x14ac:dyDescent="0.2">
      <c r="A263" t="s">
        <v>169</v>
      </c>
      <c r="B263">
        <v>2002</v>
      </c>
      <c r="C263" t="s">
        <v>30</v>
      </c>
      <c r="D263" s="1" t="s">
        <v>33</v>
      </c>
      <c r="E263" s="1" t="s">
        <v>32</v>
      </c>
      <c r="F263" s="1" t="s">
        <v>31</v>
      </c>
      <c r="G263">
        <v>36.590000000000003</v>
      </c>
      <c r="H263">
        <v>27.16</v>
      </c>
      <c r="I263">
        <v>4.5999999999999996</v>
      </c>
    </row>
    <row r="264" spans="1:11" ht="17" x14ac:dyDescent="0.2">
      <c r="A264" t="s">
        <v>169</v>
      </c>
      <c r="B264">
        <v>2002</v>
      </c>
      <c r="C264" t="s">
        <v>30</v>
      </c>
      <c r="D264" s="1" t="s">
        <v>33</v>
      </c>
      <c r="E264" s="1" t="s">
        <v>32</v>
      </c>
      <c r="F264" s="1" t="s">
        <v>31</v>
      </c>
      <c r="G264">
        <v>36.590000000000003</v>
      </c>
      <c r="H264">
        <v>27.16</v>
      </c>
      <c r="I264">
        <v>5.0999999999999996</v>
      </c>
    </row>
    <row r="265" spans="1:11" ht="17" x14ac:dyDescent="0.2">
      <c r="A265" t="s">
        <v>169</v>
      </c>
      <c r="B265">
        <v>2002</v>
      </c>
      <c r="C265" t="s">
        <v>30</v>
      </c>
      <c r="D265" s="1" t="s">
        <v>33</v>
      </c>
      <c r="E265" s="1" t="s">
        <v>32</v>
      </c>
      <c r="F265" s="1" t="s">
        <v>31</v>
      </c>
      <c r="G265">
        <v>36.590000000000003</v>
      </c>
      <c r="H265">
        <v>27.16</v>
      </c>
      <c r="I265">
        <v>4</v>
      </c>
    </row>
    <row r="266" spans="1:11" ht="17" x14ac:dyDescent="0.2">
      <c r="A266" t="s">
        <v>169</v>
      </c>
      <c r="B266">
        <v>2002</v>
      </c>
      <c r="C266" t="s">
        <v>30</v>
      </c>
      <c r="D266" s="1" t="s">
        <v>33</v>
      </c>
      <c r="E266" s="1" t="s">
        <v>32</v>
      </c>
      <c r="F266" s="1" t="s">
        <v>31</v>
      </c>
      <c r="G266">
        <v>36.590000000000003</v>
      </c>
      <c r="H266">
        <v>27.16</v>
      </c>
      <c r="I266">
        <v>4.0999999999999996</v>
      </c>
    </row>
    <row r="267" spans="1:11" ht="17" x14ac:dyDescent="0.2">
      <c r="A267" t="s">
        <v>169</v>
      </c>
      <c r="B267">
        <v>2014</v>
      </c>
      <c r="C267" t="s">
        <v>29</v>
      </c>
      <c r="D267" s="1" t="s">
        <v>5</v>
      </c>
      <c r="E267" s="1" t="s">
        <v>12</v>
      </c>
      <c r="F267" s="1" t="s">
        <v>14</v>
      </c>
      <c r="G267" s="1">
        <v>19.5</v>
      </c>
      <c r="H267" s="1">
        <v>-102.3</v>
      </c>
      <c r="I267">
        <v>6.8</v>
      </c>
      <c r="J267">
        <f>AVERAGE(I69:I71,I262:I263)</f>
        <v>2.1</v>
      </c>
    </row>
    <row r="268" spans="1:11" ht="17" x14ac:dyDescent="0.2">
      <c r="A268" t="s">
        <v>159</v>
      </c>
      <c r="B268">
        <v>2007</v>
      </c>
      <c r="C268" t="s">
        <v>29</v>
      </c>
      <c r="D268" s="1" t="s">
        <v>83</v>
      </c>
      <c r="E268" t="s">
        <v>85</v>
      </c>
      <c r="F268" s="1" t="s">
        <v>86</v>
      </c>
      <c r="G268">
        <v>15.14</v>
      </c>
      <c r="H268">
        <v>120.34</v>
      </c>
      <c r="I268">
        <v>8.6</v>
      </c>
    </row>
    <row r="269" spans="1:11" ht="17" x14ac:dyDescent="0.2">
      <c r="A269" t="s">
        <v>159</v>
      </c>
      <c r="B269">
        <v>2007</v>
      </c>
      <c r="C269" t="s">
        <v>29</v>
      </c>
      <c r="D269" s="1" t="s">
        <v>83</v>
      </c>
      <c r="E269" t="s">
        <v>85</v>
      </c>
      <c r="F269" s="1" t="s">
        <v>86</v>
      </c>
      <c r="G269">
        <v>15.14</v>
      </c>
      <c r="H269">
        <v>120.34</v>
      </c>
      <c r="I269">
        <v>8.5</v>
      </c>
      <c r="K269">
        <f>MAX(I269:I300)</f>
        <v>13.5</v>
      </c>
    </row>
    <row r="270" spans="1:11" ht="17" x14ac:dyDescent="0.2">
      <c r="A270" t="s">
        <v>159</v>
      </c>
      <c r="B270">
        <v>2007</v>
      </c>
      <c r="C270" t="s">
        <v>29</v>
      </c>
      <c r="D270" s="1" t="s">
        <v>83</v>
      </c>
      <c r="E270" t="s">
        <v>85</v>
      </c>
      <c r="F270" s="1" t="s">
        <v>86</v>
      </c>
      <c r="G270">
        <v>15.14</v>
      </c>
      <c r="H270">
        <v>120.34</v>
      </c>
      <c r="I270">
        <v>5.6</v>
      </c>
    </row>
    <row r="271" spans="1:11" ht="17" x14ac:dyDescent="0.2">
      <c r="A271" t="s">
        <v>166</v>
      </c>
      <c r="B271">
        <v>2014</v>
      </c>
      <c r="C271" t="s">
        <v>29</v>
      </c>
      <c r="D271" s="1" t="s">
        <v>5</v>
      </c>
      <c r="E271" t="s">
        <v>181</v>
      </c>
      <c r="F271" s="1" t="s">
        <v>14</v>
      </c>
      <c r="G271" s="1">
        <v>19</v>
      </c>
      <c r="H271" s="1">
        <v>-98.6</v>
      </c>
      <c r="I271">
        <v>9.1</v>
      </c>
    </row>
    <row r="272" spans="1:11" ht="17" x14ac:dyDescent="0.2">
      <c r="A272" t="s">
        <v>170</v>
      </c>
      <c r="B272">
        <v>1999</v>
      </c>
      <c r="C272" t="s">
        <v>36</v>
      </c>
      <c r="D272" s="1" t="s">
        <v>105</v>
      </c>
      <c r="E272" t="s">
        <v>104</v>
      </c>
      <c r="F272" t="s">
        <v>53</v>
      </c>
      <c r="G272">
        <v>31.58</v>
      </c>
      <c r="H272">
        <v>130.65</v>
      </c>
      <c r="I272">
        <v>10.1</v>
      </c>
    </row>
    <row r="273" spans="1:10" ht="17" x14ac:dyDescent="0.2">
      <c r="A273" t="s">
        <v>170</v>
      </c>
      <c r="B273">
        <v>1999</v>
      </c>
      <c r="C273" t="s">
        <v>36</v>
      </c>
      <c r="D273" s="1" t="s">
        <v>105</v>
      </c>
      <c r="E273" t="s">
        <v>104</v>
      </c>
      <c r="F273" t="s">
        <v>53</v>
      </c>
      <c r="G273">
        <v>31.58</v>
      </c>
      <c r="H273">
        <v>130.65</v>
      </c>
      <c r="I273">
        <v>13.5</v>
      </c>
    </row>
    <row r="274" spans="1:10" ht="17" x14ac:dyDescent="0.2">
      <c r="A274" t="s">
        <v>170</v>
      </c>
      <c r="B274">
        <v>1999</v>
      </c>
      <c r="C274" t="s">
        <v>36</v>
      </c>
      <c r="D274" s="1" t="s">
        <v>105</v>
      </c>
      <c r="E274" t="s">
        <v>106</v>
      </c>
      <c r="F274" t="s">
        <v>53</v>
      </c>
      <c r="G274">
        <v>30.8</v>
      </c>
      <c r="H274">
        <v>130.30000000000001</v>
      </c>
      <c r="I274">
        <v>3.2</v>
      </c>
    </row>
    <row r="275" spans="1:10" ht="17" x14ac:dyDescent="0.2">
      <c r="A275" t="s">
        <v>170</v>
      </c>
      <c r="B275">
        <v>1999</v>
      </c>
      <c r="C275" t="s">
        <v>36</v>
      </c>
      <c r="D275" s="1" t="s">
        <v>105</v>
      </c>
      <c r="E275" t="s">
        <v>106</v>
      </c>
      <c r="F275" t="s">
        <v>53</v>
      </c>
      <c r="G275">
        <v>30.8</v>
      </c>
      <c r="H275">
        <v>130.30000000000001</v>
      </c>
      <c r="I275">
        <v>8.4</v>
      </c>
    </row>
    <row r="276" spans="1:10" ht="17" x14ac:dyDescent="0.2">
      <c r="A276" t="s">
        <v>171</v>
      </c>
      <c r="B276">
        <v>1982</v>
      </c>
      <c r="C276" t="s">
        <v>40</v>
      </c>
      <c r="D276" s="1" t="s">
        <v>51</v>
      </c>
      <c r="E276" t="s">
        <v>106</v>
      </c>
      <c r="F276" s="1" t="s">
        <v>53</v>
      </c>
      <c r="G276">
        <v>30.8</v>
      </c>
      <c r="H276">
        <v>130.30000000000001</v>
      </c>
      <c r="I276">
        <v>12.1</v>
      </c>
      <c r="J276" t="s">
        <v>60</v>
      </c>
    </row>
    <row r="277" spans="1:10" ht="17" x14ac:dyDescent="0.2">
      <c r="A277" t="s">
        <v>171</v>
      </c>
      <c r="B277">
        <v>1982</v>
      </c>
      <c r="C277" t="s">
        <v>40</v>
      </c>
      <c r="D277" s="1" t="s">
        <v>51</v>
      </c>
      <c r="E277" t="s">
        <v>106</v>
      </c>
      <c r="F277" s="1" t="s">
        <v>53</v>
      </c>
      <c r="G277">
        <v>30.8</v>
      </c>
      <c r="H277">
        <v>130.30000000000001</v>
      </c>
      <c r="I277">
        <v>12.1</v>
      </c>
      <c r="J277" t="s">
        <v>60</v>
      </c>
    </row>
    <row r="278" spans="1:10" ht="17" x14ac:dyDescent="0.2">
      <c r="A278" t="s">
        <v>171</v>
      </c>
      <c r="B278">
        <v>1982</v>
      </c>
      <c r="C278" t="s">
        <v>40</v>
      </c>
      <c r="D278" s="1" t="s">
        <v>51</v>
      </c>
      <c r="E278" t="s">
        <v>106</v>
      </c>
      <c r="F278" s="1" t="s">
        <v>53</v>
      </c>
      <c r="G278">
        <v>30.8</v>
      </c>
      <c r="H278">
        <v>130.30000000000001</v>
      </c>
      <c r="I278">
        <v>12.2</v>
      </c>
      <c r="J278" t="s">
        <v>60</v>
      </c>
    </row>
    <row r="279" spans="1:10" ht="17" x14ac:dyDescent="0.2">
      <c r="A279" t="s">
        <v>171</v>
      </c>
      <c r="B279">
        <v>1982</v>
      </c>
      <c r="C279" t="s">
        <v>40</v>
      </c>
      <c r="D279" s="1" t="s">
        <v>51</v>
      </c>
      <c r="E279" t="s">
        <v>106</v>
      </c>
      <c r="F279" s="1" t="s">
        <v>53</v>
      </c>
      <c r="G279">
        <v>30.8</v>
      </c>
      <c r="H279">
        <v>130.30000000000001</v>
      </c>
      <c r="I279">
        <v>11.5</v>
      </c>
      <c r="J279" t="s">
        <v>60</v>
      </c>
    </row>
    <row r="280" spans="1:10" ht="17" x14ac:dyDescent="0.2">
      <c r="A280" t="s">
        <v>163</v>
      </c>
      <c r="B280">
        <v>1958</v>
      </c>
      <c r="C280" t="s">
        <v>36</v>
      </c>
      <c r="D280" s="1" t="s">
        <v>51</v>
      </c>
      <c r="E280" t="s">
        <v>106</v>
      </c>
      <c r="F280" s="1" t="s">
        <v>53</v>
      </c>
      <c r="G280">
        <v>30.8</v>
      </c>
      <c r="H280">
        <v>130.30000000000001</v>
      </c>
      <c r="I280">
        <v>11.6</v>
      </c>
      <c r="J280" t="s">
        <v>60</v>
      </c>
    </row>
    <row r="281" spans="1:10" ht="17" x14ac:dyDescent="0.2">
      <c r="A281" t="s">
        <v>163</v>
      </c>
      <c r="B281">
        <v>1958</v>
      </c>
      <c r="C281" t="s">
        <v>36</v>
      </c>
      <c r="D281" s="1" t="s">
        <v>51</v>
      </c>
      <c r="E281" t="s">
        <v>106</v>
      </c>
      <c r="F281" s="1" t="s">
        <v>53</v>
      </c>
      <c r="G281">
        <v>30.8</v>
      </c>
      <c r="H281">
        <v>130.30000000000001</v>
      </c>
      <c r="I281">
        <v>11.7</v>
      </c>
      <c r="J281" t="s">
        <v>60</v>
      </c>
    </row>
    <row r="282" spans="1:10" ht="17" x14ac:dyDescent="0.2">
      <c r="A282" t="s">
        <v>163</v>
      </c>
      <c r="B282">
        <v>1958</v>
      </c>
      <c r="C282" t="s">
        <v>36</v>
      </c>
      <c r="D282" s="1" t="s">
        <v>51</v>
      </c>
      <c r="E282" t="s">
        <v>106</v>
      </c>
      <c r="F282" s="1" t="s">
        <v>53</v>
      </c>
      <c r="G282">
        <v>30.8</v>
      </c>
      <c r="H282">
        <v>130.30000000000001</v>
      </c>
      <c r="I282">
        <v>12.2</v>
      </c>
      <c r="J282" t="s">
        <v>60</v>
      </c>
    </row>
    <row r="283" spans="1:10" ht="17" x14ac:dyDescent="0.2">
      <c r="A283" t="s">
        <v>163</v>
      </c>
      <c r="B283">
        <v>1958</v>
      </c>
      <c r="C283" t="s">
        <v>36</v>
      </c>
      <c r="D283" s="1" t="s">
        <v>51</v>
      </c>
      <c r="E283" t="s">
        <v>106</v>
      </c>
      <c r="F283" s="1" t="s">
        <v>53</v>
      </c>
      <c r="G283">
        <v>30.8</v>
      </c>
      <c r="H283">
        <v>130.30000000000001</v>
      </c>
      <c r="I283">
        <v>11.8</v>
      </c>
      <c r="J283" t="s">
        <v>60</v>
      </c>
    </row>
    <row r="284" spans="1:10" ht="17" x14ac:dyDescent="0.2">
      <c r="A284" t="s">
        <v>163</v>
      </c>
      <c r="B284">
        <v>1958</v>
      </c>
      <c r="C284" t="s">
        <v>30</v>
      </c>
      <c r="D284" s="1" t="s">
        <v>51</v>
      </c>
      <c r="E284" t="s">
        <v>106</v>
      </c>
      <c r="F284" s="1" t="s">
        <v>53</v>
      </c>
      <c r="G284">
        <v>30.8</v>
      </c>
      <c r="H284">
        <v>130.30000000000001</v>
      </c>
      <c r="I284">
        <v>9.9</v>
      </c>
      <c r="J284" t="s">
        <v>60</v>
      </c>
    </row>
    <row r="285" spans="1:10" ht="17" x14ac:dyDescent="0.2">
      <c r="A285" t="s">
        <v>163</v>
      </c>
      <c r="B285">
        <v>1958</v>
      </c>
      <c r="C285" t="s">
        <v>30</v>
      </c>
      <c r="D285" s="1" t="s">
        <v>51</v>
      </c>
      <c r="E285" t="s">
        <v>106</v>
      </c>
      <c r="F285" s="1" t="s">
        <v>53</v>
      </c>
      <c r="G285">
        <v>30.8</v>
      </c>
      <c r="H285">
        <v>130.30000000000001</v>
      </c>
      <c r="I285">
        <v>11.2</v>
      </c>
      <c r="J285" t="s">
        <v>60</v>
      </c>
    </row>
    <row r="286" spans="1:10" ht="17" x14ac:dyDescent="0.2">
      <c r="A286" t="s">
        <v>163</v>
      </c>
      <c r="B286">
        <v>1958</v>
      </c>
      <c r="C286" t="s">
        <v>30</v>
      </c>
      <c r="D286" s="1" t="s">
        <v>51</v>
      </c>
      <c r="E286" t="s">
        <v>106</v>
      </c>
      <c r="F286" s="1" t="s">
        <v>53</v>
      </c>
      <c r="G286">
        <v>30.8</v>
      </c>
      <c r="H286">
        <v>130.30000000000001</v>
      </c>
      <c r="I286">
        <v>8.9</v>
      </c>
      <c r="J286" t="s">
        <v>60</v>
      </c>
    </row>
    <row r="287" spans="1:10" ht="17" x14ac:dyDescent="0.2">
      <c r="A287" t="s">
        <v>163</v>
      </c>
      <c r="B287">
        <v>1958</v>
      </c>
      <c r="C287" t="s">
        <v>30</v>
      </c>
      <c r="D287" s="1" t="s">
        <v>51</v>
      </c>
      <c r="E287" t="s">
        <v>106</v>
      </c>
      <c r="F287" s="1" t="s">
        <v>53</v>
      </c>
      <c r="G287">
        <v>30.8</v>
      </c>
      <c r="H287">
        <v>130.30000000000001</v>
      </c>
      <c r="I287">
        <v>9.3000000000000007</v>
      </c>
      <c r="J287" t="s">
        <v>60</v>
      </c>
    </row>
    <row r="288" spans="1:10" ht="17" x14ac:dyDescent="0.2">
      <c r="A288" t="s">
        <v>172</v>
      </c>
      <c r="B288">
        <v>1957</v>
      </c>
      <c r="C288" t="s">
        <v>36</v>
      </c>
      <c r="D288" s="1" t="s">
        <v>51</v>
      </c>
      <c r="E288" s="1" t="s">
        <v>52</v>
      </c>
      <c r="F288" s="1" t="s">
        <v>53</v>
      </c>
      <c r="G288">
        <v>42.54</v>
      </c>
      <c r="H288">
        <v>140.83000000000001</v>
      </c>
      <c r="I288">
        <v>-4.8</v>
      </c>
      <c r="J288" t="s">
        <v>60</v>
      </c>
    </row>
    <row r="289" spans="1:10" ht="17" x14ac:dyDescent="0.2">
      <c r="A289" t="s">
        <v>163</v>
      </c>
      <c r="B289">
        <v>1958</v>
      </c>
      <c r="C289" t="s">
        <v>36</v>
      </c>
      <c r="D289" s="1" t="s">
        <v>51</v>
      </c>
      <c r="E289" s="1" t="s">
        <v>52</v>
      </c>
      <c r="F289" s="1" t="s">
        <v>53</v>
      </c>
      <c r="G289">
        <v>42.54</v>
      </c>
      <c r="H289">
        <v>140.83000000000001</v>
      </c>
      <c r="I289">
        <v>-1.8</v>
      </c>
      <c r="J289" t="s">
        <v>60</v>
      </c>
    </row>
    <row r="290" spans="1:10" ht="17" x14ac:dyDescent="0.2">
      <c r="A290" t="s">
        <v>163</v>
      </c>
      <c r="B290">
        <v>1958</v>
      </c>
      <c r="C290" t="s">
        <v>36</v>
      </c>
      <c r="D290" s="1" t="s">
        <v>51</v>
      </c>
      <c r="E290" s="1" t="s">
        <v>52</v>
      </c>
      <c r="F290" s="1" t="s">
        <v>53</v>
      </c>
      <c r="G290">
        <v>42.54</v>
      </c>
      <c r="H290">
        <v>140.83000000000001</v>
      </c>
      <c r="I290">
        <v>0.4</v>
      </c>
      <c r="J290" t="s">
        <v>60</v>
      </c>
    </row>
    <row r="291" spans="1:10" ht="17" x14ac:dyDescent="0.2">
      <c r="A291" t="s">
        <v>163</v>
      </c>
      <c r="B291">
        <v>1958</v>
      </c>
      <c r="C291" t="s">
        <v>36</v>
      </c>
      <c r="D291" s="1" t="s">
        <v>51</v>
      </c>
      <c r="E291" s="1" t="s">
        <v>52</v>
      </c>
      <c r="F291" s="1" t="s">
        <v>53</v>
      </c>
      <c r="G291">
        <v>42.54</v>
      </c>
      <c r="H291">
        <v>140.83000000000001</v>
      </c>
      <c r="I291">
        <v>-1.3</v>
      </c>
      <c r="J291" t="s">
        <v>60</v>
      </c>
    </row>
    <row r="292" spans="1:10" ht="17" x14ac:dyDescent="0.2">
      <c r="A292" t="s">
        <v>163</v>
      </c>
      <c r="B292">
        <v>1958</v>
      </c>
      <c r="C292" t="s">
        <v>36</v>
      </c>
      <c r="D292" s="1" t="s">
        <v>51</v>
      </c>
      <c r="E292" s="1" t="s">
        <v>52</v>
      </c>
      <c r="F292" s="1" t="s">
        <v>53</v>
      </c>
      <c r="G292">
        <v>42.54</v>
      </c>
      <c r="H292">
        <v>140.83000000000001</v>
      </c>
      <c r="I292">
        <v>4.4000000000000004</v>
      </c>
      <c r="J292" t="s">
        <v>60</v>
      </c>
    </row>
    <row r="293" spans="1:10" ht="17" x14ac:dyDescent="0.2">
      <c r="A293" t="s">
        <v>163</v>
      </c>
      <c r="B293">
        <v>1958</v>
      </c>
      <c r="C293" t="s">
        <v>36</v>
      </c>
      <c r="D293" s="1" t="s">
        <v>51</v>
      </c>
      <c r="E293" s="1" t="s">
        <v>52</v>
      </c>
      <c r="F293" s="1" t="s">
        <v>53</v>
      </c>
      <c r="G293">
        <v>42.54</v>
      </c>
      <c r="H293">
        <v>140.83000000000001</v>
      </c>
      <c r="I293">
        <v>0.3</v>
      </c>
      <c r="J293" t="s">
        <v>60</v>
      </c>
    </row>
    <row r="294" spans="1:10" ht="17" x14ac:dyDescent="0.2">
      <c r="A294" t="s">
        <v>163</v>
      </c>
      <c r="B294">
        <v>1958</v>
      </c>
      <c r="C294" t="s">
        <v>36</v>
      </c>
      <c r="D294" s="1" t="s">
        <v>51</v>
      </c>
      <c r="E294" s="1" t="s">
        <v>52</v>
      </c>
      <c r="F294" s="1" t="s">
        <v>53</v>
      </c>
      <c r="G294">
        <v>42.54</v>
      </c>
      <c r="H294">
        <v>140.83000000000001</v>
      </c>
      <c r="I294">
        <v>1.8</v>
      </c>
      <c r="J294" t="s">
        <v>60</v>
      </c>
    </row>
    <row r="295" spans="1:10" ht="17" x14ac:dyDescent="0.2">
      <c r="A295" t="s">
        <v>163</v>
      </c>
      <c r="B295">
        <v>1958</v>
      </c>
      <c r="C295" t="s">
        <v>36</v>
      </c>
      <c r="D295" s="1" t="s">
        <v>51</v>
      </c>
      <c r="E295" s="1" t="s">
        <v>52</v>
      </c>
      <c r="F295" s="1" t="s">
        <v>53</v>
      </c>
      <c r="G295">
        <v>42.54</v>
      </c>
      <c r="H295">
        <v>140.83000000000001</v>
      </c>
      <c r="I295">
        <v>5.2</v>
      </c>
      <c r="J295" t="s">
        <v>60</v>
      </c>
    </row>
    <row r="296" spans="1:10" ht="17" x14ac:dyDescent="0.2">
      <c r="A296" t="s">
        <v>163</v>
      </c>
      <c r="B296">
        <v>1958</v>
      </c>
      <c r="C296" t="s">
        <v>36</v>
      </c>
      <c r="D296" s="1" t="s">
        <v>51</v>
      </c>
      <c r="E296" s="1" t="s">
        <v>52</v>
      </c>
      <c r="F296" s="1" t="s">
        <v>53</v>
      </c>
      <c r="G296">
        <v>42.54</v>
      </c>
      <c r="H296">
        <v>140.83000000000001</v>
      </c>
      <c r="I296">
        <v>5</v>
      </c>
      <c r="J296" t="s">
        <v>60</v>
      </c>
    </row>
    <row r="297" spans="1:10" ht="17" x14ac:dyDescent="0.2">
      <c r="A297" t="s">
        <v>163</v>
      </c>
      <c r="B297">
        <v>1958</v>
      </c>
      <c r="C297" t="s">
        <v>36</v>
      </c>
      <c r="D297" s="1" t="s">
        <v>51</v>
      </c>
      <c r="E297" s="1" t="s">
        <v>52</v>
      </c>
      <c r="F297" s="1" t="s">
        <v>53</v>
      </c>
      <c r="G297">
        <v>42.54</v>
      </c>
      <c r="H297">
        <v>140.83000000000001</v>
      </c>
      <c r="I297">
        <v>5.6</v>
      </c>
      <c r="J297" t="s">
        <v>60</v>
      </c>
    </row>
    <row r="298" spans="1:10" ht="17" x14ac:dyDescent="0.2">
      <c r="A298" t="s">
        <v>163</v>
      </c>
      <c r="B298">
        <v>1958</v>
      </c>
      <c r="C298" t="s">
        <v>36</v>
      </c>
      <c r="D298" s="1" t="s">
        <v>51</v>
      </c>
      <c r="E298" s="1" t="s">
        <v>52</v>
      </c>
      <c r="F298" s="1" t="s">
        <v>53</v>
      </c>
      <c r="G298">
        <v>42.54</v>
      </c>
      <c r="H298">
        <v>140.83000000000001</v>
      </c>
      <c r="I298">
        <v>4.8</v>
      </c>
      <c r="J298" t="s">
        <v>60</v>
      </c>
    </row>
    <row r="299" spans="1:10" ht="17" x14ac:dyDescent="0.2">
      <c r="A299" t="s">
        <v>163</v>
      </c>
      <c r="B299">
        <v>1958</v>
      </c>
      <c r="C299" t="s">
        <v>36</v>
      </c>
      <c r="D299" s="1" t="s">
        <v>51</v>
      </c>
      <c r="E299" s="1" t="s">
        <v>52</v>
      </c>
      <c r="F299" s="1" t="s">
        <v>53</v>
      </c>
      <c r="G299">
        <v>42.54</v>
      </c>
      <c r="H299">
        <v>140.83000000000001</v>
      </c>
      <c r="I299">
        <v>3.9</v>
      </c>
      <c r="J299" t="s">
        <v>60</v>
      </c>
    </row>
    <row r="300" spans="1:10" ht="17" x14ac:dyDescent="0.2">
      <c r="A300" t="s">
        <v>163</v>
      </c>
      <c r="B300">
        <v>1958</v>
      </c>
      <c r="C300" t="s">
        <v>36</v>
      </c>
      <c r="D300" s="1" t="s">
        <v>51</v>
      </c>
      <c r="E300" s="1" t="s">
        <v>52</v>
      </c>
      <c r="F300" s="1" t="s">
        <v>53</v>
      </c>
      <c r="G300">
        <v>42.54</v>
      </c>
      <c r="H300">
        <v>140.83000000000001</v>
      </c>
      <c r="I300">
        <v>9.3000000000000007</v>
      </c>
      <c r="J300" t="s">
        <v>60</v>
      </c>
    </row>
    <row r="301" spans="1:10" ht="17" x14ac:dyDescent="0.2">
      <c r="A301" t="s">
        <v>163</v>
      </c>
      <c r="B301">
        <v>1958</v>
      </c>
      <c r="C301" t="s">
        <v>36</v>
      </c>
      <c r="D301" s="1" t="s">
        <v>51</v>
      </c>
      <c r="E301" s="1" t="s">
        <v>52</v>
      </c>
      <c r="F301" s="1" t="s">
        <v>53</v>
      </c>
      <c r="G301">
        <v>42.54</v>
      </c>
      <c r="H301">
        <v>140.83000000000001</v>
      </c>
      <c r="I301">
        <v>7.1</v>
      </c>
      <c r="J301" t="s">
        <v>60</v>
      </c>
    </row>
    <row r="302" spans="1:10" ht="17" x14ac:dyDescent="0.2">
      <c r="A302" t="s">
        <v>163</v>
      </c>
      <c r="B302">
        <v>1958</v>
      </c>
      <c r="C302" t="s">
        <v>36</v>
      </c>
      <c r="D302" s="1" t="s">
        <v>51</v>
      </c>
      <c r="E302" s="1" t="s">
        <v>52</v>
      </c>
      <c r="F302" s="1" t="s">
        <v>53</v>
      </c>
      <c r="G302">
        <v>42.54</v>
      </c>
      <c r="H302">
        <v>140.83000000000001</v>
      </c>
      <c r="I302">
        <v>5.5</v>
      </c>
      <c r="J302" t="s">
        <v>60</v>
      </c>
    </row>
    <row r="303" spans="1:10" ht="17" x14ac:dyDescent="0.2">
      <c r="A303" t="s">
        <v>163</v>
      </c>
      <c r="B303">
        <v>1958</v>
      </c>
      <c r="C303" t="s">
        <v>30</v>
      </c>
      <c r="D303" s="1" t="s">
        <v>51</v>
      </c>
      <c r="E303" s="1" t="s">
        <v>52</v>
      </c>
      <c r="F303" s="1" t="s">
        <v>53</v>
      </c>
      <c r="G303">
        <v>42.54</v>
      </c>
      <c r="H303">
        <v>140.83000000000001</v>
      </c>
      <c r="I303">
        <v>-8</v>
      </c>
      <c r="J303" t="s">
        <v>60</v>
      </c>
    </row>
    <row r="304" spans="1:10" ht="17" x14ac:dyDescent="0.2">
      <c r="A304" t="s">
        <v>163</v>
      </c>
      <c r="B304">
        <v>1958</v>
      </c>
      <c r="C304" t="s">
        <v>30</v>
      </c>
      <c r="D304" s="1" t="s">
        <v>51</v>
      </c>
      <c r="E304" s="1" t="s">
        <v>52</v>
      </c>
      <c r="F304" s="1" t="s">
        <v>53</v>
      </c>
      <c r="G304">
        <v>42.54</v>
      </c>
      <c r="H304">
        <v>140.83000000000001</v>
      </c>
      <c r="I304">
        <v>-1.7</v>
      </c>
      <c r="J304" t="s">
        <v>60</v>
      </c>
    </row>
    <row r="305" spans="1:10" ht="17" x14ac:dyDescent="0.2">
      <c r="A305" t="s">
        <v>163</v>
      </c>
      <c r="B305">
        <v>1958</v>
      </c>
      <c r="C305" t="s">
        <v>30</v>
      </c>
      <c r="D305" s="1" t="s">
        <v>51</v>
      </c>
      <c r="E305" s="1" t="s">
        <v>52</v>
      </c>
      <c r="F305" s="1" t="s">
        <v>53</v>
      </c>
      <c r="G305">
        <v>42.54</v>
      </c>
      <c r="H305">
        <v>140.83000000000001</v>
      </c>
      <c r="I305">
        <v>-11</v>
      </c>
      <c r="J305" t="s">
        <v>60</v>
      </c>
    </row>
    <row r="306" spans="1:10" ht="17" x14ac:dyDescent="0.2">
      <c r="A306" t="s">
        <v>163</v>
      </c>
      <c r="B306">
        <v>1958</v>
      </c>
      <c r="C306" t="s">
        <v>30</v>
      </c>
      <c r="D306" s="1" t="s">
        <v>51</v>
      </c>
      <c r="E306" s="1" t="s">
        <v>52</v>
      </c>
      <c r="F306" s="1" t="s">
        <v>53</v>
      </c>
      <c r="G306">
        <v>42.54</v>
      </c>
      <c r="H306">
        <v>140.83000000000001</v>
      </c>
      <c r="I306">
        <v>4.4000000000000004</v>
      </c>
      <c r="J306" t="s">
        <v>60</v>
      </c>
    </row>
    <row r="307" spans="1:10" ht="17" x14ac:dyDescent="0.2">
      <c r="A307" t="s">
        <v>163</v>
      </c>
      <c r="B307">
        <v>1958</v>
      </c>
      <c r="C307" t="s">
        <v>30</v>
      </c>
      <c r="D307" s="1" t="s">
        <v>51</v>
      </c>
      <c r="E307" s="1" t="s">
        <v>52</v>
      </c>
      <c r="F307" s="1" t="s">
        <v>53</v>
      </c>
      <c r="G307">
        <v>42.54</v>
      </c>
      <c r="H307">
        <v>140.83000000000001</v>
      </c>
      <c r="I307">
        <v>4.4000000000000004</v>
      </c>
      <c r="J307" t="s">
        <v>60</v>
      </c>
    </row>
    <row r="308" spans="1:10" ht="17" x14ac:dyDescent="0.2">
      <c r="A308" t="s">
        <v>163</v>
      </c>
      <c r="B308">
        <v>1958</v>
      </c>
      <c r="C308" t="s">
        <v>30</v>
      </c>
      <c r="D308" s="1" t="s">
        <v>51</v>
      </c>
      <c r="E308" s="1" t="s">
        <v>52</v>
      </c>
      <c r="F308" s="1" t="s">
        <v>53</v>
      </c>
      <c r="G308">
        <v>42.54</v>
      </c>
      <c r="H308">
        <v>140.83000000000001</v>
      </c>
      <c r="I308">
        <v>0.3</v>
      </c>
      <c r="J308" t="s">
        <v>60</v>
      </c>
    </row>
    <row r="309" spans="1:10" ht="17" x14ac:dyDescent="0.2">
      <c r="A309" t="s">
        <v>163</v>
      </c>
      <c r="B309">
        <v>1958</v>
      </c>
      <c r="C309" t="s">
        <v>30</v>
      </c>
      <c r="D309" s="1" t="s">
        <v>51</v>
      </c>
      <c r="E309" s="1" t="s">
        <v>52</v>
      </c>
      <c r="F309" s="1" t="s">
        <v>53</v>
      </c>
      <c r="G309">
        <v>42.54</v>
      </c>
      <c r="H309">
        <v>140.83000000000001</v>
      </c>
      <c r="I309">
        <v>1.4</v>
      </c>
      <c r="J309" t="s">
        <v>60</v>
      </c>
    </row>
    <row r="310" spans="1:10" ht="17" x14ac:dyDescent="0.2">
      <c r="A310" t="s">
        <v>163</v>
      </c>
      <c r="B310">
        <v>1958</v>
      </c>
      <c r="C310" t="s">
        <v>30</v>
      </c>
      <c r="D310" s="1" t="s">
        <v>51</v>
      </c>
      <c r="E310" s="1" t="s">
        <v>52</v>
      </c>
      <c r="F310" s="1" t="s">
        <v>53</v>
      </c>
      <c r="G310">
        <v>42.54</v>
      </c>
      <c r="H310">
        <v>140.83000000000001</v>
      </c>
      <c r="I310">
        <v>1.9</v>
      </c>
      <c r="J310" t="s">
        <v>60</v>
      </c>
    </row>
    <row r="311" spans="1:10" ht="17" x14ac:dyDescent="0.2">
      <c r="A311" t="s">
        <v>163</v>
      </c>
      <c r="B311">
        <v>1958</v>
      </c>
      <c r="C311" t="s">
        <v>30</v>
      </c>
      <c r="D311" s="1" t="s">
        <v>51</v>
      </c>
      <c r="E311" s="1" t="s">
        <v>52</v>
      </c>
      <c r="F311" s="1" t="s">
        <v>53</v>
      </c>
      <c r="G311">
        <v>42.54</v>
      </c>
      <c r="H311">
        <v>140.83000000000001</v>
      </c>
      <c r="I311">
        <v>4.5999999999999996</v>
      </c>
      <c r="J311" t="s">
        <v>60</v>
      </c>
    </row>
    <row r="312" spans="1:10" ht="17" x14ac:dyDescent="0.2">
      <c r="A312" t="s">
        <v>163</v>
      </c>
      <c r="B312">
        <v>1958</v>
      </c>
      <c r="C312" t="s">
        <v>30</v>
      </c>
      <c r="D312" s="1" t="s">
        <v>51</v>
      </c>
      <c r="E312" s="1" t="s">
        <v>52</v>
      </c>
      <c r="F312" s="1" t="s">
        <v>53</v>
      </c>
      <c r="G312">
        <v>42.54</v>
      </c>
      <c r="H312">
        <v>140.83000000000001</v>
      </c>
      <c r="I312">
        <v>6.8</v>
      </c>
      <c r="J312" t="s">
        <v>60</v>
      </c>
    </row>
    <row r="313" spans="1:10" ht="17" x14ac:dyDescent="0.2">
      <c r="A313" t="s">
        <v>166</v>
      </c>
      <c r="B313">
        <v>2014</v>
      </c>
      <c r="C313" t="s">
        <v>29</v>
      </c>
      <c r="D313" s="1" t="s">
        <v>5</v>
      </c>
      <c r="E313" s="1" t="s">
        <v>13</v>
      </c>
      <c r="F313" s="1" t="s">
        <v>21</v>
      </c>
      <c r="G313" s="1">
        <v>1.5</v>
      </c>
      <c r="H313" s="1">
        <v>-78.400000000000006</v>
      </c>
      <c r="I313">
        <v>3.9</v>
      </c>
    </row>
    <row r="314" spans="1:10" ht="17" x14ac:dyDescent="0.2">
      <c r="A314" t="s">
        <v>166</v>
      </c>
      <c r="B314">
        <v>2014</v>
      </c>
      <c r="C314" t="s">
        <v>29</v>
      </c>
      <c r="D314" s="1" t="s">
        <v>5</v>
      </c>
      <c r="E314" s="1" t="s">
        <v>13</v>
      </c>
      <c r="F314" s="1" t="s">
        <v>21</v>
      </c>
      <c r="G314" s="1">
        <v>1.5</v>
      </c>
      <c r="H314" s="1">
        <v>-78.400000000000006</v>
      </c>
      <c r="I314">
        <v>4.0999999999999996</v>
      </c>
    </row>
    <row r="315" spans="1:10" ht="34" x14ac:dyDescent="0.2">
      <c r="A315" t="s">
        <v>166</v>
      </c>
      <c r="B315">
        <v>2014</v>
      </c>
      <c r="C315" t="s">
        <v>29</v>
      </c>
      <c r="D315" s="1" t="s">
        <v>5</v>
      </c>
      <c r="E315" s="1" t="s">
        <v>16</v>
      </c>
      <c r="F315" s="1" t="s">
        <v>17</v>
      </c>
      <c r="G315" s="1">
        <v>14.5</v>
      </c>
      <c r="H315" s="1">
        <v>-90.9</v>
      </c>
      <c r="I315">
        <v>6.8</v>
      </c>
    </row>
    <row r="316" spans="1:10" ht="34" x14ac:dyDescent="0.2">
      <c r="A316" t="s">
        <v>166</v>
      </c>
      <c r="B316">
        <v>2014</v>
      </c>
      <c r="C316" t="s">
        <v>29</v>
      </c>
      <c r="D316" s="1" t="s">
        <v>5</v>
      </c>
      <c r="E316" s="1" t="s">
        <v>16</v>
      </c>
      <c r="F316" s="1" t="s">
        <v>17</v>
      </c>
      <c r="G316" s="1">
        <v>14.5</v>
      </c>
      <c r="H316" s="1">
        <v>-90.9</v>
      </c>
      <c r="I316">
        <v>10.5</v>
      </c>
    </row>
    <row r="317" spans="1:10" ht="17" x14ac:dyDescent="0.2">
      <c r="A317" t="s">
        <v>173</v>
      </c>
      <c r="B317">
        <v>1958</v>
      </c>
      <c r="C317" t="s">
        <v>40</v>
      </c>
      <c r="D317" s="1" t="s">
        <v>51</v>
      </c>
      <c r="E317" s="1" t="s">
        <v>61</v>
      </c>
      <c r="F317" s="1" t="s">
        <v>67</v>
      </c>
      <c r="G317">
        <v>-37.520000000000003</v>
      </c>
      <c r="H317">
        <v>177.18</v>
      </c>
      <c r="I317">
        <v>2.5</v>
      </c>
      <c r="J317" t="s">
        <v>62</v>
      </c>
    </row>
    <row r="318" spans="1:10" ht="17" x14ac:dyDescent="0.2">
      <c r="A318" t="s">
        <v>173</v>
      </c>
      <c r="B318">
        <v>1958</v>
      </c>
      <c r="C318" t="s">
        <v>40</v>
      </c>
      <c r="D318" s="1" t="s">
        <v>51</v>
      </c>
      <c r="E318" s="1" t="s">
        <v>61</v>
      </c>
      <c r="F318" s="1" t="s">
        <v>67</v>
      </c>
      <c r="G318">
        <v>-37.520000000000003</v>
      </c>
      <c r="H318">
        <v>177.18</v>
      </c>
      <c r="I318">
        <v>2.5</v>
      </c>
      <c r="J318" t="s">
        <v>62</v>
      </c>
    </row>
    <row r="319" spans="1:10" ht="17" x14ac:dyDescent="0.2">
      <c r="A319" t="s">
        <v>173</v>
      </c>
      <c r="B319">
        <v>1958</v>
      </c>
      <c r="C319" t="s">
        <v>40</v>
      </c>
      <c r="D319" s="1" t="s">
        <v>51</v>
      </c>
      <c r="E319" s="1" t="s">
        <v>61</v>
      </c>
      <c r="F319" s="1" t="s">
        <v>67</v>
      </c>
      <c r="G319">
        <v>-37.520000000000003</v>
      </c>
      <c r="H319">
        <v>177.18</v>
      </c>
      <c r="I319">
        <v>2.5</v>
      </c>
      <c r="J319" t="s">
        <v>62</v>
      </c>
    </row>
    <row r="320" spans="1:10" ht="17" x14ac:dyDescent="0.2">
      <c r="A320" t="s">
        <v>173</v>
      </c>
      <c r="B320">
        <v>1958</v>
      </c>
      <c r="C320" t="s">
        <v>40</v>
      </c>
      <c r="D320" s="1" t="s">
        <v>51</v>
      </c>
      <c r="E320" s="1" t="s">
        <v>61</v>
      </c>
      <c r="F320" s="1" t="s">
        <v>67</v>
      </c>
      <c r="G320">
        <v>-37.520000000000003</v>
      </c>
      <c r="H320">
        <v>177.18</v>
      </c>
      <c r="I320">
        <v>2.5</v>
      </c>
      <c r="J320" t="s">
        <v>62</v>
      </c>
    </row>
    <row r="321" spans="1:10" ht="17" x14ac:dyDescent="0.2">
      <c r="A321" t="s">
        <v>173</v>
      </c>
      <c r="B321">
        <v>1958</v>
      </c>
      <c r="C321" t="s">
        <v>40</v>
      </c>
      <c r="D321" s="1" t="s">
        <v>51</v>
      </c>
      <c r="E321" s="1" t="s">
        <v>61</v>
      </c>
      <c r="F321" s="1" t="s">
        <v>67</v>
      </c>
      <c r="G321">
        <v>-37.520000000000003</v>
      </c>
      <c r="H321">
        <v>177.18</v>
      </c>
      <c r="I321">
        <v>2.5</v>
      </c>
      <c r="J321" t="s">
        <v>62</v>
      </c>
    </row>
    <row r="322" spans="1:10" ht="17" x14ac:dyDescent="0.2">
      <c r="A322" t="s">
        <v>173</v>
      </c>
      <c r="B322">
        <v>1958</v>
      </c>
      <c r="C322" t="s">
        <v>40</v>
      </c>
      <c r="D322" s="1" t="s">
        <v>51</v>
      </c>
      <c r="E322" s="1" t="s">
        <v>61</v>
      </c>
      <c r="F322" s="1" t="s">
        <v>67</v>
      </c>
      <c r="G322">
        <v>-37.520000000000003</v>
      </c>
      <c r="H322">
        <v>177.18</v>
      </c>
      <c r="I322">
        <v>2.5</v>
      </c>
      <c r="J322" t="s">
        <v>62</v>
      </c>
    </row>
    <row r="323" spans="1:10" ht="17" x14ac:dyDescent="0.2">
      <c r="A323" t="s">
        <v>174</v>
      </c>
      <c r="B323">
        <v>1987</v>
      </c>
      <c r="C323" t="s">
        <v>40</v>
      </c>
      <c r="D323" s="1" t="s">
        <v>51</v>
      </c>
      <c r="E323" t="s">
        <v>61</v>
      </c>
      <c r="F323" t="s">
        <v>67</v>
      </c>
      <c r="G323">
        <v>-37.520000000000003</v>
      </c>
      <c r="H323">
        <v>177.18</v>
      </c>
      <c r="I323">
        <v>4</v>
      </c>
      <c r="J323" t="s">
        <v>89</v>
      </c>
    </row>
    <row r="324" spans="1:10" ht="17" x14ac:dyDescent="0.2">
      <c r="A324" t="s">
        <v>175</v>
      </c>
      <c r="B324">
        <v>1970</v>
      </c>
      <c r="C324" t="s">
        <v>40</v>
      </c>
      <c r="D324" s="1" t="s">
        <v>63</v>
      </c>
      <c r="E324" s="1" t="s">
        <v>64</v>
      </c>
      <c r="I324">
        <v>2.2000000000000002</v>
      </c>
      <c r="J324" t="s">
        <v>65</v>
      </c>
    </row>
    <row r="325" spans="1:10" ht="17" x14ac:dyDescent="0.2">
      <c r="A325" t="s">
        <v>176</v>
      </c>
      <c r="B325">
        <v>1990</v>
      </c>
      <c r="C325" t="s">
        <v>40</v>
      </c>
      <c r="D325" s="1" t="s">
        <v>51</v>
      </c>
      <c r="E325" s="1" t="s">
        <v>148</v>
      </c>
      <c r="F325" s="1" t="s">
        <v>53</v>
      </c>
      <c r="G325">
        <v>42.542000000000002</v>
      </c>
      <c r="H325">
        <v>140.83600000000001</v>
      </c>
      <c r="I325">
        <v>5.9</v>
      </c>
    </row>
    <row r="326" spans="1:10" ht="17" x14ac:dyDescent="0.2">
      <c r="A326" t="s">
        <v>176</v>
      </c>
      <c r="B326">
        <v>1990</v>
      </c>
      <c r="C326" t="s">
        <v>40</v>
      </c>
      <c r="D326" s="1" t="s">
        <v>51</v>
      </c>
      <c r="E326" s="1" t="s">
        <v>148</v>
      </c>
      <c r="F326" s="1" t="s">
        <v>53</v>
      </c>
      <c r="G326">
        <v>42.542000000000002</v>
      </c>
      <c r="H326">
        <v>140.83600000000001</v>
      </c>
      <c r="I326">
        <v>6.8</v>
      </c>
    </row>
    <row r="327" spans="1:10" ht="17" x14ac:dyDescent="0.2">
      <c r="A327" t="s">
        <v>176</v>
      </c>
      <c r="B327">
        <v>1990</v>
      </c>
      <c r="C327" t="s">
        <v>40</v>
      </c>
      <c r="D327" s="1" t="s">
        <v>51</v>
      </c>
      <c r="E327" t="s">
        <v>61</v>
      </c>
      <c r="F327" t="s">
        <v>67</v>
      </c>
      <c r="G327">
        <v>-37.520000000000003</v>
      </c>
      <c r="H327">
        <v>177.18</v>
      </c>
      <c r="I327">
        <v>-14.4</v>
      </c>
    </row>
    <row r="328" spans="1:10" ht="17" x14ac:dyDescent="0.2">
      <c r="A328" t="s">
        <v>176</v>
      </c>
      <c r="B328">
        <v>1990</v>
      </c>
      <c r="C328" t="s">
        <v>40</v>
      </c>
      <c r="D328" s="1" t="s">
        <v>51</v>
      </c>
      <c r="E328" t="s">
        <v>61</v>
      </c>
      <c r="F328" t="s">
        <v>67</v>
      </c>
      <c r="G328">
        <v>-37.520000000000003</v>
      </c>
      <c r="H328">
        <v>177.18</v>
      </c>
      <c r="I328">
        <v>-14.1</v>
      </c>
    </row>
    <row r="329" spans="1:10" ht="17" x14ac:dyDescent="0.2">
      <c r="A329" t="s">
        <v>176</v>
      </c>
      <c r="B329">
        <v>1990</v>
      </c>
      <c r="C329" t="s">
        <v>40</v>
      </c>
      <c r="D329" s="1" t="s">
        <v>51</v>
      </c>
      <c r="E329" t="s">
        <v>61</v>
      </c>
      <c r="F329" t="s">
        <v>67</v>
      </c>
      <c r="G329">
        <v>-37.520000000000003</v>
      </c>
      <c r="H329">
        <v>177.18</v>
      </c>
      <c r="I329">
        <v>3.6</v>
      </c>
    </row>
    <row r="330" spans="1:10" ht="17" x14ac:dyDescent="0.2">
      <c r="A330" t="s">
        <v>176</v>
      </c>
      <c r="B330">
        <v>1990</v>
      </c>
      <c r="C330" t="s">
        <v>40</v>
      </c>
      <c r="D330" s="1" t="s">
        <v>51</v>
      </c>
      <c r="E330" t="s">
        <v>61</v>
      </c>
      <c r="F330" t="s">
        <v>67</v>
      </c>
      <c r="G330">
        <v>-37.520000000000003</v>
      </c>
      <c r="H330">
        <v>177.18</v>
      </c>
      <c r="I330">
        <v>4.2</v>
      </c>
    </row>
    <row r="331" spans="1:10" ht="17" x14ac:dyDescent="0.2">
      <c r="A331" t="s">
        <v>177</v>
      </c>
      <c r="B331">
        <v>1991</v>
      </c>
      <c r="C331" t="s">
        <v>30</v>
      </c>
      <c r="D331" s="1" t="s">
        <v>51</v>
      </c>
      <c r="E331" t="s">
        <v>149</v>
      </c>
      <c r="F331" t="s">
        <v>99</v>
      </c>
      <c r="G331">
        <v>40.826999999999998</v>
      </c>
      <c r="H331">
        <v>14.14</v>
      </c>
      <c r="I331">
        <v>-0.6</v>
      </c>
    </row>
    <row r="332" spans="1:10" ht="17" x14ac:dyDescent="0.2">
      <c r="A332" t="s">
        <v>177</v>
      </c>
      <c r="B332">
        <v>1991</v>
      </c>
      <c r="C332" t="s">
        <v>30</v>
      </c>
      <c r="D332" s="1" t="s">
        <v>51</v>
      </c>
      <c r="E332" t="s">
        <v>149</v>
      </c>
      <c r="F332" t="s">
        <v>99</v>
      </c>
      <c r="G332">
        <v>40.826999999999998</v>
      </c>
      <c r="H332">
        <v>14.14</v>
      </c>
      <c r="I332">
        <v>-0.7</v>
      </c>
    </row>
    <row r="333" spans="1:10" ht="17" x14ac:dyDescent="0.2">
      <c r="A333" t="s">
        <v>177</v>
      </c>
      <c r="B333">
        <v>1991</v>
      </c>
      <c r="C333" t="s">
        <v>30</v>
      </c>
      <c r="D333" s="1" t="s">
        <v>51</v>
      </c>
      <c r="E333" t="s">
        <v>149</v>
      </c>
      <c r="F333" t="s">
        <v>99</v>
      </c>
      <c r="G333">
        <v>40.826999999999998</v>
      </c>
      <c r="H333">
        <v>14.14</v>
      </c>
      <c r="I333">
        <v>-0.1</v>
      </c>
    </row>
    <row r="334" spans="1:10" ht="17" x14ac:dyDescent="0.2">
      <c r="A334" t="s">
        <v>177</v>
      </c>
      <c r="B334">
        <v>1991</v>
      </c>
      <c r="C334" t="s">
        <v>30</v>
      </c>
      <c r="D334" s="1" t="s">
        <v>51</v>
      </c>
      <c r="E334" t="s">
        <v>149</v>
      </c>
      <c r="F334" t="s">
        <v>99</v>
      </c>
      <c r="G334">
        <v>40.826999999999998</v>
      </c>
      <c r="H334">
        <v>14.14</v>
      </c>
      <c r="I334">
        <v>-0.4</v>
      </c>
    </row>
    <row r="335" spans="1:10" ht="17" x14ac:dyDescent="0.2">
      <c r="A335" t="s">
        <v>177</v>
      </c>
      <c r="B335">
        <v>1991</v>
      </c>
      <c r="C335" t="s">
        <v>30</v>
      </c>
      <c r="D335" s="1" t="s">
        <v>51</v>
      </c>
      <c r="E335" t="s">
        <v>149</v>
      </c>
      <c r="F335" t="s">
        <v>99</v>
      </c>
      <c r="G335">
        <v>40.826999999999998</v>
      </c>
      <c r="H335">
        <v>14.14</v>
      </c>
      <c r="I335">
        <v>-0.4</v>
      </c>
    </row>
    <row r="336" spans="1:10" ht="17" x14ac:dyDescent="0.2">
      <c r="A336" t="s">
        <v>177</v>
      </c>
      <c r="B336">
        <v>1991</v>
      </c>
      <c r="C336" t="s">
        <v>30</v>
      </c>
      <c r="D336" s="1" t="s">
        <v>51</v>
      </c>
      <c r="E336" t="s">
        <v>149</v>
      </c>
      <c r="F336" t="s">
        <v>99</v>
      </c>
      <c r="G336">
        <v>40.826999999999998</v>
      </c>
      <c r="H336">
        <v>14.14</v>
      </c>
      <c r="I336">
        <v>-0.6</v>
      </c>
    </row>
    <row r="337" spans="1:9" ht="17" x14ac:dyDescent="0.2">
      <c r="A337" t="s">
        <v>177</v>
      </c>
      <c r="B337">
        <v>1991</v>
      </c>
      <c r="C337" t="s">
        <v>30</v>
      </c>
      <c r="D337" s="1" t="s">
        <v>51</v>
      </c>
      <c r="E337" t="s">
        <v>149</v>
      </c>
      <c r="F337" t="s">
        <v>99</v>
      </c>
      <c r="G337">
        <v>40.826999999999998</v>
      </c>
      <c r="H337">
        <v>14.14</v>
      </c>
      <c r="I337">
        <v>0</v>
      </c>
    </row>
    <row r="338" spans="1:9" ht="17" x14ac:dyDescent="0.2">
      <c r="A338" t="s">
        <v>177</v>
      </c>
      <c r="B338">
        <v>1991</v>
      </c>
      <c r="C338" t="s">
        <v>30</v>
      </c>
      <c r="D338" s="1" t="s">
        <v>51</v>
      </c>
      <c r="E338" t="s">
        <v>149</v>
      </c>
      <c r="F338" t="s">
        <v>99</v>
      </c>
      <c r="G338">
        <v>40.826999999999998</v>
      </c>
      <c r="H338">
        <v>14.14</v>
      </c>
      <c r="I338">
        <v>-0.3</v>
      </c>
    </row>
    <row r="339" spans="1:9" ht="17" x14ac:dyDescent="0.2">
      <c r="A339" t="s">
        <v>177</v>
      </c>
      <c r="B339">
        <v>1991</v>
      </c>
      <c r="C339" t="s">
        <v>30</v>
      </c>
      <c r="D339" s="1" t="s">
        <v>51</v>
      </c>
      <c r="E339" t="s">
        <v>149</v>
      </c>
      <c r="F339" t="s">
        <v>99</v>
      </c>
      <c r="G339">
        <v>40.826999999999998</v>
      </c>
      <c r="H339">
        <v>14.14</v>
      </c>
      <c r="I339">
        <v>0.1</v>
      </c>
    </row>
    <row r="340" spans="1:9" ht="17" x14ac:dyDescent="0.2">
      <c r="A340" t="s">
        <v>177</v>
      </c>
      <c r="B340">
        <v>1991</v>
      </c>
      <c r="C340" t="s">
        <v>30</v>
      </c>
      <c r="D340" s="1" t="s">
        <v>51</v>
      </c>
      <c r="E340" t="s">
        <v>149</v>
      </c>
      <c r="F340" t="s">
        <v>99</v>
      </c>
      <c r="G340">
        <v>40.826999999999998</v>
      </c>
      <c r="H340">
        <v>14.14</v>
      </c>
      <c r="I340">
        <v>0</v>
      </c>
    </row>
    <row r="341" spans="1:9" ht="17" x14ac:dyDescent="0.2">
      <c r="A341" t="s">
        <v>177</v>
      </c>
      <c r="B341">
        <v>1991</v>
      </c>
      <c r="C341" t="s">
        <v>30</v>
      </c>
      <c r="D341" s="1" t="s">
        <v>51</v>
      </c>
      <c r="E341" t="s">
        <v>149</v>
      </c>
      <c r="F341" t="s">
        <v>99</v>
      </c>
      <c r="G341">
        <v>40.826999999999998</v>
      </c>
      <c r="H341">
        <v>14.14</v>
      </c>
      <c r="I341">
        <v>-0.4</v>
      </c>
    </row>
    <row r="342" spans="1:9" ht="17" x14ac:dyDescent="0.2">
      <c r="A342" t="s">
        <v>177</v>
      </c>
      <c r="B342">
        <v>1991</v>
      </c>
      <c r="C342" t="s">
        <v>30</v>
      </c>
      <c r="D342" s="1" t="s">
        <v>51</v>
      </c>
      <c r="E342" t="s">
        <v>149</v>
      </c>
      <c r="F342" t="s">
        <v>99</v>
      </c>
      <c r="G342">
        <v>40.826999999999998</v>
      </c>
      <c r="H342">
        <v>14.14</v>
      </c>
      <c r="I342">
        <v>-0.5</v>
      </c>
    </row>
    <row r="343" spans="1:9" ht="17" x14ac:dyDescent="0.2">
      <c r="A343" t="s">
        <v>177</v>
      </c>
      <c r="B343">
        <v>1991</v>
      </c>
      <c r="C343" t="s">
        <v>30</v>
      </c>
      <c r="D343" s="1" t="s">
        <v>51</v>
      </c>
      <c r="E343" t="s">
        <v>149</v>
      </c>
      <c r="F343" t="s">
        <v>99</v>
      </c>
      <c r="G343">
        <v>40.826999999999998</v>
      </c>
      <c r="H343">
        <v>14.14</v>
      </c>
      <c r="I343">
        <v>0</v>
      </c>
    </row>
    <row r="344" spans="1:9" ht="17" x14ac:dyDescent="0.2">
      <c r="A344" t="s">
        <v>177</v>
      </c>
      <c r="B344">
        <v>1991</v>
      </c>
      <c r="C344" t="s">
        <v>30</v>
      </c>
      <c r="D344" s="1" t="s">
        <v>51</v>
      </c>
      <c r="E344" t="s">
        <v>149</v>
      </c>
      <c r="F344" t="s">
        <v>99</v>
      </c>
      <c r="G344">
        <v>40.826999999999998</v>
      </c>
      <c r="H344">
        <v>14.14</v>
      </c>
      <c r="I344">
        <v>-0.6</v>
      </c>
    </row>
    <row r="345" spans="1:9" ht="17" x14ac:dyDescent="0.2">
      <c r="A345" t="s">
        <v>177</v>
      </c>
      <c r="B345">
        <v>1991</v>
      </c>
      <c r="C345" t="s">
        <v>30</v>
      </c>
      <c r="D345" s="1" t="s">
        <v>51</v>
      </c>
      <c r="E345" t="s">
        <v>149</v>
      </c>
      <c r="F345" t="s">
        <v>99</v>
      </c>
      <c r="G345">
        <v>40.826999999999998</v>
      </c>
      <c r="H345">
        <v>14.14</v>
      </c>
      <c r="I345">
        <v>-0.5</v>
      </c>
    </row>
    <row r="346" spans="1:9" ht="17" x14ac:dyDescent="0.2">
      <c r="A346" t="s">
        <v>177</v>
      </c>
      <c r="B346">
        <v>1991</v>
      </c>
      <c r="C346" t="s">
        <v>30</v>
      </c>
      <c r="D346" s="1" t="s">
        <v>51</v>
      </c>
      <c r="E346" t="s">
        <v>149</v>
      </c>
      <c r="F346" t="s">
        <v>99</v>
      </c>
      <c r="G346">
        <v>40.826999999999998</v>
      </c>
      <c r="H346">
        <v>14.14</v>
      </c>
      <c r="I346">
        <v>-0.1</v>
      </c>
    </row>
    <row r="347" spans="1:9" ht="17" x14ac:dyDescent="0.2">
      <c r="A347" t="s">
        <v>177</v>
      </c>
      <c r="B347">
        <v>1991</v>
      </c>
      <c r="C347" t="s">
        <v>30</v>
      </c>
      <c r="D347" s="1" t="s">
        <v>51</v>
      </c>
      <c r="E347" t="s">
        <v>149</v>
      </c>
      <c r="F347" t="s">
        <v>99</v>
      </c>
      <c r="G347">
        <v>40.826999999999998</v>
      </c>
      <c r="H347">
        <v>14.14</v>
      </c>
      <c r="I347">
        <v>-0.6</v>
      </c>
    </row>
    <row r="348" spans="1:9" ht="17" x14ac:dyDescent="0.2">
      <c r="A348" t="s">
        <v>178</v>
      </c>
      <c r="B348">
        <v>1980</v>
      </c>
      <c r="C348" t="s">
        <v>40</v>
      </c>
      <c r="D348" s="1" t="s">
        <v>150</v>
      </c>
      <c r="E348" t="s">
        <v>151</v>
      </c>
      <c r="F348" t="s">
        <v>152</v>
      </c>
      <c r="G348">
        <v>11.613</v>
      </c>
      <c r="H348">
        <v>42.475999999999999</v>
      </c>
      <c r="I348">
        <v>-3.1</v>
      </c>
    </row>
    <row r="349" spans="1:9" ht="17" x14ac:dyDescent="0.2">
      <c r="A349" t="s">
        <v>178</v>
      </c>
      <c r="B349">
        <v>1980</v>
      </c>
      <c r="C349" t="s">
        <v>40</v>
      </c>
      <c r="D349" s="1" t="s">
        <v>150</v>
      </c>
      <c r="E349" t="s">
        <v>151</v>
      </c>
      <c r="F349" t="s">
        <v>152</v>
      </c>
      <c r="G349">
        <v>11.613</v>
      </c>
      <c r="H349">
        <v>42.475999999999999</v>
      </c>
      <c r="I349">
        <v>-2.9</v>
      </c>
    </row>
    <row r="350" spans="1:9" ht="17" x14ac:dyDescent="0.2">
      <c r="A350" t="s">
        <v>178</v>
      </c>
      <c r="B350">
        <v>1980</v>
      </c>
      <c r="C350" t="s">
        <v>40</v>
      </c>
      <c r="D350" s="1" t="s">
        <v>150</v>
      </c>
      <c r="E350" t="s">
        <v>151</v>
      </c>
      <c r="F350" t="s">
        <v>152</v>
      </c>
      <c r="G350">
        <v>11.613</v>
      </c>
      <c r="H350">
        <v>42.475999999999999</v>
      </c>
      <c r="I350">
        <v>-2.2999999999999998</v>
      </c>
    </row>
    <row r="351" spans="1:9" ht="17" x14ac:dyDescent="0.2">
      <c r="A351" t="s">
        <v>178</v>
      </c>
      <c r="B351">
        <v>1980</v>
      </c>
      <c r="C351" t="s">
        <v>40</v>
      </c>
      <c r="D351" s="1" t="s">
        <v>150</v>
      </c>
      <c r="E351" t="s">
        <v>151</v>
      </c>
      <c r="F351" t="s">
        <v>152</v>
      </c>
      <c r="G351">
        <v>11.613</v>
      </c>
      <c r="H351">
        <v>42.475999999999999</v>
      </c>
      <c r="I351">
        <v>-2.8</v>
      </c>
    </row>
    <row r="352" spans="1:9" ht="17" x14ac:dyDescent="0.2">
      <c r="A352" t="s">
        <v>178</v>
      </c>
      <c r="B352">
        <v>1980</v>
      </c>
      <c r="C352" t="s">
        <v>40</v>
      </c>
      <c r="D352" s="1" t="s">
        <v>150</v>
      </c>
      <c r="E352" t="s">
        <v>151</v>
      </c>
      <c r="F352" t="s">
        <v>152</v>
      </c>
      <c r="G352">
        <v>11.613</v>
      </c>
      <c r="H352">
        <v>42.475999999999999</v>
      </c>
      <c r="I352">
        <v>-0.1</v>
      </c>
    </row>
    <row r="353" spans="1:9" ht="17" x14ac:dyDescent="0.2">
      <c r="A353" t="s">
        <v>178</v>
      </c>
      <c r="B353">
        <v>1980</v>
      </c>
      <c r="C353" t="s">
        <v>40</v>
      </c>
      <c r="D353" s="1" t="s">
        <v>150</v>
      </c>
      <c r="E353" t="s">
        <v>151</v>
      </c>
      <c r="F353" t="s">
        <v>152</v>
      </c>
      <c r="G353">
        <v>11.613</v>
      </c>
      <c r="H353">
        <v>42.475999999999999</v>
      </c>
      <c r="I353">
        <v>-4.8</v>
      </c>
    </row>
    <row r="354" spans="1:9" ht="17" x14ac:dyDescent="0.2">
      <c r="A354" t="s">
        <v>178</v>
      </c>
      <c r="B354">
        <v>1980</v>
      </c>
      <c r="C354" t="s">
        <v>40</v>
      </c>
      <c r="D354" s="1" t="s">
        <v>150</v>
      </c>
      <c r="E354" t="s">
        <v>151</v>
      </c>
      <c r="F354" t="s">
        <v>152</v>
      </c>
      <c r="G354">
        <v>11.613</v>
      </c>
      <c r="H354">
        <v>42.475999999999999</v>
      </c>
      <c r="I354">
        <v>-0.2</v>
      </c>
    </row>
    <row r="355" spans="1:9" ht="17" x14ac:dyDescent="0.2">
      <c r="A355" t="s">
        <v>179</v>
      </c>
      <c r="B355">
        <v>2010</v>
      </c>
      <c r="C355" t="s">
        <v>29</v>
      </c>
      <c r="D355" s="1" t="s">
        <v>180</v>
      </c>
      <c r="E355" t="s">
        <v>181</v>
      </c>
      <c r="F355" t="s">
        <v>14</v>
      </c>
      <c r="G355" s="1">
        <v>19</v>
      </c>
      <c r="H355" s="1">
        <v>-98.6</v>
      </c>
      <c r="I355">
        <v>9</v>
      </c>
    </row>
    <row r="356" spans="1:9" ht="17" x14ac:dyDescent="0.2">
      <c r="A356" t="s">
        <v>179</v>
      </c>
      <c r="B356">
        <v>2010</v>
      </c>
      <c r="C356" t="s">
        <v>29</v>
      </c>
      <c r="D356" s="1" t="s">
        <v>180</v>
      </c>
      <c r="E356" t="s">
        <v>181</v>
      </c>
      <c r="F356" t="s">
        <v>14</v>
      </c>
      <c r="G356" s="1">
        <v>19</v>
      </c>
      <c r="H356" s="1">
        <v>-98.6</v>
      </c>
      <c r="I356">
        <v>7.8</v>
      </c>
    </row>
    <row r="357" spans="1:9" ht="17" x14ac:dyDescent="0.2">
      <c r="A357" t="s">
        <v>179</v>
      </c>
      <c r="B357">
        <v>2010</v>
      </c>
      <c r="C357" t="s">
        <v>29</v>
      </c>
      <c r="D357" s="1" t="s">
        <v>180</v>
      </c>
      <c r="E357" t="s">
        <v>181</v>
      </c>
      <c r="F357" t="s">
        <v>14</v>
      </c>
      <c r="G357" s="1">
        <v>19</v>
      </c>
      <c r="H357" s="1">
        <v>-98.6</v>
      </c>
      <c r="I357">
        <v>8.6</v>
      </c>
    </row>
    <row r="358" spans="1:9" ht="17" x14ac:dyDescent="0.2">
      <c r="A358" t="s">
        <v>179</v>
      </c>
      <c r="B358">
        <v>2010</v>
      </c>
      <c r="C358" t="s">
        <v>29</v>
      </c>
      <c r="D358" s="1" t="s">
        <v>180</v>
      </c>
      <c r="E358" t="s">
        <v>181</v>
      </c>
      <c r="F358" t="s">
        <v>14</v>
      </c>
      <c r="G358" s="1">
        <v>19</v>
      </c>
      <c r="H358" s="1">
        <v>-98.6</v>
      </c>
      <c r="I358">
        <v>8.1</v>
      </c>
    </row>
    <row r="359" spans="1:9" ht="17" x14ac:dyDescent="0.2">
      <c r="A359" t="s">
        <v>179</v>
      </c>
      <c r="B359">
        <v>2010</v>
      </c>
      <c r="C359" t="s">
        <v>29</v>
      </c>
      <c r="D359" s="1" t="s">
        <v>180</v>
      </c>
      <c r="E359" t="s">
        <v>181</v>
      </c>
      <c r="F359" t="s">
        <v>14</v>
      </c>
      <c r="G359" s="1">
        <v>19</v>
      </c>
      <c r="H359" s="1">
        <v>-98.6</v>
      </c>
      <c r="I359">
        <v>5.9</v>
      </c>
    </row>
    <row r="360" spans="1:9" ht="17" x14ac:dyDescent="0.2">
      <c r="A360" t="s">
        <v>179</v>
      </c>
      <c r="B360">
        <v>2010</v>
      </c>
      <c r="C360" t="s">
        <v>29</v>
      </c>
      <c r="D360" s="1" t="s">
        <v>180</v>
      </c>
      <c r="E360" t="s">
        <v>181</v>
      </c>
      <c r="F360" t="s">
        <v>14</v>
      </c>
      <c r="G360" s="1">
        <v>19</v>
      </c>
      <c r="H360" s="1">
        <v>-98.6</v>
      </c>
      <c r="I360">
        <v>9.3000000000000007</v>
      </c>
    </row>
    <row r="361" spans="1:9" ht="17" x14ac:dyDescent="0.2">
      <c r="A361" t="s">
        <v>179</v>
      </c>
      <c r="B361">
        <v>2010</v>
      </c>
      <c r="C361" t="s">
        <v>29</v>
      </c>
      <c r="D361" s="1" t="s">
        <v>180</v>
      </c>
      <c r="E361" t="s">
        <v>181</v>
      </c>
      <c r="F361" t="s">
        <v>14</v>
      </c>
      <c r="G361" s="1">
        <v>19</v>
      </c>
      <c r="H361" s="1">
        <v>-98.6</v>
      </c>
      <c r="I361">
        <v>7.5</v>
      </c>
    </row>
    <row r="362" spans="1:9" ht="17" x14ac:dyDescent="0.2">
      <c r="A362" t="s">
        <v>179</v>
      </c>
      <c r="B362">
        <v>2010</v>
      </c>
      <c r="C362" t="s">
        <v>29</v>
      </c>
      <c r="D362" s="1" t="s">
        <v>180</v>
      </c>
      <c r="E362" t="s">
        <v>181</v>
      </c>
      <c r="F362" t="s">
        <v>14</v>
      </c>
      <c r="G362" s="1">
        <v>19</v>
      </c>
      <c r="H362" s="1">
        <v>-98.6</v>
      </c>
      <c r="I362">
        <v>8.3000000000000007</v>
      </c>
    </row>
    <row r="363" spans="1:9" ht="17" x14ac:dyDescent="0.2">
      <c r="A363" t="s">
        <v>179</v>
      </c>
      <c r="B363">
        <v>2010</v>
      </c>
      <c r="C363" t="s">
        <v>29</v>
      </c>
      <c r="D363" s="1" t="s">
        <v>180</v>
      </c>
      <c r="E363" t="s">
        <v>181</v>
      </c>
      <c r="F363" t="s">
        <v>14</v>
      </c>
      <c r="G363" s="1">
        <v>19</v>
      </c>
      <c r="H363" s="1">
        <v>-98.6</v>
      </c>
      <c r="I363">
        <v>9</v>
      </c>
    </row>
    <row r="364" spans="1:9" ht="17" x14ac:dyDescent="0.2">
      <c r="A364" t="s">
        <v>179</v>
      </c>
      <c r="B364">
        <v>2010</v>
      </c>
      <c r="C364" t="s">
        <v>29</v>
      </c>
      <c r="D364" s="1" t="s">
        <v>180</v>
      </c>
      <c r="E364" t="s">
        <v>181</v>
      </c>
      <c r="F364" t="s">
        <v>14</v>
      </c>
      <c r="G364" s="1">
        <v>19</v>
      </c>
      <c r="H364" s="1">
        <v>-98.6</v>
      </c>
      <c r="I364">
        <v>5.2</v>
      </c>
    </row>
    <row r="365" spans="1:9" ht="17" x14ac:dyDescent="0.2">
      <c r="A365" t="s">
        <v>179</v>
      </c>
      <c r="B365">
        <v>2010</v>
      </c>
      <c r="C365" t="s">
        <v>29</v>
      </c>
      <c r="D365" s="1" t="s">
        <v>180</v>
      </c>
      <c r="E365" t="s">
        <v>181</v>
      </c>
      <c r="F365" t="s">
        <v>14</v>
      </c>
      <c r="G365" s="1">
        <v>19</v>
      </c>
      <c r="H365" s="1">
        <v>-98.6</v>
      </c>
      <c r="I365">
        <v>6</v>
      </c>
    </row>
    <row r="366" spans="1:9" ht="17" x14ac:dyDescent="0.2">
      <c r="A366" t="s">
        <v>179</v>
      </c>
      <c r="B366">
        <v>2010</v>
      </c>
      <c r="C366" t="s">
        <v>29</v>
      </c>
      <c r="D366" s="1" t="s">
        <v>180</v>
      </c>
      <c r="E366" t="s">
        <v>181</v>
      </c>
      <c r="F366" t="s">
        <v>14</v>
      </c>
      <c r="G366" s="1">
        <v>19</v>
      </c>
      <c r="H366" s="1">
        <v>-98.6</v>
      </c>
      <c r="I366">
        <v>9.5</v>
      </c>
    </row>
    <row r="367" spans="1:9" ht="17" x14ac:dyDescent="0.2">
      <c r="A367" t="s">
        <v>179</v>
      </c>
      <c r="B367">
        <v>2010</v>
      </c>
      <c r="C367" t="s">
        <v>29</v>
      </c>
      <c r="D367" s="1" t="s">
        <v>180</v>
      </c>
      <c r="E367" t="s">
        <v>181</v>
      </c>
      <c r="F367" t="s">
        <v>14</v>
      </c>
      <c r="G367" s="1">
        <v>19</v>
      </c>
      <c r="H367" s="1">
        <v>-98.6</v>
      </c>
      <c r="I367">
        <v>7.3</v>
      </c>
    </row>
    <row r="368" spans="1:9" ht="17" x14ac:dyDescent="0.2">
      <c r="A368" t="s">
        <v>179</v>
      </c>
      <c r="B368">
        <v>2010</v>
      </c>
      <c r="C368" t="s">
        <v>29</v>
      </c>
      <c r="D368" s="1" t="s">
        <v>180</v>
      </c>
      <c r="E368" t="s">
        <v>181</v>
      </c>
      <c r="F368" t="s">
        <v>14</v>
      </c>
      <c r="G368" s="1">
        <v>19</v>
      </c>
      <c r="H368" s="1">
        <v>-98.6</v>
      </c>
      <c r="I368">
        <v>7.3</v>
      </c>
    </row>
    <row r="417" spans="4:9" x14ac:dyDescent="0.2">
      <c r="D417" s="1"/>
    </row>
    <row r="418" spans="4:9" x14ac:dyDescent="0.2">
      <c r="D418" s="1"/>
    </row>
    <row r="419" spans="4:9" x14ac:dyDescent="0.2">
      <c r="D419" s="1"/>
      <c r="I419">
        <f>MIN(I69:I104)</f>
        <v>-6.8</v>
      </c>
    </row>
    <row r="420" spans="4:9" x14ac:dyDescent="0.2">
      <c r="D420" s="1"/>
    </row>
    <row r="421" spans="4:9" x14ac:dyDescent="0.2">
      <c r="D421" s="1"/>
    </row>
    <row r="422" spans="4:9" x14ac:dyDescent="0.2">
      <c r="D422" s="1"/>
    </row>
    <row r="423" spans="4:9" x14ac:dyDescent="0.2">
      <c r="D423" s="1"/>
    </row>
    <row r="424" spans="4:9" x14ac:dyDescent="0.2">
      <c r="D424" s="1"/>
    </row>
    <row r="425" spans="4:9" x14ac:dyDescent="0.2">
      <c r="D425" s="1"/>
    </row>
    <row r="426" spans="4:9" x14ac:dyDescent="0.2">
      <c r="D426" s="1"/>
    </row>
    <row r="427" spans="4:9" x14ac:dyDescent="0.2">
      <c r="D427" s="1"/>
    </row>
    <row r="428" spans="4:9" x14ac:dyDescent="0.2">
      <c r="D428" s="1"/>
    </row>
    <row r="429" spans="4:9" x14ac:dyDescent="0.2">
      <c r="D429" s="1"/>
    </row>
    <row r="430" spans="4:9" x14ac:dyDescent="0.2">
      <c r="D430" s="1"/>
    </row>
    <row r="431" spans="4:9" x14ac:dyDescent="0.2">
      <c r="D431" s="1"/>
    </row>
    <row r="432" spans="4:9"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sheetData>
  <autoFilter ref="A1:J416" xr:uid="{6C816A26-7E87-454C-9D40-3D58B2C845E4}">
    <sortState xmlns:xlrd2="http://schemas.microsoft.com/office/spreadsheetml/2017/richdata2" ref="A2:J416">
      <sortCondition ref="E1:E416"/>
    </sortState>
  </autoFilter>
  <phoneticPr fontId="2" type="noConversion"/>
  <hyperlinks>
    <hyperlink ref="J58" r:id="rId1" tooltip="Persistent link using digital object identifier" xr:uid="{52F30399-4E16-7B4B-BFE4-4ACD90F26A6E}"/>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516F-C839-3147-B5F0-4FAAC17CACC1}">
  <dimension ref="A1:G14"/>
  <sheetViews>
    <sheetView workbookViewId="0">
      <selection activeCell="D1" sqref="D1:D14"/>
    </sheetView>
  </sheetViews>
  <sheetFormatPr baseColWidth="10" defaultRowHeight="16" x14ac:dyDescent="0.2"/>
  <sheetData>
    <row r="1" spans="1:7" x14ac:dyDescent="0.2">
      <c r="A1" t="s">
        <v>182</v>
      </c>
      <c r="B1" s="13">
        <v>35372</v>
      </c>
      <c r="C1">
        <v>5445</v>
      </c>
      <c r="D1">
        <v>9</v>
      </c>
      <c r="E1">
        <v>0.3</v>
      </c>
      <c r="F1">
        <v>9.6999999999999993</v>
      </c>
      <c r="G1">
        <v>0.5</v>
      </c>
    </row>
    <row r="2" spans="1:7" x14ac:dyDescent="0.2">
      <c r="A2" t="s">
        <v>183</v>
      </c>
      <c r="B2" s="13">
        <v>35280</v>
      </c>
      <c r="C2">
        <v>8831</v>
      </c>
      <c r="D2">
        <v>7.8</v>
      </c>
      <c r="E2">
        <v>0.3</v>
      </c>
      <c r="F2">
        <v>11.08</v>
      </c>
      <c r="G2">
        <v>0.5</v>
      </c>
    </row>
    <row r="3" spans="1:7" x14ac:dyDescent="0.2">
      <c r="A3" t="s">
        <v>184</v>
      </c>
      <c r="B3" t="s">
        <v>185</v>
      </c>
      <c r="C3">
        <v>2327</v>
      </c>
      <c r="D3">
        <v>8.6</v>
      </c>
      <c r="E3">
        <v>0.3</v>
      </c>
      <c r="F3">
        <v>11.6</v>
      </c>
      <c r="G3">
        <v>0.5</v>
      </c>
    </row>
    <row r="4" spans="1:7" x14ac:dyDescent="0.2">
      <c r="A4" t="s">
        <v>186</v>
      </c>
      <c r="B4" t="s">
        <v>187</v>
      </c>
      <c r="C4">
        <v>3647</v>
      </c>
      <c r="D4">
        <v>8.1</v>
      </c>
      <c r="E4">
        <v>0.3</v>
      </c>
      <c r="F4">
        <v>12.87</v>
      </c>
      <c r="G4">
        <v>0.5</v>
      </c>
    </row>
    <row r="5" spans="1:7" x14ac:dyDescent="0.2">
      <c r="A5" t="s">
        <v>188</v>
      </c>
      <c r="B5" s="13">
        <v>35897</v>
      </c>
      <c r="C5">
        <v>850</v>
      </c>
      <c r="D5">
        <v>5.9</v>
      </c>
      <c r="E5">
        <v>0.3</v>
      </c>
      <c r="F5">
        <v>11.93</v>
      </c>
      <c r="G5">
        <v>0.5</v>
      </c>
    </row>
    <row r="6" spans="1:7" x14ac:dyDescent="0.2">
      <c r="A6" t="s">
        <v>189</v>
      </c>
      <c r="B6" t="s">
        <v>190</v>
      </c>
      <c r="C6">
        <v>897</v>
      </c>
      <c r="D6">
        <v>9.3000000000000007</v>
      </c>
      <c r="E6">
        <v>0.3</v>
      </c>
      <c r="F6">
        <v>12.24</v>
      </c>
      <c r="G6">
        <v>0.6</v>
      </c>
    </row>
    <row r="7" spans="1:7" x14ac:dyDescent="0.2">
      <c r="A7" t="s">
        <v>191</v>
      </c>
      <c r="B7" t="s">
        <v>192</v>
      </c>
      <c r="C7">
        <v>3750</v>
      </c>
      <c r="D7">
        <v>7.5</v>
      </c>
      <c r="E7">
        <v>0.3</v>
      </c>
      <c r="F7">
        <v>13.01</v>
      </c>
      <c r="G7">
        <v>0.5</v>
      </c>
    </row>
    <row r="8" spans="1:7" x14ac:dyDescent="0.2">
      <c r="A8" t="s">
        <v>193</v>
      </c>
      <c r="B8" s="13">
        <v>36624</v>
      </c>
      <c r="C8">
        <v>7633</v>
      </c>
      <c r="D8">
        <v>8.3000000000000007</v>
      </c>
      <c r="E8">
        <v>0.3</v>
      </c>
      <c r="F8">
        <v>15</v>
      </c>
      <c r="G8">
        <v>0.5</v>
      </c>
    </row>
    <row r="9" spans="1:7" x14ac:dyDescent="0.2">
      <c r="A9" t="s">
        <v>194</v>
      </c>
      <c r="B9" t="s">
        <v>195</v>
      </c>
      <c r="C9">
        <v>1315</v>
      </c>
      <c r="D9">
        <v>9</v>
      </c>
      <c r="E9">
        <v>0.3</v>
      </c>
      <c r="F9">
        <v>15.33</v>
      </c>
      <c r="G9">
        <v>0.5</v>
      </c>
    </row>
    <row r="10" spans="1:7" x14ac:dyDescent="0.2">
      <c r="A10" t="s">
        <v>196</v>
      </c>
      <c r="B10" t="s">
        <v>197</v>
      </c>
      <c r="C10">
        <v>304</v>
      </c>
      <c r="D10">
        <v>5.2</v>
      </c>
      <c r="E10">
        <v>0.3</v>
      </c>
      <c r="F10">
        <v>14.45</v>
      </c>
      <c r="G10">
        <v>0.5</v>
      </c>
    </row>
    <row r="11" spans="1:7" x14ac:dyDescent="0.2">
      <c r="A11" t="s">
        <v>198</v>
      </c>
      <c r="B11" t="s">
        <v>199</v>
      </c>
      <c r="C11">
        <v>1023</v>
      </c>
      <c r="D11">
        <v>6</v>
      </c>
      <c r="E11">
        <v>0.3</v>
      </c>
      <c r="F11">
        <v>12.12</v>
      </c>
      <c r="G11">
        <v>0.5</v>
      </c>
    </row>
    <row r="12" spans="1:7" x14ac:dyDescent="0.2">
      <c r="A12" t="s">
        <v>200</v>
      </c>
      <c r="B12" t="s">
        <v>201</v>
      </c>
      <c r="C12">
        <v>3125</v>
      </c>
      <c r="D12">
        <v>9.5</v>
      </c>
      <c r="E12">
        <v>0.3</v>
      </c>
      <c r="F12">
        <v>14.18</v>
      </c>
      <c r="G12">
        <v>0.5</v>
      </c>
    </row>
    <row r="13" spans="1:7" x14ac:dyDescent="0.2">
      <c r="A13" t="s">
        <v>202</v>
      </c>
      <c r="B13" s="13">
        <v>38596</v>
      </c>
      <c r="C13">
        <v>11331</v>
      </c>
      <c r="D13">
        <v>7.3</v>
      </c>
      <c r="E13">
        <v>0.3</v>
      </c>
      <c r="F13">
        <v>12.52</v>
      </c>
      <c r="G13">
        <v>0.5</v>
      </c>
    </row>
    <row r="14" spans="1:7" x14ac:dyDescent="0.2">
      <c r="A14" t="s">
        <v>203</v>
      </c>
      <c r="B14" s="13">
        <v>38596</v>
      </c>
      <c r="C14">
        <v>10537</v>
      </c>
      <c r="D14">
        <v>7.3</v>
      </c>
      <c r="E14">
        <v>0.3</v>
      </c>
      <c r="F14">
        <v>12.54</v>
      </c>
      <c r="G14">
        <v>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9445B-A57F-A541-9A88-A668B238E373}">
  <dimension ref="A1:F10"/>
  <sheetViews>
    <sheetView workbookViewId="0">
      <selection activeCell="F5" sqref="F5"/>
    </sheetView>
  </sheetViews>
  <sheetFormatPr baseColWidth="10" defaultRowHeight="16" x14ac:dyDescent="0.2"/>
  <cols>
    <col min="1" max="16384" width="10.83203125" style="10"/>
  </cols>
  <sheetData>
    <row r="1" spans="1:6" x14ac:dyDescent="0.2">
      <c r="A1" s="10" t="s">
        <v>142</v>
      </c>
      <c r="B1" s="10" t="s">
        <v>143</v>
      </c>
      <c r="C1" s="10" t="s">
        <v>146</v>
      </c>
      <c r="D1" s="10" t="s">
        <v>145</v>
      </c>
      <c r="E1" s="10" t="s">
        <v>144</v>
      </c>
    </row>
    <row r="2" spans="1:6" x14ac:dyDescent="0.2">
      <c r="A2" s="9">
        <v>8.5299999999999994</v>
      </c>
      <c r="B2" s="9">
        <v>1.3</v>
      </c>
      <c r="C2" s="9">
        <f>0.25*B2/A2</f>
        <v>3.8100820633059793E-2</v>
      </c>
      <c r="D2" s="9">
        <v>19.600000000000001</v>
      </c>
      <c r="E2" s="12">
        <f>(D2-(C2*21))/(1-C2)</f>
        <v>19.544546008531384</v>
      </c>
      <c r="F2" s="12">
        <f>MIN(E2:E10)</f>
        <v>15.499026425591097</v>
      </c>
    </row>
    <row r="3" spans="1:6" x14ac:dyDescent="0.2">
      <c r="A3" s="9">
        <v>3.7</v>
      </c>
      <c r="B3" s="9">
        <v>0.8</v>
      </c>
      <c r="C3" s="9">
        <f t="shared" ref="C3:C10" si="0">0.25*B3/A3</f>
        <v>5.4054054054054057E-2</v>
      </c>
      <c r="D3" s="9">
        <v>18.2</v>
      </c>
      <c r="E3" s="12">
        <f t="shared" ref="E3:E10" si="1">(1/(1-C3))*(D3-C3*21)</f>
        <v>18.040000000000003</v>
      </c>
      <c r="F3" s="12">
        <f>MAX(E2:E10)</f>
        <v>19.544546008531384</v>
      </c>
    </row>
    <row r="4" spans="1:6" x14ac:dyDescent="0.2">
      <c r="A4" s="9">
        <v>7.02</v>
      </c>
      <c r="B4" s="9">
        <v>1.3</v>
      </c>
      <c r="C4" s="9">
        <f t="shared" si="0"/>
        <v>4.6296296296296301E-2</v>
      </c>
      <c r="D4" s="9">
        <v>17.399999999999999</v>
      </c>
      <c r="E4" s="12">
        <f t="shared" si="1"/>
        <v>17.225242718446601</v>
      </c>
      <c r="F4" s="12">
        <f>AVERAGE(E2:E10)</f>
        <v>17.129314165785075</v>
      </c>
    </row>
    <row r="5" spans="1:6" x14ac:dyDescent="0.2">
      <c r="A5" s="9">
        <v>5.49</v>
      </c>
      <c r="B5" s="9">
        <v>1.2</v>
      </c>
      <c r="C5" s="9">
        <f t="shared" si="0"/>
        <v>5.4644808743169397E-2</v>
      </c>
      <c r="D5" s="9">
        <v>17</v>
      </c>
      <c r="E5" s="12">
        <f t="shared" si="1"/>
        <v>16.768786127167626</v>
      </c>
    </row>
    <row r="6" spans="1:6" x14ac:dyDescent="0.2">
      <c r="A6" s="9">
        <v>5.99</v>
      </c>
      <c r="B6" s="9">
        <v>2.1</v>
      </c>
      <c r="C6" s="9">
        <f t="shared" si="0"/>
        <v>8.764607679465776E-2</v>
      </c>
      <c r="D6" s="9">
        <v>17.100000000000001</v>
      </c>
      <c r="E6" s="12">
        <f t="shared" si="1"/>
        <v>16.725343092406224</v>
      </c>
    </row>
    <row r="7" spans="1:6" x14ac:dyDescent="0.2">
      <c r="A7" s="9">
        <v>3.81</v>
      </c>
      <c r="B7" s="9">
        <v>2.5</v>
      </c>
      <c r="C7" s="9">
        <f t="shared" si="0"/>
        <v>0.16404199475065617</v>
      </c>
      <c r="D7" s="9">
        <v>18.100000000000001</v>
      </c>
      <c r="E7" s="12">
        <f t="shared" si="1"/>
        <v>17.530926216640506</v>
      </c>
    </row>
    <row r="8" spans="1:6" x14ac:dyDescent="0.2">
      <c r="A8" s="9">
        <v>2.83</v>
      </c>
      <c r="B8" s="9">
        <v>2.2999999999999998</v>
      </c>
      <c r="C8" s="9">
        <f t="shared" si="0"/>
        <v>0.20318021201413425</v>
      </c>
      <c r="D8" s="9">
        <v>17.899999999999999</v>
      </c>
      <c r="E8" s="12">
        <f t="shared" si="1"/>
        <v>17.109534368070953</v>
      </c>
    </row>
    <row r="9" spans="1:6" x14ac:dyDescent="0.2">
      <c r="A9" s="9">
        <v>8.24</v>
      </c>
      <c r="B9" s="9">
        <v>4.2</v>
      </c>
      <c r="C9" s="9">
        <f t="shared" si="0"/>
        <v>0.12742718446601942</v>
      </c>
      <c r="D9" s="9">
        <v>16.2</v>
      </c>
      <c r="E9" s="12">
        <f t="shared" si="1"/>
        <v>15.499026425591097</v>
      </c>
    </row>
    <row r="10" spans="1:6" x14ac:dyDescent="0.2">
      <c r="A10" s="9">
        <v>7.35</v>
      </c>
      <c r="B10" s="9">
        <v>1</v>
      </c>
      <c r="C10" s="9">
        <f t="shared" si="0"/>
        <v>3.4013605442176874E-2</v>
      </c>
      <c r="D10" s="11">
        <v>15.9</v>
      </c>
      <c r="E10" s="12">
        <f t="shared" si="1"/>
        <v>15.720422535211268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E8634-94C5-3E49-A52A-576CABEC4788}">
  <dimension ref="A1:E37"/>
  <sheetViews>
    <sheetView workbookViewId="0">
      <selection sqref="A1:XFD1"/>
    </sheetView>
  </sheetViews>
  <sheetFormatPr baseColWidth="10" defaultRowHeight="16" x14ac:dyDescent="0.2"/>
  <cols>
    <col min="1" max="1" width="14.6640625" style="7" bestFit="1" customWidth="1"/>
    <col min="2" max="2" width="17.5" style="7" bestFit="1" customWidth="1"/>
    <col min="3" max="3" width="17.5" style="7" customWidth="1"/>
    <col min="4" max="16384" width="10.83203125" style="7"/>
  </cols>
  <sheetData>
    <row r="1" spans="1:5" s="2" customFormat="1" x14ac:dyDescent="0.2">
      <c r="A1" s="2" t="s">
        <v>10</v>
      </c>
      <c r="B1" s="2" t="s">
        <v>134</v>
      </c>
      <c r="C1" s="2" t="s">
        <v>2</v>
      </c>
      <c r="D1" s="2" t="s">
        <v>132</v>
      </c>
      <c r="E1" s="2" t="s">
        <v>133</v>
      </c>
    </row>
    <row r="2" spans="1:5" x14ac:dyDescent="0.2">
      <c r="A2" s="7" t="s">
        <v>95</v>
      </c>
      <c r="B2" s="7" t="s">
        <v>130</v>
      </c>
      <c r="C2" s="7" t="s">
        <v>40</v>
      </c>
      <c r="D2" s="7">
        <v>3</v>
      </c>
      <c r="E2" s="8">
        <v>-4.0333329999999998</v>
      </c>
    </row>
    <row r="3" spans="1:5" x14ac:dyDescent="0.2">
      <c r="A3" s="7" t="s">
        <v>48</v>
      </c>
      <c r="B3" s="7" t="s">
        <v>49</v>
      </c>
      <c r="C3" s="7" t="s">
        <v>40</v>
      </c>
      <c r="D3" s="7">
        <v>14</v>
      </c>
      <c r="E3" s="8">
        <v>3.3</v>
      </c>
    </row>
    <row r="4" spans="1:5" x14ac:dyDescent="0.2">
      <c r="A4" s="7" t="s">
        <v>57</v>
      </c>
      <c r="B4" s="7" t="s">
        <v>131</v>
      </c>
      <c r="C4" s="7" t="s">
        <v>30</v>
      </c>
      <c r="D4" s="7">
        <v>2</v>
      </c>
      <c r="E4" s="8">
        <v>3.7</v>
      </c>
    </row>
    <row r="5" spans="1:5" x14ac:dyDescent="0.2">
      <c r="A5" s="7" t="s">
        <v>96</v>
      </c>
      <c r="B5" s="7" t="s">
        <v>130</v>
      </c>
      <c r="C5" s="7" t="s">
        <v>40</v>
      </c>
      <c r="D5" s="7">
        <v>1</v>
      </c>
      <c r="E5" s="8">
        <v>-9.8000000000000007</v>
      </c>
    </row>
    <row r="6" spans="1:5" x14ac:dyDescent="0.2">
      <c r="A6" s="7" t="s">
        <v>56</v>
      </c>
      <c r="B6" s="7" t="s">
        <v>131</v>
      </c>
      <c r="C6" s="7" t="s">
        <v>30</v>
      </c>
      <c r="D6" s="7">
        <v>2</v>
      </c>
      <c r="E6" s="8">
        <v>6.8</v>
      </c>
    </row>
    <row r="7" spans="1:5" x14ac:dyDescent="0.2">
      <c r="A7" s="7" t="s">
        <v>74</v>
      </c>
      <c r="B7" s="7" t="s">
        <v>73</v>
      </c>
      <c r="C7" s="7" t="s">
        <v>40</v>
      </c>
      <c r="D7" s="7">
        <v>12</v>
      </c>
      <c r="E7" s="8">
        <v>2.233333</v>
      </c>
    </row>
    <row r="8" spans="1:5" x14ac:dyDescent="0.2">
      <c r="A8" s="7" t="s">
        <v>42</v>
      </c>
      <c r="B8" s="7" t="s">
        <v>14</v>
      </c>
      <c r="C8" s="7" t="s">
        <v>29</v>
      </c>
      <c r="D8" s="7">
        <v>1</v>
      </c>
      <c r="E8" s="8">
        <v>5.8</v>
      </c>
    </row>
    <row r="9" spans="1:5" x14ac:dyDescent="0.2">
      <c r="A9" s="7" t="s">
        <v>69</v>
      </c>
      <c r="B9" s="7" t="s">
        <v>70</v>
      </c>
      <c r="C9" s="7" t="s">
        <v>36</v>
      </c>
      <c r="D9" s="7">
        <v>19</v>
      </c>
      <c r="E9" s="8">
        <v>-0.472632</v>
      </c>
    </row>
    <row r="10" spans="1:5" x14ac:dyDescent="0.2">
      <c r="A10" s="7" t="s">
        <v>135</v>
      </c>
      <c r="B10" s="7" t="s">
        <v>35</v>
      </c>
      <c r="C10" s="7" t="s">
        <v>29</v>
      </c>
      <c r="D10" s="7">
        <v>2</v>
      </c>
      <c r="E10" s="8">
        <v>5.65</v>
      </c>
    </row>
    <row r="11" spans="1:5" x14ac:dyDescent="0.2">
      <c r="A11" s="7" t="s">
        <v>107</v>
      </c>
      <c r="B11" s="7" t="s">
        <v>108</v>
      </c>
      <c r="C11" s="7" t="s">
        <v>139</v>
      </c>
      <c r="D11" s="7">
        <v>3</v>
      </c>
      <c r="E11" s="8">
        <v>-1.1333329999999999</v>
      </c>
    </row>
    <row r="12" spans="1:5" x14ac:dyDescent="0.2">
      <c r="A12" s="7" t="s">
        <v>117</v>
      </c>
      <c r="B12" s="7" t="s">
        <v>136</v>
      </c>
      <c r="C12" s="7" t="s">
        <v>139</v>
      </c>
      <c r="D12" s="7">
        <v>45</v>
      </c>
      <c r="E12" s="8">
        <v>3.5355560000000001</v>
      </c>
    </row>
    <row r="13" spans="1:5" x14ac:dyDescent="0.2">
      <c r="A13" s="7" t="s">
        <v>37</v>
      </c>
      <c r="B13" s="7" t="s">
        <v>35</v>
      </c>
      <c r="C13" s="7" t="s">
        <v>36</v>
      </c>
      <c r="D13" s="7">
        <v>3</v>
      </c>
      <c r="E13" s="8">
        <v>0.4</v>
      </c>
    </row>
    <row r="14" spans="1:5" x14ac:dyDescent="0.2">
      <c r="A14" s="7" t="s">
        <v>59</v>
      </c>
      <c r="B14" s="7" t="s">
        <v>53</v>
      </c>
      <c r="C14" s="7" t="s">
        <v>139</v>
      </c>
      <c r="D14" s="7">
        <v>3</v>
      </c>
      <c r="E14" s="8">
        <v>8.266667</v>
      </c>
    </row>
    <row r="15" spans="1:5" x14ac:dyDescent="0.2">
      <c r="A15" s="7" t="s">
        <v>94</v>
      </c>
      <c r="B15" s="7" t="s">
        <v>130</v>
      </c>
      <c r="C15" s="7" t="s">
        <v>40</v>
      </c>
      <c r="D15" s="7">
        <v>2</v>
      </c>
      <c r="E15" s="8">
        <v>1.05</v>
      </c>
    </row>
    <row r="16" spans="1:5" x14ac:dyDescent="0.2">
      <c r="A16" s="7" t="s">
        <v>23</v>
      </c>
      <c r="B16" s="7" t="s">
        <v>18</v>
      </c>
      <c r="C16" s="7" t="s">
        <v>140</v>
      </c>
      <c r="D16" s="7">
        <v>15</v>
      </c>
      <c r="E16" s="8">
        <v>6.5266669999999998</v>
      </c>
    </row>
    <row r="17" spans="1:5" x14ac:dyDescent="0.2">
      <c r="A17" s="7" t="s">
        <v>124</v>
      </c>
      <c r="B17" s="7" t="s">
        <v>19</v>
      </c>
      <c r="C17" s="7" t="s">
        <v>29</v>
      </c>
      <c r="D17" s="7">
        <v>1</v>
      </c>
      <c r="E17" s="8">
        <v>7.5</v>
      </c>
    </row>
    <row r="18" spans="1:5" x14ac:dyDescent="0.2">
      <c r="A18" s="7" t="s">
        <v>100</v>
      </c>
      <c r="B18" s="7" t="s">
        <v>99</v>
      </c>
      <c r="C18" s="7" t="s">
        <v>36</v>
      </c>
      <c r="D18" s="7">
        <v>36</v>
      </c>
      <c r="E18" s="8">
        <v>1.822222</v>
      </c>
    </row>
    <row r="19" spans="1:5" x14ac:dyDescent="0.2">
      <c r="A19" s="7" t="s">
        <v>92</v>
      </c>
      <c r="B19" s="7" t="s">
        <v>137</v>
      </c>
      <c r="C19" s="7" t="s">
        <v>40</v>
      </c>
      <c r="D19" s="7">
        <v>2</v>
      </c>
      <c r="E19" s="8">
        <v>5</v>
      </c>
    </row>
    <row r="20" spans="1:5" x14ac:dyDescent="0.2">
      <c r="A20" s="7" t="s">
        <v>93</v>
      </c>
      <c r="B20" s="7" t="s">
        <v>137</v>
      </c>
      <c r="C20" s="7" t="s">
        <v>40</v>
      </c>
      <c r="D20" s="7">
        <v>1</v>
      </c>
      <c r="E20" s="8">
        <v>3.8</v>
      </c>
    </row>
    <row r="21" spans="1:5" x14ac:dyDescent="0.2">
      <c r="A21" s="7" t="s">
        <v>138</v>
      </c>
      <c r="B21" s="7" t="s">
        <v>130</v>
      </c>
      <c r="C21" s="7" t="s">
        <v>29</v>
      </c>
      <c r="D21" s="7">
        <v>3</v>
      </c>
      <c r="E21" s="8">
        <v>10.833333</v>
      </c>
    </row>
    <row r="22" spans="1:5" x14ac:dyDescent="0.2">
      <c r="A22" s="7" t="s">
        <v>84</v>
      </c>
      <c r="B22" s="7" t="s">
        <v>137</v>
      </c>
      <c r="C22" s="7" t="s">
        <v>29</v>
      </c>
      <c r="D22" s="7">
        <v>5</v>
      </c>
      <c r="E22" s="8">
        <v>8.3000000000000007</v>
      </c>
    </row>
    <row r="23" spans="1:5" x14ac:dyDescent="0.2">
      <c r="A23" s="7" t="s">
        <v>58</v>
      </c>
      <c r="B23" s="7" t="s">
        <v>131</v>
      </c>
      <c r="C23" s="7" t="s">
        <v>141</v>
      </c>
      <c r="D23" s="7">
        <v>2</v>
      </c>
      <c r="E23" s="8">
        <v>-4.5</v>
      </c>
    </row>
    <row r="24" spans="1:5" x14ac:dyDescent="0.2">
      <c r="A24" s="7" t="s">
        <v>55</v>
      </c>
      <c r="B24" s="7" t="s">
        <v>53</v>
      </c>
      <c r="C24" s="7" t="s">
        <v>141</v>
      </c>
      <c r="D24" s="7">
        <v>3</v>
      </c>
      <c r="E24" s="8">
        <v>5</v>
      </c>
    </row>
    <row r="25" spans="1:5" x14ac:dyDescent="0.2">
      <c r="A25" s="7" t="s">
        <v>125</v>
      </c>
      <c r="B25" s="7" t="s">
        <v>18</v>
      </c>
      <c r="C25" s="7" t="s">
        <v>29</v>
      </c>
      <c r="D25" s="7">
        <v>3</v>
      </c>
      <c r="E25" s="8">
        <v>7.233333</v>
      </c>
    </row>
    <row r="26" spans="1:5" x14ac:dyDescent="0.2">
      <c r="A26" s="7" t="s">
        <v>72</v>
      </c>
      <c r="B26" s="7" t="s">
        <v>73</v>
      </c>
      <c r="C26" s="7" t="s">
        <v>36</v>
      </c>
      <c r="D26" s="7">
        <v>7</v>
      </c>
      <c r="E26" s="8">
        <v>2.7028569999999998</v>
      </c>
    </row>
    <row r="27" spans="1:5" x14ac:dyDescent="0.2">
      <c r="A27" s="7" t="s">
        <v>32</v>
      </c>
      <c r="B27" s="7" t="s">
        <v>31</v>
      </c>
      <c r="C27" s="7" t="s">
        <v>30</v>
      </c>
      <c r="D27" s="7">
        <v>90</v>
      </c>
      <c r="E27" s="8">
        <v>3.7388889999999999</v>
      </c>
    </row>
    <row r="28" spans="1:5" x14ac:dyDescent="0.2">
      <c r="A28" s="7" t="s">
        <v>126</v>
      </c>
      <c r="B28" s="7" t="s">
        <v>14</v>
      </c>
      <c r="C28" s="7" t="s">
        <v>29</v>
      </c>
      <c r="D28" s="7">
        <v>1</v>
      </c>
      <c r="E28" s="8">
        <v>6.8</v>
      </c>
    </row>
    <row r="29" spans="1:5" x14ac:dyDescent="0.2">
      <c r="A29" s="7" t="s">
        <v>85</v>
      </c>
      <c r="B29" s="7" t="s">
        <v>19</v>
      </c>
      <c r="C29" s="7" t="s">
        <v>29</v>
      </c>
      <c r="D29" s="7">
        <v>3</v>
      </c>
      <c r="E29" s="8">
        <v>7.5666669999999998</v>
      </c>
    </row>
    <row r="30" spans="1:5" x14ac:dyDescent="0.2">
      <c r="A30" s="7" t="s">
        <v>127</v>
      </c>
      <c r="B30" s="7" t="s">
        <v>14</v>
      </c>
      <c r="C30" s="7" t="s">
        <v>29</v>
      </c>
      <c r="D30" s="7">
        <v>1</v>
      </c>
      <c r="E30" s="8">
        <v>9.1</v>
      </c>
    </row>
    <row r="31" spans="1:5" x14ac:dyDescent="0.2">
      <c r="A31" s="7" t="s">
        <v>104</v>
      </c>
      <c r="B31" s="7" t="s">
        <v>53</v>
      </c>
      <c r="C31" s="7" t="s">
        <v>36</v>
      </c>
      <c r="D31" s="7">
        <v>2</v>
      </c>
      <c r="E31" s="8">
        <v>11.8</v>
      </c>
    </row>
    <row r="32" spans="1:5" x14ac:dyDescent="0.2">
      <c r="A32" s="7" t="s">
        <v>106</v>
      </c>
      <c r="B32" s="7" t="s">
        <v>53</v>
      </c>
      <c r="C32" s="7" t="s">
        <v>139</v>
      </c>
      <c r="D32" s="7">
        <v>14</v>
      </c>
      <c r="E32" s="8">
        <v>10.435714000000001</v>
      </c>
    </row>
    <row r="33" spans="1:5" x14ac:dyDescent="0.2">
      <c r="A33" s="7" t="s">
        <v>52</v>
      </c>
      <c r="B33" s="7" t="s">
        <v>53</v>
      </c>
      <c r="C33" s="7" t="s">
        <v>141</v>
      </c>
      <c r="D33" s="7">
        <v>25</v>
      </c>
      <c r="E33" s="8">
        <v>1.94</v>
      </c>
    </row>
    <row r="34" spans="1:5" x14ac:dyDescent="0.2">
      <c r="A34" s="7" t="s">
        <v>128</v>
      </c>
      <c r="B34" s="7" t="s">
        <v>21</v>
      </c>
      <c r="C34" s="7" t="s">
        <v>29</v>
      </c>
      <c r="D34" s="7">
        <v>2</v>
      </c>
      <c r="E34" s="8">
        <v>4</v>
      </c>
    </row>
    <row r="35" spans="1:5" x14ac:dyDescent="0.2">
      <c r="A35" s="7" t="s">
        <v>129</v>
      </c>
      <c r="B35" s="7" t="s">
        <v>17</v>
      </c>
      <c r="C35" s="7" t="s">
        <v>29</v>
      </c>
      <c r="D35" s="7">
        <v>2</v>
      </c>
      <c r="E35" s="8">
        <v>8.65</v>
      </c>
    </row>
    <row r="36" spans="1:5" x14ac:dyDescent="0.2">
      <c r="A36" s="7" t="s">
        <v>61</v>
      </c>
      <c r="B36" s="7" t="s">
        <v>67</v>
      </c>
      <c r="C36" s="7" t="s">
        <v>40</v>
      </c>
      <c r="D36" s="7">
        <v>7</v>
      </c>
      <c r="E36" s="8">
        <v>2.714286</v>
      </c>
    </row>
    <row r="37" spans="1:5" x14ac:dyDescent="0.2">
      <c r="A37" s="7" t="s">
        <v>64</v>
      </c>
      <c r="B37" s="7" t="s">
        <v>64</v>
      </c>
      <c r="C37" s="7" t="s">
        <v>40</v>
      </c>
      <c r="D37" s="7">
        <v>1</v>
      </c>
      <c r="E37" s="8">
        <v>2.2000000000000002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E2661-C600-094E-ABE2-A1D437B8D663}">
  <dimension ref="A1:J441"/>
  <sheetViews>
    <sheetView topLeftCell="A61" workbookViewId="0">
      <selection activeCell="A82" sqref="A82:XFD82"/>
    </sheetView>
  </sheetViews>
  <sheetFormatPr baseColWidth="10" defaultRowHeight="16" x14ac:dyDescent="0.2"/>
  <cols>
    <col min="1" max="1" width="21.33203125" customWidth="1"/>
    <col min="2" max="2" width="7.33203125" bestFit="1" customWidth="1"/>
    <col min="3" max="3" width="9.6640625" bestFit="1" customWidth="1"/>
    <col min="4" max="4" width="46.6640625" customWidth="1"/>
    <col min="5" max="5" width="26.33203125" customWidth="1"/>
    <col min="6" max="8" width="13.6640625" customWidth="1"/>
    <col min="10" max="10" width="64.5" customWidth="1"/>
  </cols>
  <sheetData>
    <row r="1" spans="1:10" s="2" customFormat="1" ht="34" x14ac:dyDescent="0.2">
      <c r="A1" s="2" t="s">
        <v>0</v>
      </c>
      <c r="B1" s="2" t="s">
        <v>1</v>
      </c>
      <c r="C1" s="2" t="s">
        <v>28</v>
      </c>
      <c r="D1" s="2" t="s">
        <v>2</v>
      </c>
      <c r="E1" s="2" t="s">
        <v>10</v>
      </c>
      <c r="F1" s="2" t="s">
        <v>7</v>
      </c>
      <c r="G1" s="2" t="s">
        <v>8</v>
      </c>
      <c r="H1" s="2" t="s">
        <v>9</v>
      </c>
      <c r="I1" s="3" t="s">
        <v>4</v>
      </c>
      <c r="J1" s="2" t="s">
        <v>3</v>
      </c>
    </row>
    <row r="2" spans="1:10" ht="51" x14ac:dyDescent="0.2">
      <c r="A2" t="s">
        <v>24</v>
      </c>
      <c r="B2">
        <v>2002</v>
      </c>
      <c r="C2" t="s">
        <v>29</v>
      </c>
      <c r="D2" s="1" t="s">
        <v>25</v>
      </c>
      <c r="E2" s="1" t="s">
        <v>27</v>
      </c>
      <c r="F2" s="1" t="s">
        <v>26</v>
      </c>
      <c r="G2" s="1">
        <v>72.58</v>
      </c>
      <c r="H2" s="1">
        <v>-38.450000000000003</v>
      </c>
      <c r="I2">
        <v>6.4</v>
      </c>
    </row>
    <row r="3" spans="1:10" ht="17" x14ac:dyDescent="0.2">
      <c r="A3" t="s">
        <v>98</v>
      </c>
      <c r="B3">
        <v>2012</v>
      </c>
      <c r="C3" t="s">
        <v>36</v>
      </c>
      <c r="D3" s="1" t="s">
        <v>111</v>
      </c>
      <c r="E3" s="1" t="s">
        <v>100</v>
      </c>
      <c r="F3" s="1" t="s">
        <v>99</v>
      </c>
      <c r="G3" s="1">
        <v>37.75</v>
      </c>
      <c r="H3" s="1">
        <v>14.99</v>
      </c>
      <c r="I3">
        <v>2.8</v>
      </c>
    </row>
    <row r="4" spans="1:10" ht="17" x14ac:dyDescent="0.2">
      <c r="A4" t="s">
        <v>98</v>
      </c>
      <c r="B4">
        <v>2012</v>
      </c>
      <c r="C4" t="s">
        <v>36</v>
      </c>
      <c r="D4" s="1" t="s">
        <v>111</v>
      </c>
      <c r="E4" s="1" t="s">
        <v>100</v>
      </c>
      <c r="F4" s="1" t="s">
        <v>99</v>
      </c>
      <c r="G4" s="1">
        <v>37.75</v>
      </c>
      <c r="H4" s="1">
        <v>14.99</v>
      </c>
      <c r="I4">
        <v>2.4</v>
      </c>
    </row>
    <row r="5" spans="1:10" ht="17" x14ac:dyDescent="0.2">
      <c r="A5" t="s">
        <v>98</v>
      </c>
      <c r="B5">
        <v>2012</v>
      </c>
      <c r="C5" t="s">
        <v>36</v>
      </c>
      <c r="D5" s="1" t="s">
        <v>111</v>
      </c>
      <c r="E5" s="1" t="s">
        <v>100</v>
      </c>
      <c r="F5" s="1" t="s">
        <v>99</v>
      </c>
      <c r="G5" s="1">
        <v>37.75</v>
      </c>
      <c r="H5" s="1">
        <v>14.99</v>
      </c>
      <c r="I5">
        <v>3</v>
      </c>
    </row>
    <row r="6" spans="1:10" ht="17" x14ac:dyDescent="0.2">
      <c r="A6" t="s">
        <v>98</v>
      </c>
      <c r="B6">
        <v>2012</v>
      </c>
      <c r="C6" t="s">
        <v>36</v>
      </c>
      <c r="D6" s="1" t="s">
        <v>111</v>
      </c>
      <c r="E6" s="1" t="s">
        <v>100</v>
      </c>
      <c r="F6" s="1" t="s">
        <v>99</v>
      </c>
      <c r="G6" s="1">
        <v>37.75</v>
      </c>
      <c r="H6" s="1">
        <v>14.99</v>
      </c>
      <c r="I6">
        <v>2.6</v>
      </c>
    </row>
    <row r="7" spans="1:10" ht="17" x14ac:dyDescent="0.2">
      <c r="A7" t="s">
        <v>98</v>
      </c>
      <c r="B7">
        <v>2012</v>
      </c>
      <c r="C7" t="s">
        <v>36</v>
      </c>
      <c r="D7" s="1" t="s">
        <v>111</v>
      </c>
      <c r="E7" s="1" t="s">
        <v>100</v>
      </c>
      <c r="F7" s="1" t="s">
        <v>99</v>
      </c>
      <c r="G7" s="1">
        <v>37.75</v>
      </c>
      <c r="H7" s="1">
        <v>14.99</v>
      </c>
      <c r="I7">
        <v>3.1</v>
      </c>
    </row>
    <row r="8" spans="1:10" ht="17" x14ac:dyDescent="0.2">
      <c r="A8" t="s">
        <v>98</v>
      </c>
      <c r="B8">
        <v>2012</v>
      </c>
      <c r="C8" t="s">
        <v>36</v>
      </c>
      <c r="D8" s="1" t="s">
        <v>111</v>
      </c>
      <c r="E8" s="1" t="s">
        <v>100</v>
      </c>
      <c r="F8" s="1" t="s">
        <v>99</v>
      </c>
      <c r="G8" s="1">
        <v>37.75</v>
      </c>
      <c r="H8" s="1">
        <v>14.99</v>
      </c>
      <c r="I8">
        <v>4.0999999999999996</v>
      </c>
    </row>
    <row r="9" spans="1:10" ht="17" x14ac:dyDescent="0.2">
      <c r="A9" t="s">
        <v>98</v>
      </c>
      <c r="B9">
        <v>2012</v>
      </c>
      <c r="C9" t="s">
        <v>36</v>
      </c>
      <c r="D9" s="1" t="s">
        <v>111</v>
      </c>
      <c r="E9" s="1" t="s">
        <v>100</v>
      </c>
      <c r="F9" s="1" t="s">
        <v>99</v>
      </c>
      <c r="G9" s="1">
        <v>37.75</v>
      </c>
      <c r="H9" s="1">
        <v>14.99</v>
      </c>
      <c r="I9">
        <v>2.8</v>
      </c>
    </row>
    <row r="10" spans="1:10" ht="17" x14ac:dyDescent="0.2">
      <c r="A10" t="s">
        <v>98</v>
      </c>
      <c r="B10">
        <v>2012</v>
      </c>
      <c r="C10" t="s">
        <v>36</v>
      </c>
      <c r="D10" s="1" t="s">
        <v>111</v>
      </c>
      <c r="E10" s="1" t="s">
        <v>100</v>
      </c>
      <c r="F10" s="1" t="s">
        <v>99</v>
      </c>
      <c r="G10" s="1">
        <v>37.75</v>
      </c>
      <c r="H10" s="1">
        <v>14.99</v>
      </c>
      <c r="I10">
        <v>2.4</v>
      </c>
    </row>
    <row r="11" spans="1:10" ht="17" x14ac:dyDescent="0.2">
      <c r="A11" t="s">
        <v>98</v>
      </c>
      <c r="B11">
        <v>2012</v>
      </c>
      <c r="C11" t="s">
        <v>36</v>
      </c>
      <c r="D11" s="1" t="s">
        <v>111</v>
      </c>
      <c r="E11" s="1" t="s">
        <v>100</v>
      </c>
      <c r="F11" s="1" t="s">
        <v>99</v>
      </c>
      <c r="G11" s="1">
        <v>37.75</v>
      </c>
      <c r="H11" s="1">
        <v>14.99</v>
      </c>
      <c r="I11">
        <v>2</v>
      </c>
    </row>
    <row r="12" spans="1:10" ht="17" x14ac:dyDescent="0.2">
      <c r="A12" t="s">
        <v>98</v>
      </c>
      <c r="B12">
        <v>2012</v>
      </c>
      <c r="C12" t="s">
        <v>36</v>
      </c>
      <c r="D12" s="1" t="s">
        <v>111</v>
      </c>
      <c r="E12" s="1" t="s">
        <v>100</v>
      </c>
      <c r="F12" s="1" t="s">
        <v>99</v>
      </c>
      <c r="G12" s="1">
        <v>37.75</v>
      </c>
      <c r="H12" s="1">
        <v>14.99</v>
      </c>
      <c r="I12">
        <v>2</v>
      </c>
    </row>
    <row r="13" spans="1:10" ht="17" x14ac:dyDescent="0.2">
      <c r="A13" t="s">
        <v>98</v>
      </c>
      <c r="B13">
        <v>2012</v>
      </c>
      <c r="C13" t="s">
        <v>36</v>
      </c>
      <c r="D13" s="1" t="s">
        <v>111</v>
      </c>
      <c r="E13" s="1" t="s">
        <v>100</v>
      </c>
      <c r="F13" s="1" t="s">
        <v>99</v>
      </c>
      <c r="G13" s="1">
        <v>37.75</v>
      </c>
      <c r="H13" s="1">
        <v>14.99</v>
      </c>
      <c r="I13">
        <v>3.4</v>
      </c>
    </row>
    <row r="14" spans="1:10" ht="17" x14ac:dyDescent="0.2">
      <c r="A14" t="s">
        <v>98</v>
      </c>
      <c r="B14">
        <v>2012</v>
      </c>
      <c r="C14" t="s">
        <v>36</v>
      </c>
      <c r="D14" s="1" t="s">
        <v>111</v>
      </c>
      <c r="E14" s="1" t="s">
        <v>100</v>
      </c>
      <c r="F14" s="1" t="s">
        <v>99</v>
      </c>
      <c r="G14" s="1">
        <v>37.75</v>
      </c>
      <c r="H14" s="1">
        <v>14.99</v>
      </c>
      <c r="I14">
        <v>3.3</v>
      </c>
    </row>
    <row r="15" spans="1:10" ht="17" x14ac:dyDescent="0.2">
      <c r="A15" t="s">
        <v>98</v>
      </c>
      <c r="B15">
        <v>2012</v>
      </c>
      <c r="C15" t="s">
        <v>36</v>
      </c>
      <c r="D15" s="1" t="s">
        <v>111</v>
      </c>
      <c r="E15" s="1" t="s">
        <v>100</v>
      </c>
      <c r="F15" s="1" t="s">
        <v>99</v>
      </c>
      <c r="G15" s="1">
        <v>37.75</v>
      </c>
      <c r="H15" s="1">
        <v>14.99</v>
      </c>
      <c r="I15">
        <v>2.8</v>
      </c>
    </row>
    <row r="16" spans="1:10" ht="17" x14ac:dyDescent="0.2">
      <c r="A16" t="s">
        <v>98</v>
      </c>
      <c r="B16">
        <v>2012</v>
      </c>
      <c r="C16" t="s">
        <v>36</v>
      </c>
      <c r="D16" s="1" t="s">
        <v>111</v>
      </c>
      <c r="E16" s="1" t="s">
        <v>100</v>
      </c>
      <c r="F16" s="1" t="s">
        <v>99</v>
      </c>
      <c r="G16" s="1">
        <v>37.75</v>
      </c>
      <c r="H16" s="1">
        <v>14.99</v>
      </c>
      <c r="I16">
        <v>3.3</v>
      </c>
    </row>
    <row r="17" spans="1:9" ht="17" x14ac:dyDescent="0.2">
      <c r="A17" t="s">
        <v>77</v>
      </c>
      <c r="B17">
        <v>2007</v>
      </c>
      <c r="C17" t="s">
        <v>78</v>
      </c>
      <c r="D17" s="1" t="s">
        <v>83</v>
      </c>
      <c r="E17" s="1" t="s">
        <v>79</v>
      </c>
      <c r="F17" s="1" t="s">
        <v>20</v>
      </c>
      <c r="G17" s="1">
        <v>44.8</v>
      </c>
      <c r="H17" s="1">
        <v>-110.6</v>
      </c>
      <c r="I17">
        <v>7.8</v>
      </c>
    </row>
    <row r="18" spans="1:9" ht="17" x14ac:dyDescent="0.2">
      <c r="A18" t="s">
        <v>77</v>
      </c>
      <c r="B18">
        <v>2007</v>
      </c>
      <c r="C18" t="s">
        <v>78</v>
      </c>
      <c r="D18" s="1" t="s">
        <v>83</v>
      </c>
      <c r="E18" s="1" t="s">
        <v>79</v>
      </c>
      <c r="F18" s="1" t="s">
        <v>20</v>
      </c>
      <c r="G18" s="1">
        <v>44.8</v>
      </c>
      <c r="H18" s="1">
        <v>-110.6</v>
      </c>
      <c r="I18">
        <v>6.1</v>
      </c>
    </row>
    <row r="19" spans="1:9" ht="17" x14ac:dyDescent="0.2">
      <c r="A19" t="s">
        <v>77</v>
      </c>
      <c r="B19">
        <v>2007</v>
      </c>
      <c r="C19" t="s">
        <v>78</v>
      </c>
      <c r="D19" s="1" t="s">
        <v>83</v>
      </c>
      <c r="E19" s="1" t="s">
        <v>79</v>
      </c>
      <c r="F19" s="1" t="s">
        <v>20</v>
      </c>
      <c r="G19" s="1">
        <v>44.8</v>
      </c>
      <c r="H19" s="1">
        <v>-110.6</v>
      </c>
      <c r="I19">
        <v>9.1999999999999993</v>
      </c>
    </row>
    <row r="20" spans="1:9" ht="17" x14ac:dyDescent="0.2">
      <c r="A20" t="s">
        <v>77</v>
      </c>
      <c r="B20">
        <v>2007</v>
      </c>
      <c r="C20" t="s">
        <v>78</v>
      </c>
      <c r="D20" s="1" t="s">
        <v>83</v>
      </c>
      <c r="E20" s="1" t="s">
        <v>79</v>
      </c>
      <c r="F20" s="1" t="s">
        <v>20</v>
      </c>
      <c r="G20" s="1">
        <v>44.8</v>
      </c>
      <c r="H20" s="1">
        <v>-110.6</v>
      </c>
      <c r="I20">
        <v>1.8</v>
      </c>
    </row>
    <row r="21" spans="1:9" ht="17" x14ac:dyDescent="0.2">
      <c r="A21" t="s">
        <v>77</v>
      </c>
      <c r="B21">
        <v>2007</v>
      </c>
      <c r="C21" t="s">
        <v>78</v>
      </c>
      <c r="D21" s="1" t="s">
        <v>83</v>
      </c>
      <c r="E21" s="1" t="s">
        <v>79</v>
      </c>
      <c r="F21" s="1" t="s">
        <v>20</v>
      </c>
      <c r="G21" s="1">
        <v>44.8</v>
      </c>
      <c r="H21" s="1">
        <v>-110.6</v>
      </c>
      <c r="I21">
        <v>1.8</v>
      </c>
    </row>
    <row r="22" spans="1:9" ht="17" x14ac:dyDescent="0.2">
      <c r="A22" t="s">
        <v>77</v>
      </c>
      <c r="B22">
        <v>2007</v>
      </c>
      <c r="C22" t="s">
        <v>78</v>
      </c>
      <c r="D22" s="1" t="s">
        <v>83</v>
      </c>
      <c r="E22" s="1" t="s">
        <v>79</v>
      </c>
      <c r="F22" s="1" t="s">
        <v>20</v>
      </c>
      <c r="G22" s="1">
        <v>44.8</v>
      </c>
      <c r="H22" s="1">
        <v>-110.6</v>
      </c>
      <c r="I22">
        <v>6</v>
      </c>
    </row>
    <row r="23" spans="1:9" ht="17" x14ac:dyDescent="0.2">
      <c r="A23" t="s">
        <v>77</v>
      </c>
      <c r="B23">
        <v>2007</v>
      </c>
      <c r="C23" t="s">
        <v>78</v>
      </c>
      <c r="D23" s="1" t="s">
        <v>83</v>
      </c>
      <c r="E23" s="1" t="s">
        <v>79</v>
      </c>
      <c r="F23" s="1" t="s">
        <v>20</v>
      </c>
      <c r="G23" s="1">
        <v>44.8</v>
      </c>
      <c r="H23" s="1">
        <v>-110.6</v>
      </c>
      <c r="I23">
        <v>6.2</v>
      </c>
    </row>
    <row r="24" spans="1:9" ht="34" x14ac:dyDescent="0.2">
      <c r="A24" t="s">
        <v>77</v>
      </c>
      <c r="B24">
        <v>2007</v>
      </c>
      <c r="C24" t="s">
        <v>78</v>
      </c>
      <c r="D24" s="1" t="s">
        <v>83</v>
      </c>
      <c r="E24" s="1" t="s">
        <v>80</v>
      </c>
      <c r="F24" s="1" t="s">
        <v>20</v>
      </c>
      <c r="G24" s="1">
        <v>44.1</v>
      </c>
      <c r="H24" s="1">
        <v>-110.6</v>
      </c>
      <c r="I24">
        <v>19.8</v>
      </c>
    </row>
    <row r="25" spans="1:9" x14ac:dyDescent="0.2">
      <c r="A25" t="s">
        <v>77</v>
      </c>
      <c r="B25">
        <v>2007</v>
      </c>
      <c r="C25" t="s">
        <v>78</v>
      </c>
      <c r="D25" t="s">
        <v>83</v>
      </c>
      <c r="E25" t="s">
        <v>80</v>
      </c>
      <c r="F25" t="s">
        <v>20</v>
      </c>
      <c r="G25">
        <v>44.1</v>
      </c>
      <c r="H25">
        <v>-110.6</v>
      </c>
      <c r="I25">
        <v>20.9</v>
      </c>
    </row>
    <row r="26" spans="1:9" ht="17" x14ac:dyDescent="0.2">
      <c r="A26" t="s">
        <v>77</v>
      </c>
      <c r="B26">
        <v>2007</v>
      </c>
      <c r="C26" t="s">
        <v>78</v>
      </c>
      <c r="D26" s="1" t="s">
        <v>83</v>
      </c>
      <c r="E26" s="1" t="s">
        <v>81</v>
      </c>
      <c r="F26" s="1" t="s">
        <v>20</v>
      </c>
      <c r="G26">
        <v>37.72</v>
      </c>
      <c r="H26">
        <v>-118.88</v>
      </c>
      <c r="I26">
        <v>12.5</v>
      </c>
    </row>
    <row r="27" spans="1:9" ht="17" x14ac:dyDescent="0.2">
      <c r="A27" t="s">
        <v>77</v>
      </c>
      <c r="B27">
        <v>2007</v>
      </c>
      <c r="C27" t="s">
        <v>78</v>
      </c>
      <c r="D27" s="1" t="s">
        <v>83</v>
      </c>
      <c r="E27" s="1" t="s">
        <v>82</v>
      </c>
      <c r="F27" s="1" t="s">
        <v>20</v>
      </c>
      <c r="G27">
        <v>35.76</v>
      </c>
      <c r="H27">
        <v>-106.3</v>
      </c>
      <c r="I27">
        <v>8.3000000000000007</v>
      </c>
    </row>
    <row r="28" spans="1:9" ht="34" x14ac:dyDescent="0.2">
      <c r="A28" t="s">
        <v>46</v>
      </c>
      <c r="B28">
        <v>1993</v>
      </c>
      <c r="C28" t="s">
        <v>40</v>
      </c>
      <c r="D28" s="1" t="s">
        <v>44</v>
      </c>
      <c r="E28" s="1" t="s">
        <v>45</v>
      </c>
      <c r="F28" s="1" t="s">
        <v>49</v>
      </c>
      <c r="G28">
        <v>20</v>
      </c>
      <c r="H28">
        <v>145</v>
      </c>
      <c r="I28">
        <v>1.5</v>
      </c>
    </row>
    <row r="29" spans="1:9" ht="34" x14ac:dyDescent="0.2">
      <c r="A29" t="s">
        <v>46</v>
      </c>
      <c r="B29">
        <v>1993</v>
      </c>
      <c r="C29" t="s">
        <v>40</v>
      </c>
      <c r="D29" s="1" t="s">
        <v>44</v>
      </c>
      <c r="E29" s="1" t="s">
        <v>45</v>
      </c>
      <c r="F29" s="1" t="s">
        <v>49</v>
      </c>
      <c r="G29">
        <v>20</v>
      </c>
      <c r="H29">
        <v>145</v>
      </c>
      <c r="I29">
        <v>1.4</v>
      </c>
    </row>
    <row r="30" spans="1:9" ht="34" x14ac:dyDescent="0.2">
      <c r="A30" t="s">
        <v>46</v>
      </c>
      <c r="B30">
        <v>1993</v>
      </c>
      <c r="C30" t="s">
        <v>40</v>
      </c>
      <c r="D30" s="1" t="s">
        <v>44</v>
      </c>
      <c r="E30" s="1" t="s">
        <v>45</v>
      </c>
      <c r="F30" s="1" t="s">
        <v>49</v>
      </c>
      <c r="G30">
        <v>20</v>
      </c>
      <c r="H30">
        <v>145</v>
      </c>
      <c r="I30">
        <v>1.6</v>
      </c>
    </row>
    <row r="31" spans="1:9" ht="34" x14ac:dyDescent="0.2">
      <c r="A31" t="s">
        <v>46</v>
      </c>
      <c r="B31">
        <v>1993</v>
      </c>
      <c r="C31" t="s">
        <v>40</v>
      </c>
      <c r="D31" s="1" t="s">
        <v>44</v>
      </c>
      <c r="E31" s="1" t="s">
        <v>45</v>
      </c>
      <c r="F31" s="1" t="s">
        <v>49</v>
      </c>
      <c r="G31">
        <v>20</v>
      </c>
      <c r="H31">
        <v>145</v>
      </c>
      <c r="I31">
        <v>0.9</v>
      </c>
    </row>
    <row r="32" spans="1:9" ht="34" x14ac:dyDescent="0.2">
      <c r="A32" t="s">
        <v>46</v>
      </c>
      <c r="B32">
        <v>1993</v>
      </c>
      <c r="C32" t="s">
        <v>40</v>
      </c>
      <c r="D32" s="1" t="s">
        <v>44</v>
      </c>
      <c r="E32" s="1" t="s">
        <v>45</v>
      </c>
      <c r="F32" s="1" t="s">
        <v>49</v>
      </c>
      <c r="G32">
        <v>20</v>
      </c>
      <c r="H32">
        <v>145</v>
      </c>
      <c r="I32">
        <v>1.3</v>
      </c>
    </row>
    <row r="33" spans="1:9" ht="34" x14ac:dyDescent="0.2">
      <c r="A33" t="s">
        <v>46</v>
      </c>
      <c r="B33">
        <v>1993</v>
      </c>
      <c r="C33" t="s">
        <v>40</v>
      </c>
      <c r="D33" s="1" t="s">
        <v>44</v>
      </c>
      <c r="E33" s="1" t="s">
        <v>45</v>
      </c>
      <c r="F33" s="1" t="s">
        <v>49</v>
      </c>
      <c r="G33">
        <v>20</v>
      </c>
      <c r="H33">
        <v>145</v>
      </c>
      <c r="I33">
        <v>0.7</v>
      </c>
    </row>
    <row r="34" spans="1:9" ht="34" x14ac:dyDescent="0.2">
      <c r="A34" t="s">
        <v>46</v>
      </c>
      <c r="B34">
        <v>1993</v>
      </c>
      <c r="C34" t="s">
        <v>40</v>
      </c>
      <c r="D34" s="1" t="s">
        <v>44</v>
      </c>
      <c r="E34" s="1" t="s">
        <v>45</v>
      </c>
      <c r="F34" s="1" t="s">
        <v>49</v>
      </c>
      <c r="G34">
        <v>20</v>
      </c>
      <c r="H34">
        <v>145</v>
      </c>
      <c r="I34">
        <v>1.8</v>
      </c>
    </row>
    <row r="35" spans="1:9" ht="34" x14ac:dyDescent="0.2">
      <c r="A35" t="s">
        <v>46</v>
      </c>
      <c r="B35">
        <v>1993</v>
      </c>
      <c r="C35" t="s">
        <v>40</v>
      </c>
      <c r="D35" s="1" t="s">
        <v>44</v>
      </c>
      <c r="E35" s="1" t="s">
        <v>45</v>
      </c>
      <c r="F35" s="1" t="s">
        <v>49</v>
      </c>
      <c r="G35">
        <v>20</v>
      </c>
      <c r="H35">
        <v>145</v>
      </c>
      <c r="I35">
        <v>0.7</v>
      </c>
    </row>
    <row r="36" spans="1:9" ht="34" x14ac:dyDescent="0.2">
      <c r="A36" t="s">
        <v>46</v>
      </c>
      <c r="B36">
        <v>1993</v>
      </c>
      <c r="C36" t="s">
        <v>40</v>
      </c>
      <c r="D36" s="1" t="s">
        <v>44</v>
      </c>
      <c r="E36" s="1" t="s">
        <v>45</v>
      </c>
      <c r="F36" s="1" t="s">
        <v>49</v>
      </c>
      <c r="G36">
        <v>20</v>
      </c>
      <c r="H36">
        <v>145</v>
      </c>
      <c r="I36">
        <v>1.2</v>
      </c>
    </row>
    <row r="37" spans="1:9" ht="34" x14ac:dyDescent="0.2">
      <c r="A37" t="s">
        <v>46</v>
      </c>
      <c r="B37">
        <v>1993</v>
      </c>
      <c r="C37" t="s">
        <v>40</v>
      </c>
      <c r="D37" s="1" t="s">
        <v>44</v>
      </c>
      <c r="E37" s="1" t="s">
        <v>45</v>
      </c>
      <c r="F37" s="1" t="s">
        <v>49</v>
      </c>
      <c r="G37">
        <v>20</v>
      </c>
      <c r="H37">
        <v>145</v>
      </c>
      <c r="I37">
        <v>0.3</v>
      </c>
    </row>
    <row r="38" spans="1:9" ht="34" x14ac:dyDescent="0.2">
      <c r="A38" t="s">
        <v>46</v>
      </c>
      <c r="B38">
        <v>1993</v>
      </c>
      <c r="C38" t="s">
        <v>40</v>
      </c>
      <c r="D38" s="1" t="s">
        <v>44</v>
      </c>
      <c r="E38" s="1" t="s">
        <v>45</v>
      </c>
      <c r="F38" s="1" t="s">
        <v>49</v>
      </c>
      <c r="G38">
        <v>20</v>
      </c>
      <c r="H38">
        <v>145</v>
      </c>
      <c r="I38">
        <v>1.9</v>
      </c>
    </row>
    <row r="39" spans="1:9" ht="34" x14ac:dyDescent="0.2">
      <c r="A39" t="s">
        <v>46</v>
      </c>
      <c r="B39">
        <v>1993</v>
      </c>
      <c r="C39" t="s">
        <v>40</v>
      </c>
      <c r="D39" s="1" t="s">
        <v>44</v>
      </c>
      <c r="E39" s="1" t="s">
        <v>45</v>
      </c>
      <c r="F39" s="1" t="s">
        <v>49</v>
      </c>
      <c r="G39">
        <v>20</v>
      </c>
      <c r="H39">
        <v>145</v>
      </c>
      <c r="I39">
        <v>0.4</v>
      </c>
    </row>
    <row r="40" spans="1:9" ht="34" x14ac:dyDescent="0.2">
      <c r="A40" t="s">
        <v>46</v>
      </c>
      <c r="B40">
        <v>1993</v>
      </c>
      <c r="C40" t="s">
        <v>40</v>
      </c>
      <c r="D40" s="1" t="s">
        <v>44</v>
      </c>
      <c r="E40" s="1" t="s">
        <v>45</v>
      </c>
      <c r="F40" s="1" t="s">
        <v>49</v>
      </c>
      <c r="G40">
        <v>20</v>
      </c>
      <c r="H40">
        <v>145</v>
      </c>
      <c r="I40">
        <v>1.6</v>
      </c>
    </row>
    <row r="41" spans="1:9" ht="34" x14ac:dyDescent="0.2">
      <c r="A41" t="s">
        <v>46</v>
      </c>
      <c r="B41">
        <v>1993</v>
      </c>
      <c r="C41" t="s">
        <v>40</v>
      </c>
      <c r="D41" s="1" t="s">
        <v>44</v>
      </c>
      <c r="E41" s="1" t="s">
        <v>45</v>
      </c>
      <c r="F41" s="1" t="s">
        <v>49</v>
      </c>
      <c r="G41">
        <v>20</v>
      </c>
      <c r="H41">
        <v>145</v>
      </c>
      <c r="I41">
        <v>2.7</v>
      </c>
    </row>
    <row r="42" spans="1:9" ht="34" x14ac:dyDescent="0.2">
      <c r="A42" t="s">
        <v>46</v>
      </c>
      <c r="B42">
        <v>1993</v>
      </c>
      <c r="C42" t="s">
        <v>40</v>
      </c>
      <c r="D42" s="1" t="s">
        <v>44</v>
      </c>
      <c r="E42" s="1" t="s">
        <v>45</v>
      </c>
      <c r="F42" s="1" t="s">
        <v>49</v>
      </c>
      <c r="G42">
        <v>20</v>
      </c>
      <c r="H42">
        <v>145</v>
      </c>
      <c r="I42">
        <v>5</v>
      </c>
    </row>
    <row r="43" spans="1:9" ht="34" x14ac:dyDescent="0.2">
      <c r="A43" t="s">
        <v>46</v>
      </c>
      <c r="B43">
        <v>1993</v>
      </c>
      <c r="C43" t="s">
        <v>40</v>
      </c>
      <c r="D43" s="1" t="s">
        <v>44</v>
      </c>
      <c r="E43" s="1" t="s">
        <v>45</v>
      </c>
      <c r="F43" s="1" t="s">
        <v>49</v>
      </c>
      <c r="G43">
        <v>20</v>
      </c>
      <c r="H43">
        <v>145</v>
      </c>
      <c r="I43">
        <v>3</v>
      </c>
    </row>
    <row r="44" spans="1:9" ht="34" x14ac:dyDescent="0.2">
      <c r="A44" t="s">
        <v>46</v>
      </c>
      <c r="B44">
        <v>1993</v>
      </c>
      <c r="C44" t="s">
        <v>40</v>
      </c>
      <c r="D44" s="1" t="s">
        <v>44</v>
      </c>
      <c r="E44" s="1" t="s">
        <v>45</v>
      </c>
      <c r="F44" s="1" t="s">
        <v>49</v>
      </c>
      <c r="G44">
        <v>20</v>
      </c>
      <c r="H44">
        <v>145</v>
      </c>
      <c r="I44">
        <v>4.7</v>
      </c>
    </row>
    <row r="45" spans="1:9" ht="34" x14ac:dyDescent="0.2">
      <c r="A45" t="s">
        <v>46</v>
      </c>
      <c r="B45">
        <v>1993</v>
      </c>
      <c r="C45" t="s">
        <v>40</v>
      </c>
      <c r="D45" s="1" t="s">
        <v>44</v>
      </c>
      <c r="E45" s="1" t="s">
        <v>45</v>
      </c>
      <c r="F45" s="1" t="s">
        <v>49</v>
      </c>
      <c r="G45">
        <v>20</v>
      </c>
      <c r="H45">
        <v>145</v>
      </c>
      <c r="I45">
        <v>10.3</v>
      </c>
    </row>
    <row r="46" spans="1:9" ht="34" x14ac:dyDescent="0.2">
      <c r="A46" t="s">
        <v>46</v>
      </c>
      <c r="B46">
        <v>1993</v>
      </c>
      <c r="C46" t="s">
        <v>40</v>
      </c>
      <c r="D46" s="1" t="s">
        <v>44</v>
      </c>
      <c r="E46" s="1" t="s">
        <v>45</v>
      </c>
      <c r="F46" s="1" t="s">
        <v>49</v>
      </c>
      <c r="G46">
        <v>20</v>
      </c>
      <c r="H46">
        <v>145</v>
      </c>
      <c r="I46">
        <v>4</v>
      </c>
    </row>
    <row r="47" spans="1:9" ht="34" x14ac:dyDescent="0.2">
      <c r="A47" t="s">
        <v>46</v>
      </c>
      <c r="B47">
        <v>1993</v>
      </c>
      <c r="C47" t="s">
        <v>40</v>
      </c>
      <c r="D47" s="1" t="s">
        <v>44</v>
      </c>
      <c r="E47" s="1" t="s">
        <v>45</v>
      </c>
      <c r="F47" s="1" t="s">
        <v>49</v>
      </c>
      <c r="G47">
        <v>20</v>
      </c>
      <c r="H47">
        <v>145</v>
      </c>
      <c r="I47">
        <v>4.4000000000000004</v>
      </c>
    </row>
    <row r="48" spans="1:9" ht="34" x14ac:dyDescent="0.2">
      <c r="A48" t="s">
        <v>46</v>
      </c>
      <c r="B48">
        <v>1993</v>
      </c>
      <c r="C48" t="s">
        <v>40</v>
      </c>
      <c r="D48" s="1" t="s">
        <v>44</v>
      </c>
      <c r="E48" s="1" t="s">
        <v>45</v>
      </c>
      <c r="F48" s="1" t="s">
        <v>49</v>
      </c>
      <c r="G48">
        <v>20</v>
      </c>
      <c r="H48">
        <v>145</v>
      </c>
      <c r="I48">
        <v>5.0999999999999996</v>
      </c>
    </row>
    <row r="49" spans="1:9" ht="34" x14ac:dyDescent="0.2">
      <c r="A49" t="s">
        <v>46</v>
      </c>
      <c r="B49">
        <v>1993</v>
      </c>
      <c r="C49" t="s">
        <v>40</v>
      </c>
      <c r="D49" s="1" t="s">
        <v>44</v>
      </c>
      <c r="E49" s="1" t="s">
        <v>45</v>
      </c>
      <c r="F49" s="1" t="s">
        <v>49</v>
      </c>
      <c r="G49">
        <v>20</v>
      </c>
      <c r="H49">
        <v>145</v>
      </c>
      <c r="I49">
        <v>5.5</v>
      </c>
    </row>
    <row r="50" spans="1:9" ht="34" x14ac:dyDescent="0.2">
      <c r="A50" t="s">
        <v>46</v>
      </c>
      <c r="B50">
        <v>1993</v>
      </c>
      <c r="C50" t="s">
        <v>40</v>
      </c>
      <c r="D50" s="1" t="s">
        <v>44</v>
      </c>
      <c r="E50" s="1" t="s">
        <v>45</v>
      </c>
      <c r="F50" s="1" t="s">
        <v>49</v>
      </c>
      <c r="G50">
        <v>20</v>
      </c>
      <c r="H50">
        <v>145</v>
      </c>
      <c r="I50">
        <v>0.1</v>
      </c>
    </row>
    <row r="51" spans="1:9" ht="34" x14ac:dyDescent="0.2">
      <c r="A51" t="s">
        <v>46</v>
      </c>
      <c r="B51">
        <v>1993</v>
      </c>
      <c r="C51" t="s">
        <v>40</v>
      </c>
      <c r="D51" s="1" t="s">
        <v>44</v>
      </c>
      <c r="E51" s="1" t="s">
        <v>45</v>
      </c>
      <c r="F51" s="1" t="s">
        <v>49</v>
      </c>
      <c r="G51">
        <v>20</v>
      </c>
      <c r="H51">
        <v>145</v>
      </c>
      <c r="I51">
        <v>4</v>
      </c>
    </row>
    <row r="52" spans="1:9" ht="17" x14ac:dyDescent="0.2">
      <c r="A52" t="s">
        <v>41</v>
      </c>
      <c r="B52">
        <v>1984</v>
      </c>
      <c r="C52" t="s">
        <v>40</v>
      </c>
      <c r="D52" s="1" t="s">
        <v>43</v>
      </c>
      <c r="E52" s="1" t="s">
        <v>42</v>
      </c>
      <c r="F52" s="1" t="s">
        <v>14</v>
      </c>
      <c r="G52">
        <v>17.36</v>
      </c>
      <c r="H52">
        <v>-93.23</v>
      </c>
      <c r="I52">
        <v>9.1</v>
      </c>
    </row>
    <row r="53" spans="1:9" ht="17" x14ac:dyDescent="0.2">
      <c r="A53" t="s">
        <v>41</v>
      </c>
      <c r="B53">
        <v>1984</v>
      </c>
      <c r="C53" t="s">
        <v>40</v>
      </c>
      <c r="D53" s="1" t="s">
        <v>43</v>
      </c>
      <c r="E53" s="1" t="s">
        <v>42</v>
      </c>
      <c r="F53" s="1" t="s">
        <v>14</v>
      </c>
      <c r="G53">
        <v>17.36</v>
      </c>
      <c r="H53">
        <v>-93.23</v>
      </c>
      <c r="I53">
        <v>9</v>
      </c>
    </row>
    <row r="54" spans="1:9" ht="17" x14ac:dyDescent="0.2">
      <c r="A54" t="s">
        <v>41</v>
      </c>
      <c r="B54">
        <v>1984</v>
      </c>
      <c r="C54" t="s">
        <v>40</v>
      </c>
      <c r="D54" s="1" t="s">
        <v>43</v>
      </c>
      <c r="E54" s="1" t="s">
        <v>42</v>
      </c>
      <c r="F54" s="1" t="s">
        <v>14</v>
      </c>
      <c r="G54">
        <v>17.36</v>
      </c>
      <c r="H54">
        <v>-93.23</v>
      </c>
      <c r="I54">
        <v>9.1999999999999993</v>
      </c>
    </row>
    <row r="55" spans="1:9" ht="17" x14ac:dyDescent="0.2">
      <c r="A55" t="s">
        <v>41</v>
      </c>
      <c r="B55">
        <v>1984</v>
      </c>
      <c r="C55" t="s">
        <v>40</v>
      </c>
      <c r="D55" s="1" t="s">
        <v>43</v>
      </c>
      <c r="E55" s="1" t="s">
        <v>42</v>
      </c>
      <c r="F55" s="1" t="s">
        <v>14</v>
      </c>
      <c r="G55">
        <v>17.36</v>
      </c>
      <c r="H55">
        <v>-93.23</v>
      </c>
      <c r="I55">
        <v>9.1999999999999993</v>
      </c>
    </row>
    <row r="56" spans="1:9" ht="17" x14ac:dyDescent="0.2">
      <c r="A56" t="s">
        <v>41</v>
      </c>
      <c r="B56">
        <v>1984</v>
      </c>
      <c r="C56" t="s">
        <v>40</v>
      </c>
      <c r="D56" s="1" t="s">
        <v>43</v>
      </c>
      <c r="E56" s="1" t="s">
        <v>42</v>
      </c>
      <c r="F56" s="1" t="s">
        <v>14</v>
      </c>
      <c r="G56">
        <v>17.36</v>
      </c>
      <c r="H56">
        <v>-93.23</v>
      </c>
      <c r="I56">
        <v>7.8</v>
      </c>
    </row>
    <row r="57" spans="1:9" ht="17" x14ac:dyDescent="0.2">
      <c r="A57" t="s">
        <v>41</v>
      </c>
      <c r="B57">
        <v>1984</v>
      </c>
      <c r="C57" t="s">
        <v>40</v>
      </c>
      <c r="D57" s="1" t="s">
        <v>43</v>
      </c>
      <c r="E57" s="1" t="s">
        <v>42</v>
      </c>
      <c r="F57" s="1" t="s">
        <v>14</v>
      </c>
      <c r="G57">
        <v>17.36</v>
      </c>
      <c r="H57">
        <v>-93.23</v>
      </c>
      <c r="I57">
        <v>8.4</v>
      </c>
    </row>
    <row r="58" spans="1:9" ht="17" x14ac:dyDescent="0.2">
      <c r="A58" t="s">
        <v>41</v>
      </c>
      <c r="B58">
        <v>1984</v>
      </c>
      <c r="C58" t="s">
        <v>40</v>
      </c>
      <c r="D58" s="1" t="s">
        <v>43</v>
      </c>
      <c r="E58" s="1" t="s">
        <v>42</v>
      </c>
      <c r="F58" s="1" t="s">
        <v>14</v>
      </c>
      <c r="G58">
        <v>17.36</v>
      </c>
      <c r="H58">
        <v>-93.23</v>
      </c>
      <c r="I58">
        <v>8.1999999999999993</v>
      </c>
    </row>
    <row r="59" spans="1:9" ht="17" x14ac:dyDescent="0.2">
      <c r="A59" t="s">
        <v>41</v>
      </c>
      <c r="B59">
        <v>1984</v>
      </c>
      <c r="C59" t="s">
        <v>40</v>
      </c>
      <c r="D59" s="1" t="s">
        <v>43</v>
      </c>
      <c r="E59" s="1" t="s">
        <v>42</v>
      </c>
      <c r="F59" s="1" t="s">
        <v>14</v>
      </c>
      <c r="G59">
        <v>17.36</v>
      </c>
      <c r="H59">
        <v>-93.23</v>
      </c>
      <c r="I59">
        <v>2.7</v>
      </c>
    </row>
    <row r="60" spans="1:9" ht="17" x14ac:dyDescent="0.2">
      <c r="A60" t="s">
        <v>41</v>
      </c>
      <c r="B60">
        <v>1984</v>
      </c>
      <c r="C60" t="s">
        <v>40</v>
      </c>
      <c r="D60" s="1" t="s">
        <v>43</v>
      </c>
      <c r="E60" s="1" t="s">
        <v>42</v>
      </c>
      <c r="F60" s="1" t="s">
        <v>14</v>
      </c>
      <c r="G60">
        <v>17.36</v>
      </c>
      <c r="H60">
        <v>-93.23</v>
      </c>
      <c r="I60">
        <v>3.6</v>
      </c>
    </row>
    <row r="61" spans="1:9" ht="34" x14ac:dyDescent="0.2">
      <c r="A61" t="s">
        <v>68</v>
      </c>
      <c r="B61">
        <v>2010</v>
      </c>
      <c r="C61" t="s">
        <v>40</v>
      </c>
      <c r="D61" s="1" t="s">
        <v>50</v>
      </c>
      <c r="E61" s="1" t="s">
        <v>48</v>
      </c>
      <c r="F61" s="1" t="s">
        <v>49</v>
      </c>
      <c r="G61">
        <v>16</v>
      </c>
      <c r="H61">
        <v>145</v>
      </c>
      <c r="I61">
        <v>3.1</v>
      </c>
    </row>
    <row r="62" spans="1:9" ht="34" x14ac:dyDescent="0.2">
      <c r="A62" t="s">
        <v>68</v>
      </c>
      <c r="B62">
        <v>2010</v>
      </c>
      <c r="C62" t="s">
        <v>40</v>
      </c>
      <c r="D62" s="1" t="s">
        <v>50</v>
      </c>
      <c r="E62" s="1" t="s">
        <v>48</v>
      </c>
      <c r="F62" s="1" t="s">
        <v>49</v>
      </c>
      <c r="G62">
        <v>16</v>
      </c>
      <c r="H62">
        <v>145</v>
      </c>
      <c r="I62">
        <v>3.2</v>
      </c>
    </row>
    <row r="63" spans="1:9" ht="34" x14ac:dyDescent="0.2">
      <c r="A63" t="s">
        <v>68</v>
      </c>
      <c r="B63">
        <v>2010</v>
      </c>
      <c r="C63" t="s">
        <v>40</v>
      </c>
      <c r="D63" s="1" t="s">
        <v>50</v>
      </c>
      <c r="E63" s="1" t="s">
        <v>48</v>
      </c>
      <c r="F63" s="1" t="s">
        <v>49</v>
      </c>
      <c r="G63">
        <v>16</v>
      </c>
      <c r="H63">
        <v>145</v>
      </c>
      <c r="I63">
        <v>3.1</v>
      </c>
    </row>
    <row r="64" spans="1:9" ht="34" x14ac:dyDescent="0.2">
      <c r="A64" t="s">
        <v>68</v>
      </c>
      <c r="B64">
        <v>2010</v>
      </c>
      <c r="C64" t="s">
        <v>40</v>
      </c>
      <c r="D64" s="1" t="s">
        <v>50</v>
      </c>
      <c r="E64" s="1" t="s">
        <v>48</v>
      </c>
      <c r="F64" s="1" t="s">
        <v>49</v>
      </c>
      <c r="G64">
        <v>16</v>
      </c>
      <c r="H64">
        <v>145</v>
      </c>
      <c r="I64">
        <v>2.6</v>
      </c>
    </row>
    <row r="65" spans="1:10" ht="34" x14ac:dyDescent="0.2">
      <c r="A65" t="s">
        <v>68</v>
      </c>
      <c r="B65">
        <v>2010</v>
      </c>
      <c r="C65" t="s">
        <v>40</v>
      </c>
      <c r="D65" s="1" t="s">
        <v>50</v>
      </c>
      <c r="E65" s="1" t="s">
        <v>48</v>
      </c>
      <c r="F65" s="1" t="s">
        <v>49</v>
      </c>
      <c r="G65">
        <v>16</v>
      </c>
      <c r="H65">
        <v>145</v>
      </c>
      <c r="I65">
        <v>3.2</v>
      </c>
    </row>
    <row r="66" spans="1:10" ht="34" x14ac:dyDescent="0.2">
      <c r="A66" t="s">
        <v>68</v>
      </c>
      <c r="B66">
        <v>2010</v>
      </c>
      <c r="C66" t="s">
        <v>40</v>
      </c>
      <c r="D66" s="1" t="s">
        <v>50</v>
      </c>
      <c r="E66" s="1" t="s">
        <v>48</v>
      </c>
      <c r="F66" s="1" t="s">
        <v>49</v>
      </c>
      <c r="G66">
        <v>16</v>
      </c>
      <c r="H66">
        <v>145</v>
      </c>
      <c r="I66">
        <v>3</v>
      </c>
    </row>
    <row r="67" spans="1:10" ht="34" x14ac:dyDescent="0.2">
      <c r="A67" t="s">
        <v>68</v>
      </c>
      <c r="B67">
        <v>2010</v>
      </c>
      <c r="C67" t="s">
        <v>40</v>
      </c>
      <c r="D67" s="1" t="s">
        <v>50</v>
      </c>
      <c r="E67" s="1" t="s">
        <v>48</v>
      </c>
      <c r="F67" s="1" t="s">
        <v>49</v>
      </c>
      <c r="G67">
        <v>16</v>
      </c>
      <c r="H67">
        <v>145</v>
      </c>
      <c r="I67">
        <v>3.2</v>
      </c>
    </row>
    <row r="68" spans="1:10" ht="17" x14ac:dyDescent="0.2">
      <c r="A68" t="s">
        <v>54</v>
      </c>
      <c r="B68">
        <v>1958</v>
      </c>
      <c r="C68" t="s">
        <v>40</v>
      </c>
      <c r="D68" s="1" t="s">
        <v>51</v>
      </c>
      <c r="E68" s="1" t="s">
        <v>59</v>
      </c>
      <c r="F68" s="1" t="s">
        <v>53</v>
      </c>
      <c r="G68">
        <v>33.090000000000003</v>
      </c>
      <c r="H68">
        <v>131.25</v>
      </c>
      <c r="I68">
        <v>6.9</v>
      </c>
      <c r="J68" t="s">
        <v>60</v>
      </c>
    </row>
    <row r="69" spans="1:10" ht="17" x14ac:dyDescent="0.2">
      <c r="A69" t="s">
        <v>39</v>
      </c>
      <c r="B69">
        <v>1982</v>
      </c>
      <c r="C69" t="s">
        <v>40</v>
      </c>
      <c r="D69" s="1" t="s">
        <v>38</v>
      </c>
      <c r="E69" s="1" t="s">
        <v>117</v>
      </c>
      <c r="F69" s="1" t="s">
        <v>20</v>
      </c>
      <c r="G69">
        <v>19.41</v>
      </c>
      <c r="H69">
        <v>-155.28</v>
      </c>
      <c r="I69">
        <v>8.1</v>
      </c>
      <c r="J69" t="s">
        <v>115</v>
      </c>
    </row>
    <row r="70" spans="1:10" ht="17" x14ac:dyDescent="0.2">
      <c r="A70" t="s">
        <v>39</v>
      </c>
      <c r="B70">
        <v>1982</v>
      </c>
      <c r="C70" t="s">
        <v>40</v>
      </c>
      <c r="D70" s="1" t="s">
        <v>38</v>
      </c>
      <c r="E70" s="1" t="s">
        <v>117</v>
      </c>
      <c r="F70" s="1" t="s">
        <v>20</v>
      </c>
      <c r="G70">
        <v>19.41</v>
      </c>
      <c r="H70">
        <v>-155.28</v>
      </c>
      <c r="I70">
        <v>7.7</v>
      </c>
      <c r="J70" t="s">
        <v>115</v>
      </c>
    </row>
    <row r="71" spans="1:10" ht="17" x14ac:dyDescent="0.2">
      <c r="A71" t="s">
        <v>39</v>
      </c>
      <c r="B71">
        <v>1982</v>
      </c>
      <c r="C71" t="s">
        <v>40</v>
      </c>
      <c r="D71" s="1" t="s">
        <v>38</v>
      </c>
      <c r="E71" s="1" t="s">
        <v>117</v>
      </c>
      <c r="F71" s="1" t="s">
        <v>20</v>
      </c>
      <c r="G71">
        <v>19.41</v>
      </c>
      <c r="H71">
        <v>-155.28</v>
      </c>
      <c r="I71">
        <v>8</v>
      </c>
      <c r="J71" t="s">
        <v>115</v>
      </c>
    </row>
    <row r="72" spans="1:10" ht="17" x14ac:dyDescent="0.2">
      <c r="A72" t="s">
        <v>39</v>
      </c>
      <c r="B72">
        <v>1982</v>
      </c>
      <c r="C72" t="s">
        <v>40</v>
      </c>
      <c r="D72" s="1" t="s">
        <v>38</v>
      </c>
      <c r="E72" s="1" t="s">
        <v>117</v>
      </c>
      <c r="F72" s="1" t="s">
        <v>20</v>
      </c>
      <c r="G72">
        <v>19.41</v>
      </c>
      <c r="H72">
        <v>-155.28</v>
      </c>
      <c r="I72">
        <v>8.3000000000000007</v>
      </c>
      <c r="J72" t="s">
        <v>115</v>
      </c>
    </row>
    <row r="73" spans="1:10" ht="17" x14ac:dyDescent="0.2">
      <c r="A73" t="s">
        <v>39</v>
      </c>
      <c r="B73">
        <v>1982</v>
      </c>
      <c r="C73" t="s">
        <v>40</v>
      </c>
      <c r="D73" s="1" t="s">
        <v>38</v>
      </c>
      <c r="E73" s="1" t="s">
        <v>117</v>
      </c>
      <c r="F73" s="1" t="s">
        <v>20</v>
      </c>
      <c r="G73">
        <v>19.41</v>
      </c>
      <c r="H73">
        <v>-155.28</v>
      </c>
      <c r="I73">
        <v>8.1</v>
      </c>
      <c r="J73" t="s">
        <v>115</v>
      </c>
    </row>
    <row r="74" spans="1:10" ht="17" x14ac:dyDescent="0.2">
      <c r="A74" t="s">
        <v>39</v>
      </c>
      <c r="B74">
        <v>1982</v>
      </c>
      <c r="C74" t="s">
        <v>40</v>
      </c>
      <c r="D74" s="1" t="s">
        <v>38</v>
      </c>
      <c r="E74" s="1" t="s">
        <v>117</v>
      </c>
      <c r="F74" s="1" t="s">
        <v>20</v>
      </c>
      <c r="G74">
        <v>19.41</v>
      </c>
      <c r="H74">
        <v>-155.28</v>
      </c>
      <c r="I74">
        <v>8.3000000000000007</v>
      </c>
      <c r="J74" t="s">
        <v>115</v>
      </c>
    </row>
    <row r="75" spans="1:10" ht="17" x14ac:dyDescent="0.2">
      <c r="A75" t="s">
        <v>39</v>
      </c>
      <c r="B75">
        <v>1982</v>
      </c>
      <c r="C75" t="s">
        <v>40</v>
      </c>
      <c r="D75" s="1" t="s">
        <v>38</v>
      </c>
      <c r="E75" s="1" t="s">
        <v>117</v>
      </c>
      <c r="F75" s="1" t="s">
        <v>20</v>
      </c>
      <c r="G75">
        <v>19.41</v>
      </c>
      <c r="H75">
        <v>-155.28</v>
      </c>
      <c r="I75">
        <v>7.5</v>
      </c>
      <c r="J75" t="s">
        <v>115</v>
      </c>
    </row>
    <row r="76" spans="1:10" ht="17" x14ac:dyDescent="0.2">
      <c r="A76" t="s">
        <v>39</v>
      </c>
      <c r="B76">
        <v>1982</v>
      </c>
      <c r="C76" t="s">
        <v>40</v>
      </c>
      <c r="D76" s="1" t="s">
        <v>38</v>
      </c>
      <c r="E76" s="1" t="s">
        <v>117</v>
      </c>
      <c r="F76" s="1" t="s">
        <v>20</v>
      </c>
      <c r="G76">
        <v>19.41</v>
      </c>
      <c r="H76">
        <v>-155.28</v>
      </c>
      <c r="I76">
        <v>8.5</v>
      </c>
      <c r="J76" t="s">
        <v>115</v>
      </c>
    </row>
    <row r="77" spans="1:10" ht="17" x14ac:dyDescent="0.2">
      <c r="A77" t="s">
        <v>39</v>
      </c>
      <c r="B77">
        <v>1982</v>
      </c>
      <c r="C77" t="s">
        <v>40</v>
      </c>
      <c r="D77" s="1" t="s">
        <v>38</v>
      </c>
      <c r="E77" s="1" t="s">
        <v>117</v>
      </c>
      <c r="F77" s="1" t="s">
        <v>20</v>
      </c>
      <c r="G77">
        <v>19.41</v>
      </c>
      <c r="H77">
        <v>-155.28</v>
      </c>
      <c r="I77">
        <v>7.9</v>
      </c>
      <c r="J77" t="s">
        <v>115</v>
      </c>
    </row>
    <row r="78" spans="1:10" ht="17" x14ac:dyDescent="0.2">
      <c r="A78" t="s">
        <v>39</v>
      </c>
      <c r="B78">
        <v>1982</v>
      </c>
      <c r="C78" t="s">
        <v>40</v>
      </c>
      <c r="D78" s="1" t="s">
        <v>38</v>
      </c>
      <c r="E78" s="1" t="s">
        <v>117</v>
      </c>
      <c r="F78" s="1" t="s">
        <v>20</v>
      </c>
      <c r="G78">
        <v>19.41</v>
      </c>
      <c r="H78">
        <v>-155.28</v>
      </c>
      <c r="I78">
        <v>8.1</v>
      </c>
      <c r="J78" t="s">
        <v>115</v>
      </c>
    </row>
    <row r="79" spans="1:10" ht="17" x14ac:dyDescent="0.2">
      <c r="A79" t="s">
        <v>39</v>
      </c>
      <c r="B79">
        <v>1982</v>
      </c>
      <c r="C79" t="s">
        <v>40</v>
      </c>
      <c r="D79" s="1" t="s">
        <v>38</v>
      </c>
      <c r="E79" s="1" t="s">
        <v>117</v>
      </c>
      <c r="F79" s="1" t="s">
        <v>20</v>
      </c>
      <c r="G79">
        <v>19.41</v>
      </c>
      <c r="H79">
        <v>-155.28</v>
      </c>
      <c r="I79">
        <v>8.1999999999999993</v>
      </c>
      <c r="J79" t="s">
        <v>115</v>
      </c>
    </row>
    <row r="80" spans="1:10" ht="17" x14ac:dyDescent="0.2">
      <c r="A80" t="s">
        <v>39</v>
      </c>
      <c r="B80">
        <v>1982</v>
      </c>
      <c r="C80" t="s">
        <v>40</v>
      </c>
      <c r="D80" s="1" t="s">
        <v>38</v>
      </c>
      <c r="E80" s="1" t="s">
        <v>117</v>
      </c>
      <c r="F80" s="1" t="s">
        <v>20</v>
      </c>
      <c r="G80">
        <v>19.41</v>
      </c>
      <c r="H80">
        <v>-155.28</v>
      </c>
      <c r="I80">
        <v>7.8</v>
      </c>
      <c r="J80" t="s">
        <v>115</v>
      </c>
    </row>
    <row r="81" spans="1:10" ht="17" x14ac:dyDescent="0.2">
      <c r="A81" t="s">
        <v>39</v>
      </c>
      <c r="B81">
        <v>1982</v>
      </c>
      <c r="C81" t="s">
        <v>40</v>
      </c>
      <c r="D81" s="1" t="s">
        <v>38</v>
      </c>
      <c r="E81" s="1" t="s">
        <v>117</v>
      </c>
      <c r="F81" s="1" t="s">
        <v>20</v>
      </c>
      <c r="G81">
        <v>19.41</v>
      </c>
      <c r="H81">
        <v>-155.28</v>
      </c>
      <c r="I81">
        <v>7.2</v>
      </c>
      <c r="J81" t="s">
        <v>115</v>
      </c>
    </row>
    <row r="82" spans="1:10" ht="17" x14ac:dyDescent="0.2">
      <c r="A82" t="s">
        <v>118</v>
      </c>
      <c r="B82">
        <v>2000</v>
      </c>
      <c r="C82" t="s">
        <v>40</v>
      </c>
      <c r="D82" s="1" t="s">
        <v>51</v>
      </c>
      <c r="E82" t="s">
        <v>107</v>
      </c>
      <c r="F82" t="s">
        <v>108</v>
      </c>
      <c r="G82">
        <v>-8.06</v>
      </c>
      <c r="H82">
        <v>114.24</v>
      </c>
      <c r="I82">
        <v>-5.3</v>
      </c>
    </row>
    <row r="83" spans="1:10" x14ac:dyDescent="0.2">
      <c r="D83" s="1"/>
      <c r="E83" s="1"/>
      <c r="F83" s="1"/>
    </row>
    <row r="84" spans="1:10" x14ac:dyDescent="0.2">
      <c r="D84" s="1"/>
      <c r="E84" s="1"/>
      <c r="F84" s="1"/>
    </row>
    <row r="85" spans="1:10" x14ac:dyDescent="0.2">
      <c r="D85" s="1"/>
      <c r="E85" s="1"/>
      <c r="F85" s="1"/>
    </row>
    <row r="86" spans="1:10" x14ac:dyDescent="0.2">
      <c r="D86" s="1"/>
      <c r="E86" s="1"/>
      <c r="F86" s="1"/>
    </row>
    <row r="87" spans="1:10" x14ac:dyDescent="0.2">
      <c r="D87" s="1"/>
      <c r="E87" s="1"/>
      <c r="F87" s="1"/>
    </row>
    <row r="88" spans="1:10" x14ac:dyDescent="0.2">
      <c r="D88" s="1"/>
      <c r="E88" s="1"/>
      <c r="F88" s="1"/>
    </row>
    <row r="89" spans="1:10" x14ac:dyDescent="0.2">
      <c r="D89" s="1"/>
      <c r="E89" s="1"/>
      <c r="F89" s="1"/>
    </row>
    <row r="90" spans="1:10" x14ac:dyDescent="0.2">
      <c r="D90" s="1"/>
      <c r="E90" s="1"/>
      <c r="F90" s="1"/>
    </row>
    <row r="91" spans="1:10" x14ac:dyDescent="0.2">
      <c r="D91" s="1"/>
      <c r="E91" s="1"/>
      <c r="F91" s="1"/>
    </row>
    <row r="92" spans="1:10" x14ac:dyDescent="0.2">
      <c r="D92" s="1"/>
      <c r="E92" s="1"/>
      <c r="F92" s="1"/>
    </row>
    <row r="93" spans="1:10" x14ac:dyDescent="0.2">
      <c r="D93" s="1"/>
      <c r="E93" s="1"/>
      <c r="F93" s="1"/>
    </row>
    <row r="94" spans="1:10" x14ac:dyDescent="0.2">
      <c r="D94" s="1"/>
      <c r="E94" s="1"/>
      <c r="F94" s="1"/>
    </row>
    <row r="95" spans="1:10" x14ac:dyDescent="0.2">
      <c r="D95" s="1"/>
      <c r="E95" s="1"/>
      <c r="F95" s="1"/>
    </row>
    <row r="96" spans="1:10" x14ac:dyDescent="0.2">
      <c r="D96" s="1"/>
      <c r="E96" s="1"/>
      <c r="F96" s="1"/>
    </row>
    <row r="97" spans="4:6" x14ac:dyDescent="0.2">
      <c r="D97" s="1"/>
      <c r="E97" s="1"/>
      <c r="F97" s="1"/>
    </row>
    <row r="98" spans="4:6" x14ac:dyDescent="0.2">
      <c r="D98" s="1"/>
      <c r="E98" s="1"/>
      <c r="F98" s="1"/>
    </row>
    <row r="99" spans="4:6" x14ac:dyDescent="0.2">
      <c r="D99" s="1"/>
      <c r="E99" s="1"/>
      <c r="F99" s="1"/>
    </row>
    <row r="100" spans="4:6" x14ac:dyDescent="0.2">
      <c r="D100" s="1"/>
      <c r="E100" s="1"/>
      <c r="F100" s="1"/>
    </row>
    <row r="101" spans="4:6" x14ac:dyDescent="0.2">
      <c r="D101" s="1"/>
      <c r="E101" s="1"/>
      <c r="F101" s="1"/>
    </row>
    <row r="102" spans="4:6" x14ac:dyDescent="0.2">
      <c r="D102" s="1"/>
      <c r="E102" s="1"/>
      <c r="F102" s="1"/>
    </row>
    <row r="103" spans="4:6" x14ac:dyDescent="0.2">
      <c r="D103" s="1"/>
      <c r="E103" s="1"/>
      <c r="F103" s="1"/>
    </row>
    <row r="104" spans="4:6" x14ac:dyDescent="0.2">
      <c r="D104" s="1"/>
      <c r="E104" s="1"/>
      <c r="F104" s="1"/>
    </row>
    <row r="105" spans="4:6" x14ac:dyDescent="0.2">
      <c r="D105" s="1"/>
      <c r="E105" s="1"/>
      <c r="F105" s="1"/>
    </row>
    <row r="106" spans="4:6" x14ac:dyDescent="0.2">
      <c r="D106" s="1"/>
      <c r="E106" s="1"/>
      <c r="F106" s="1"/>
    </row>
    <row r="107" spans="4:6" x14ac:dyDescent="0.2">
      <c r="D107" s="1"/>
      <c r="E107" s="1"/>
      <c r="F107" s="1"/>
    </row>
    <row r="108" spans="4:6" x14ac:dyDescent="0.2">
      <c r="D108" s="1"/>
      <c r="E108" s="1"/>
      <c r="F108" s="1"/>
    </row>
    <row r="109" spans="4:6" x14ac:dyDescent="0.2">
      <c r="D109" s="1"/>
      <c r="E109" s="1"/>
      <c r="F109" s="1"/>
    </row>
    <row r="110" spans="4:6" x14ac:dyDescent="0.2">
      <c r="D110" s="1"/>
      <c r="E110" s="1"/>
      <c r="F110" s="1"/>
    </row>
    <row r="111" spans="4:6" x14ac:dyDescent="0.2">
      <c r="D111" s="1"/>
      <c r="E111" s="1"/>
      <c r="F111" s="1"/>
    </row>
    <row r="112" spans="4:6" x14ac:dyDescent="0.2">
      <c r="D112" s="1"/>
      <c r="E112" s="1"/>
      <c r="F112" s="1"/>
    </row>
    <row r="113" spans="4:6" x14ac:dyDescent="0.2">
      <c r="D113" s="1"/>
      <c r="E113" s="1"/>
      <c r="F113" s="1"/>
    </row>
    <row r="114" spans="4:6" x14ac:dyDescent="0.2">
      <c r="D114" s="1"/>
      <c r="E114" s="1"/>
      <c r="F114" s="1"/>
    </row>
    <row r="115" spans="4:6" x14ac:dyDescent="0.2">
      <c r="D115" s="1"/>
      <c r="E115" s="1"/>
      <c r="F115" s="1"/>
    </row>
    <row r="116" spans="4:6" x14ac:dyDescent="0.2">
      <c r="D116" s="1"/>
      <c r="E116" s="1"/>
      <c r="F116" s="1"/>
    </row>
    <row r="117" spans="4:6" x14ac:dyDescent="0.2">
      <c r="D117" s="1"/>
      <c r="E117" s="1"/>
      <c r="F117" s="1"/>
    </row>
    <row r="118" spans="4:6" x14ac:dyDescent="0.2">
      <c r="D118" s="1"/>
      <c r="E118" s="1"/>
      <c r="F118" s="1"/>
    </row>
    <row r="119" spans="4:6" x14ac:dyDescent="0.2">
      <c r="D119" s="1"/>
      <c r="E119" s="1"/>
      <c r="F119" s="1"/>
    </row>
    <row r="120" spans="4:6" x14ac:dyDescent="0.2">
      <c r="D120" s="1"/>
      <c r="E120" s="1"/>
      <c r="F120" s="1"/>
    </row>
    <row r="121" spans="4:6" x14ac:dyDescent="0.2">
      <c r="D121" s="1"/>
      <c r="E121" s="1"/>
      <c r="F121" s="1"/>
    </row>
    <row r="122" spans="4:6" x14ac:dyDescent="0.2">
      <c r="D122" s="1"/>
      <c r="E122" s="1"/>
      <c r="F122" s="1"/>
    </row>
    <row r="123" spans="4:6" x14ac:dyDescent="0.2">
      <c r="D123" s="1"/>
      <c r="E123" s="1"/>
      <c r="F123" s="1"/>
    </row>
    <row r="124" spans="4:6" x14ac:dyDescent="0.2">
      <c r="D124" s="1"/>
      <c r="E124" s="1"/>
      <c r="F124" s="1"/>
    </row>
    <row r="125" spans="4:6" x14ac:dyDescent="0.2">
      <c r="D125" s="1"/>
      <c r="E125" s="1"/>
      <c r="F125" s="1"/>
    </row>
    <row r="126" spans="4:6" x14ac:dyDescent="0.2">
      <c r="D126" s="1"/>
      <c r="E126" s="1"/>
      <c r="F126" s="1"/>
    </row>
    <row r="127" spans="4:6" x14ac:dyDescent="0.2">
      <c r="D127" s="1"/>
      <c r="E127" s="1"/>
      <c r="F127" s="1"/>
    </row>
    <row r="128" spans="4:6" x14ac:dyDescent="0.2">
      <c r="D128" s="1"/>
      <c r="E128" s="1"/>
      <c r="F128" s="1"/>
    </row>
    <row r="129" spans="4:6" x14ac:dyDescent="0.2">
      <c r="D129" s="1"/>
      <c r="E129" s="1"/>
      <c r="F129" s="1"/>
    </row>
    <row r="130" spans="4:6" x14ac:dyDescent="0.2">
      <c r="D130" s="1"/>
      <c r="E130" s="1"/>
      <c r="F130" s="1"/>
    </row>
    <row r="131" spans="4:6" x14ac:dyDescent="0.2">
      <c r="D131" s="1"/>
      <c r="E131" s="1"/>
      <c r="F131" s="1"/>
    </row>
    <row r="132" spans="4:6" x14ac:dyDescent="0.2">
      <c r="D132" s="1"/>
      <c r="E132" s="1"/>
      <c r="F132" s="1"/>
    </row>
    <row r="133" spans="4:6" x14ac:dyDescent="0.2">
      <c r="D133" s="1"/>
      <c r="E133" s="1"/>
      <c r="F133" s="1"/>
    </row>
    <row r="134" spans="4:6" x14ac:dyDescent="0.2">
      <c r="D134" s="1"/>
      <c r="E134" s="1"/>
      <c r="F134" s="1"/>
    </row>
    <row r="135" spans="4:6" x14ac:dyDescent="0.2">
      <c r="D135" s="1"/>
      <c r="E135" s="1"/>
      <c r="F135" s="1"/>
    </row>
    <row r="136" spans="4:6" x14ac:dyDescent="0.2">
      <c r="D136" s="1"/>
      <c r="E136" s="1"/>
      <c r="F136" s="1"/>
    </row>
    <row r="137" spans="4:6" x14ac:dyDescent="0.2">
      <c r="D137" s="1"/>
      <c r="E137" s="1"/>
      <c r="F137" s="1"/>
    </row>
    <row r="138" spans="4:6" x14ac:dyDescent="0.2">
      <c r="D138" s="1"/>
      <c r="E138" s="1"/>
      <c r="F138" s="1"/>
    </row>
    <row r="139" spans="4:6" x14ac:dyDescent="0.2">
      <c r="D139" s="1"/>
      <c r="E139" s="1"/>
      <c r="F139" s="1"/>
    </row>
    <row r="140" spans="4:6" x14ac:dyDescent="0.2">
      <c r="D140" s="1"/>
      <c r="E140" s="1"/>
      <c r="F140" s="1"/>
    </row>
    <row r="141" spans="4:6" x14ac:dyDescent="0.2">
      <c r="D141" s="1"/>
      <c r="E141" s="1"/>
      <c r="F141" s="1"/>
    </row>
    <row r="142" spans="4:6" x14ac:dyDescent="0.2">
      <c r="D142" s="1"/>
      <c r="E142" s="1"/>
      <c r="F142" s="1"/>
    </row>
    <row r="143" spans="4:6" x14ac:dyDescent="0.2">
      <c r="D143" s="1"/>
      <c r="E143" s="1"/>
      <c r="F143" s="1"/>
    </row>
    <row r="144" spans="4:6" x14ac:dyDescent="0.2">
      <c r="D144" s="1"/>
      <c r="E144" s="1"/>
      <c r="F144" s="1"/>
    </row>
    <row r="145" spans="4:6" x14ac:dyDescent="0.2">
      <c r="D145" s="1"/>
      <c r="E145" s="1"/>
      <c r="F145" s="1"/>
    </row>
    <row r="146" spans="4:6" x14ac:dyDescent="0.2">
      <c r="D146" s="1"/>
      <c r="E146" s="1"/>
      <c r="F146" s="1"/>
    </row>
    <row r="147" spans="4:6" x14ac:dyDescent="0.2">
      <c r="D147" s="1"/>
      <c r="E147" s="1"/>
      <c r="F147" s="1"/>
    </row>
    <row r="148" spans="4:6" x14ac:dyDescent="0.2">
      <c r="D148" s="1"/>
      <c r="E148" s="1"/>
      <c r="F148" s="1"/>
    </row>
    <row r="149" spans="4:6" x14ac:dyDescent="0.2">
      <c r="D149" s="1"/>
      <c r="E149" s="1"/>
      <c r="F149" s="1"/>
    </row>
    <row r="150" spans="4:6" x14ac:dyDescent="0.2">
      <c r="D150" s="1"/>
      <c r="E150" s="1"/>
      <c r="F150" s="1"/>
    </row>
    <row r="151" spans="4:6" x14ac:dyDescent="0.2">
      <c r="D151" s="1"/>
      <c r="E151" s="1"/>
      <c r="F151" s="1"/>
    </row>
    <row r="152" spans="4:6" x14ac:dyDescent="0.2">
      <c r="D152" s="1"/>
      <c r="E152" s="1"/>
      <c r="F152" s="1"/>
    </row>
    <row r="153" spans="4:6" x14ac:dyDescent="0.2">
      <c r="D153" s="1"/>
      <c r="E153" s="1"/>
    </row>
    <row r="154" spans="4:6" x14ac:dyDescent="0.2">
      <c r="D154" s="1"/>
      <c r="E154" s="1"/>
      <c r="F154" s="1"/>
    </row>
    <row r="155" spans="4:6" x14ac:dyDescent="0.2">
      <c r="D155" s="1"/>
      <c r="E155" s="1"/>
      <c r="F155" s="1"/>
    </row>
    <row r="156" spans="4:6" x14ac:dyDescent="0.2">
      <c r="D156" s="1"/>
      <c r="E156" s="1"/>
      <c r="F156" s="1"/>
    </row>
    <row r="157" spans="4:6" x14ac:dyDescent="0.2">
      <c r="D157" s="1"/>
      <c r="E157" s="1"/>
      <c r="F157" s="1"/>
    </row>
    <row r="158" spans="4:6" x14ac:dyDescent="0.2">
      <c r="D158" s="1"/>
      <c r="E158" s="1"/>
      <c r="F158" s="1"/>
    </row>
    <row r="159" spans="4:6" x14ac:dyDescent="0.2">
      <c r="D159" s="1"/>
      <c r="E159" s="1"/>
      <c r="F159" s="1"/>
    </row>
    <row r="160" spans="4:6" x14ac:dyDescent="0.2">
      <c r="D160" s="1"/>
      <c r="E160" s="1"/>
      <c r="F160" s="1"/>
    </row>
    <row r="161" spans="4:6" x14ac:dyDescent="0.2">
      <c r="D161" s="1"/>
      <c r="E161" s="1"/>
      <c r="F161" s="1"/>
    </row>
    <row r="162" spans="4:6" x14ac:dyDescent="0.2">
      <c r="D162" s="1"/>
      <c r="E162" s="1"/>
      <c r="F162" s="1"/>
    </row>
    <row r="163" spans="4:6" x14ac:dyDescent="0.2">
      <c r="D163" s="1"/>
      <c r="E163" s="1"/>
      <c r="F163" s="1"/>
    </row>
    <row r="164" spans="4:6" x14ac:dyDescent="0.2">
      <c r="D164" s="1"/>
      <c r="E164" s="1"/>
      <c r="F164" s="1"/>
    </row>
    <row r="165" spans="4:6" x14ac:dyDescent="0.2">
      <c r="D165" s="1"/>
      <c r="E165" s="1"/>
      <c r="F165" s="1"/>
    </row>
    <row r="166" spans="4:6" x14ac:dyDescent="0.2">
      <c r="D166" s="1"/>
      <c r="E166" s="1"/>
      <c r="F166" s="1"/>
    </row>
    <row r="167" spans="4:6" x14ac:dyDescent="0.2">
      <c r="D167" s="1"/>
      <c r="E167" s="1"/>
      <c r="F167" s="1"/>
    </row>
    <row r="168" spans="4:6" x14ac:dyDescent="0.2">
      <c r="D168" s="1"/>
      <c r="E168" s="1"/>
      <c r="F168" s="1"/>
    </row>
    <row r="169" spans="4:6" x14ac:dyDescent="0.2">
      <c r="D169" s="1"/>
      <c r="E169" s="1"/>
      <c r="F169" s="1"/>
    </row>
    <row r="170" spans="4:6" x14ac:dyDescent="0.2">
      <c r="D170" s="1"/>
      <c r="E170" s="1"/>
      <c r="F170" s="1"/>
    </row>
    <row r="171" spans="4:6" x14ac:dyDescent="0.2">
      <c r="D171" s="1"/>
      <c r="E171" s="1"/>
      <c r="F171" s="1"/>
    </row>
    <row r="172" spans="4:6" x14ac:dyDescent="0.2">
      <c r="D172" s="1"/>
      <c r="E172" s="1"/>
      <c r="F172" s="1"/>
    </row>
    <row r="173" spans="4:6" x14ac:dyDescent="0.2">
      <c r="D173" s="1"/>
      <c r="E173" s="1"/>
      <c r="F173" s="1"/>
    </row>
    <row r="174" spans="4:6" x14ac:dyDescent="0.2">
      <c r="D174" s="1"/>
      <c r="E174" s="1"/>
      <c r="F174" s="1"/>
    </row>
    <row r="175" spans="4:6" x14ac:dyDescent="0.2">
      <c r="D175" s="1"/>
      <c r="E175" s="1"/>
      <c r="F175" s="1"/>
    </row>
    <row r="176" spans="4:6" x14ac:dyDescent="0.2">
      <c r="D176" s="1"/>
      <c r="E176" s="1"/>
      <c r="F176" s="1"/>
    </row>
    <row r="177" spans="4:6" x14ac:dyDescent="0.2">
      <c r="D177" s="1"/>
      <c r="E177" s="1"/>
      <c r="F177" s="1"/>
    </row>
    <row r="178" spans="4:6" x14ac:dyDescent="0.2">
      <c r="D178" s="1"/>
      <c r="E178" s="1"/>
      <c r="F178" s="1"/>
    </row>
    <row r="179" spans="4:6" x14ac:dyDescent="0.2">
      <c r="D179" s="1"/>
      <c r="E179" s="1"/>
      <c r="F179" s="1"/>
    </row>
    <row r="180" spans="4:6" x14ac:dyDescent="0.2">
      <c r="D180" s="1"/>
      <c r="E180" s="1"/>
      <c r="F180" s="1"/>
    </row>
    <row r="181" spans="4:6" x14ac:dyDescent="0.2">
      <c r="D181" s="1"/>
      <c r="E181" s="1"/>
      <c r="F181" s="1"/>
    </row>
    <row r="182" spans="4:6" x14ac:dyDescent="0.2">
      <c r="D182" s="1"/>
      <c r="E182" s="1"/>
      <c r="F182" s="1"/>
    </row>
    <row r="183" spans="4:6" x14ac:dyDescent="0.2">
      <c r="D183" s="1"/>
      <c r="E183" s="1"/>
      <c r="F183" s="1"/>
    </row>
    <row r="184" spans="4:6" x14ac:dyDescent="0.2">
      <c r="D184" s="1"/>
      <c r="E184" s="1"/>
      <c r="F184" s="1"/>
    </row>
    <row r="185" spans="4:6" x14ac:dyDescent="0.2">
      <c r="D185" s="1"/>
      <c r="E185" s="1"/>
      <c r="F185" s="1"/>
    </row>
    <row r="186" spans="4:6" x14ac:dyDescent="0.2">
      <c r="D186" s="1"/>
      <c r="E186" s="1"/>
      <c r="F186" s="1"/>
    </row>
    <row r="187" spans="4:6" x14ac:dyDescent="0.2">
      <c r="D187" s="1"/>
      <c r="E187" s="1"/>
      <c r="F187" s="1"/>
    </row>
    <row r="188" spans="4:6" x14ac:dyDescent="0.2">
      <c r="D188" s="1"/>
      <c r="E188" s="1"/>
      <c r="F188" s="1"/>
    </row>
    <row r="189" spans="4:6" x14ac:dyDescent="0.2">
      <c r="D189" s="1"/>
      <c r="E189" s="1"/>
      <c r="F189" s="1"/>
    </row>
    <row r="190" spans="4:6" x14ac:dyDescent="0.2">
      <c r="D190" s="1"/>
      <c r="E190" s="1"/>
      <c r="F190" s="1"/>
    </row>
    <row r="191" spans="4:6" x14ac:dyDescent="0.2">
      <c r="D191" s="1"/>
      <c r="E191" s="1"/>
      <c r="F191" s="1"/>
    </row>
    <row r="192" spans="4:6" x14ac:dyDescent="0.2">
      <c r="D192" s="1"/>
      <c r="E192" s="1"/>
      <c r="F192" s="1"/>
    </row>
    <row r="193" spans="4:6" x14ac:dyDescent="0.2">
      <c r="D193" s="1"/>
      <c r="E193" s="1"/>
      <c r="F193" s="1"/>
    </row>
    <row r="194" spans="4:6" x14ac:dyDescent="0.2">
      <c r="D194" s="1"/>
      <c r="E194" s="1"/>
      <c r="F194" s="1"/>
    </row>
    <row r="195" spans="4:6" x14ac:dyDescent="0.2">
      <c r="D195" s="1"/>
      <c r="E195" s="1"/>
      <c r="F195" s="1"/>
    </row>
    <row r="196" spans="4:6" x14ac:dyDescent="0.2">
      <c r="D196" s="1"/>
      <c r="E196" s="1"/>
      <c r="F196" s="1"/>
    </row>
    <row r="197" spans="4:6" x14ac:dyDescent="0.2">
      <c r="D197" s="1"/>
      <c r="E197" s="1"/>
      <c r="F197" s="1"/>
    </row>
    <row r="198" spans="4:6" x14ac:dyDescent="0.2">
      <c r="D198" s="1"/>
    </row>
    <row r="199" spans="4:6" x14ac:dyDescent="0.2">
      <c r="D199" s="1"/>
    </row>
    <row r="200" spans="4:6" x14ac:dyDescent="0.2">
      <c r="D200" s="1"/>
    </row>
    <row r="201" spans="4:6" x14ac:dyDescent="0.2">
      <c r="D201" s="1"/>
    </row>
    <row r="202" spans="4:6" x14ac:dyDescent="0.2">
      <c r="D202" s="1"/>
    </row>
    <row r="203" spans="4:6" x14ac:dyDescent="0.2">
      <c r="D203" s="1"/>
    </row>
    <row r="204" spans="4:6" x14ac:dyDescent="0.2">
      <c r="D204" s="1"/>
    </row>
    <row r="205" spans="4:6" x14ac:dyDescent="0.2">
      <c r="D205" s="1"/>
    </row>
    <row r="206" spans="4:6" x14ac:dyDescent="0.2">
      <c r="D206" s="1"/>
    </row>
    <row r="207" spans="4:6" x14ac:dyDescent="0.2">
      <c r="D207" s="1"/>
    </row>
    <row r="208" spans="4:6"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10" x14ac:dyDescent="0.2">
      <c r="D241" s="1"/>
    </row>
    <row r="242" spans="4:10" x14ac:dyDescent="0.2">
      <c r="D242" s="1"/>
    </row>
    <row r="243" spans="4:10" x14ac:dyDescent="0.2">
      <c r="D243" s="1"/>
    </row>
    <row r="244" spans="4:10" x14ac:dyDescent="0.2">
      <c r="D244" s="1"/>
    </row>
    <row r="245" spans="4:10" x14ac:dyDescent="0.2">
      <c r="D245" s="1"/>
    </row>
    <row r="246" spans="4:10" x14ac:dyDescent="0.2">
      <c r="D246" s="1"/>
    </row>
    <row r="247" spans="4:10" x14ac:dyDescent="0.2">
      <c r="D247" s="1"/>
    </row>
    <row r="248" spans="4:10" x14ac:dyDescent="0.2">
      <c r="D248" s="1"/>
      <c r="J248" s="5"/>
    </row>
    <row r="249" spans="4:10" x14ac:dyDescent="0.2">
      <c r="D249" s="1"/>
    </row>
    <row r="250" spans="4:10" x14ac:dyDescent="0.2">
      <c r="D250" s="1"/>
    </row>
    <row r="251" spans="4:10" x14ac:dyDescent="0.2">
      <c r="D251" s="1"/>
    </row>
    <row r="252" spans="4:10" x14ac:dyDescent="0.2">
      <c r="D252" s="1"/>
    </row>
    <row r="253" spans="4:10" x14ac:dyDescent="0.2">
      <c r="D253" s="1"/>
    </row>
    <row r="254" spans="4:10" x14ac:dyDescent="0.2">
      <c r="D254" s="1"/>
    </row>
    <row r="255" spans="4:10" x14ac:dyDescent="0.2">
      <c r="D255" s="1"/>
    </row>
    <row r="256" spans="4:10"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6" x14ac:dyDescent="0.2">
      <c r="D321" s="1"/>
      <c r="E321" s="4"/>
      <c r="F321" s="1"/>
    </row>
    <row r="322" spans="4:6" x14ac:dyDescent="0.2">
      <c r="D322" s="1"/>
      <c r="E322" s="4"/>
      <c r="F322" s="1"/>
    </row>
    <row r="323" spans="4:6" x14ac:dyDescent="0.2">
      <c r="D323" s="1"/>
      <c r="E323" s="4"/>
      <c r="F323" s="1"/>
    </row>
    <row r="324" spans="4:6" x14ac:dyDescent="0.2">
      <c r="D324" s="1"/>
      <c r="F324" s="1"/>
    </row>
    <row r="325" spans="4:6" x14ac:dyDescent="0.2">
      <c r="D325" s="1"/>
      <c r="F325" s="1"/>
    </row>
    <row r="326" spans="4:6" x14ac:dyDescent="0.2">
      <c r="D326" s="1"/>
      <c r="F326" s="1"/>
    </row>
    <row r="327" spans="4:6" x14ac:dyDescent="0.2">
      <c r="D327" s="1"/>
    </row>
    <row r="328" spans="4:6" x14ac:dyDescent="0.2">
      <c r="D328" s="1"/>
    </row>
    <row r="329" spans="4:6" x14ac:dyDescent="0.2">
      <c r="D329" s="1"/>
    </row>
    <row r="330" spans="4:6" x14ac:dyDescent="0.2">
      <c r="D330" s="1"/>
    </row>
    <row r="331" spans="4:6" x14ac:dyDescent="0.2">
      <c r="D331" s="1"/>
    </row>
    <row r="332" spans="4:6" x14ac:dyDescent="0.2">
      <c r="D332" s="1"/>
    </row>
    <row r="333" spans="4:6" x14ac:dyDescent="0.2">
      <c r="D333"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Volcanic Gas Samples</vt:lpstr>
      <vt:lpstr>Sheet1</vt:lpstr>
      <vt:lpstr>Sheet3</vt:lpstr>
      <vt:lpstr>Summary</vt:lpstr>
      <vt:lpstr>Other Volcanogenic Material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2022-03-01T19:52:20Z</dcterms:created>
  <dcterms:modified xsi:type="dcterms:W3CDTF">2022-04-05T16:39:00Z</dcterms:modified>
</cp:coreProperties>
</file>