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vereiro 2016" sheetId="1" r:id="rId3"/>
    <sheet state="visible" name="Março 2016" sheetId="2" r:id="rId4"/>
    <sheet state="visible" name="Abril 2016" sheetId="3" r:id="rId5"/>
    <sheet state="visible" name="Maio 2016" sheetId="4" r:id="rId6"/>
    <sheet state="visible" name="Junho2016" sheetId="5" r:id="rId7"/>
    <sheet state="visible" name="Julho2016" sheetId="6" r:id="rId8"/>
    <sheet state="visible" name="Agosto2016" sheetId="7" r:id="rId9"/>
    <sheet state="visible" name="Setembro2016" sheetId="8" r:id="rId10"/>
    <sheet state="visible" name="Outubro2016" sheetId="9" r:id="rId11"/>
    <sheet state="visible" name="Novembro2016" sheetId="10" r:id="rId12"/>
    <sheet state="visible" name="Dezembro2016" sheetId="11" r:id="rId13"/>
    <sheet state="visible" name="Janeiro2017" sheetId="12" r:id="rId14"/>
    <sheet state="visible" name="Fevereiro2017" sheetId="13" r:id="rId15"/>
    <sheet state="visible" name="Março2017" sheetId="14" r:id="rId16"/>
    <sheet state="visible" name="Abril2017" sheetId="15" r:id="rId17"/>
    <sheet state="visible" name="Maio2017" sheetId="16" r:id="rId18"/>
    <sheet state="visible" name="Junho2017" sheetId="17" r:id="rId19"/>
    <sheet state="visible" name="Julho2017" sheetId="18" r:id="rId20"/>
    <sheet state="visible" name="Agosto2017" sheetId="19" r:id="rId21"/>
    <sheet state="visible" name="Setembro2017" sheetId="20" r:id="rId22"/>
    <sheet state="visible" name="Outubro2017" sheetId="21" r:id="rId23"/>
    <sheet state="visible" name="Novembro2017" sheetId="22" r:id="rId24"/>
    <sheet state="visible" name="Dezembro2017" sheetId="23" r:id="rId25"/>
    <sheet state="visible" name="Janeiro2018" sheetId="24" r:id="rId26"/>
    <sheet state="visible" name="Fevereiro2018" sheetId="25" r:id="rId27"/>
    <sheet state="visible" name="Março2018" sheetId="26" r:id="rId28"/>
    <sheet state="visible" name="Abril2018" sheetId="27" r:id="rId29"/>
    <sheet state="visible" name="Maio2018" sheetId="28" r:id="rId30"/>
    <sheet state="visible" name="Junho2018" sheetId="29" r:id="rId31"/>
    <sheet state="visible" name="Julho2018" sheetId="30" r:id="rId32"/>
    <sheet state="visible" name="Agosto2018" sheetId="31" r:id="rId33"/>
    <sheet state="visible" name="Setembro2018" sheetId="32" r:id="rId34"/>
    <sheet state="visible" name="Outubro2018" sheetId="33" r:id="rId35"/>
    <sheet state="visible" name="Novembro2018" sheetId="34" r:id="rId36"/>
    <sheet state="visible" name="Dezembro2018" sheetId="35" r:id="rId37"/>
    <sheet state="visible" name="Janeiro2019" sheetId="36" r:id="rId38"/>
    <sheet state="visible" name="Fevereiro2019" sheetId="37" r:id="rId39"/>
    <sheet state="visible" name="Março2019" sheetId="38" r:id="rId40"/>
    <sheet state="visible" name="Abril2019" sheetId="39" r:id="rId41"/>
    <sheet state="visible" name="Maio2019" sheetId="40" r:id="rId42"/>
    <sheet state="visible" name="Junho2019" sheetId="41" r:id="rId43"/>
    <sheet state="visible" name="Julho2019" sheetId="42" r:id="rId44"/>
    <sheet state="visible" name="Agosto2019" sheetId="43" r:id="rId45"/>
    <sheet state="visible" name="Setembro2019" sheetId="44" r:id="rId46"/>
    <sheet state="visible" name="Outubro2019" sheetId="45" r:id="rId47"/>
    <sheet state="visible" name="Novembro2019" sheetId="46" r:id="rId48"/>
    <sheet state="visible" name="Dezembro2019" sheetId="47" r:id="rId49"/>
    <sheet state="visible" name="Janeiro2020" sheetId="48" r:id="rId50"/>
    <sheet state="visible" name="Fevereiro2020" sheetId="49" r:id="rId51"/>
    <sheet state="visible" name="Março2020" sheetId="50" r:id="rId52"/>
    <sheet state="visible" name="Abril2020" sheetId="51" r:id="rId53"/>
    <sheet state="visible" name="Maio2020" sheetId="52" r:id="rId54"/>
    <sheet state="visible" name="Junho2020" sheetId="53" r:id="rId55"/>
    <sheet state="visible" name="Julho2020" sheetId="54" r:id="rId56"/>
    <sheet state="visible" name="Agosto2020" sheetId="55" r:id="rId57"/>
    <sheet state="visible" name="Propostas" sheetId="56" r:id="rId58"/>
    <sheet state="visible" name="Gráficos" sheetId="57" r:id="rId59"/>
  </sheets>
  <definedNames>
    <definedName hidden="1" localSheetId="0" name="_xlnm._FilterDatabase">'Fevereiro 2016'!$E$1:$I$1000</definedName>
    <definedName hidden="1" localSheetId="1" name="_xlnm._FilterDatabase">'Março 2016'!$E$1:$I$1000</definedName>
    <definedName hidden="1" localSheetId="2" name="_xlnm._FilterDatabase">'Abril 2016'!$E$1:$I$1000</definedName>
    <definedName hidden="1" localSheetId="3" name="_xlnm._FilterDatabase">'Maio 2016'!$A$1</definedName>
    <definedName hidden="1" localSheetId="4" name="_xlnm._FilterDatabase">Junho2016!$A$1</definedName>
    <definedName hidden="1" localSheetId="5" name="_xlnm._FilterDatabase">Julho2016!$A$1</definedName>
    <definedName hidden="1" localSheetId="6" name="_xlnm._FilterDatabase">Agosto2016!$A$1</definedName>
    <definedName hidden="1" localSheetId="7" name="_xlnm._FilterDatabase">Setembro2016!$A$1</definedName>
    <definedName hidden="1" localSheetId="8" name="_xlnm._FilterDatabase">Outubro2016!$A$1</definedName>
    <definedName hidden="1" localSheetId="9" name="_xlnm._FilterDatabase">Novembro2016!$A$1</definedName>
    <definedName hidden="1" localSheetId="10" name="_xlnm._FilterDatabase">Dezembro2016!$A$1</definedName>
    <definedName hidden="1" localSheetId="11" name="_xlnm._FilterDatabase">Janeiro2017!$A$1</definedName>
    <definedName hidden="1" localSheetId="12" name="_xlnm._FilterDatabase">Fevereiro2017!$A$1</definedName>
    <definedName hidden="1" localSheetId="13" name="_xlnm._FilterDatabase">'Março2017'!$A$1</definedName>
    <definedName hidden="1" localSheetId="14" name="_xlnm._FilterDatabase">Abril2017!$A$1</definedName>
    <definedName hidden="1" localSheetId="15" name="_xlnm._FilterDatabase">Maio2017!$A$1</definedName>
    <definedName hidden="1" localSheetId="16" name="_xlnm._FilterDatabase">Junho2017!$A$1</definedName>
    <definedName hidden="1" localSheetId="17" name="_xlnm._FilterDatabase">Julho2017!$A$1</definedName>
    <definedName hidden="1" localSheetId="18" name="_xlnm._FilterDatabase">Agosto2017!$A$1</definedName>
    <definedName hidden="1" localSheetId="19" name="_xlnm._FilterDatabase">Setembro2017!$A$1</definedName>
    <definedName hidden="1" localSheetId="20" name="_xlnm._FilterDatabase">Outubro2017!$A$1</definedName>
    <definedName hidden="1" localSheetId="21" name="_xlnm._FilterDatabase">Novembro2017!$A$1</definedName>
    <definedName hidden="1" localSheetId="22" name="_xlnm._FilterDatabase">Dezembro2017!$A$1</definedName>
    <definedName hidden="1" localSheetId="23" name="_xlnm._FilterDatabase">Janeiro2018!$A$1</definedName>
    <definedName hidden="1" localSheetId="24" name="_xlnm._FilterDatabase">Fevereiro2018!$A$1</definedName>
    <definedName hidden="1" localSheetId="25" name="_xlnm._FilterDatabase">'Março2018'!$A$1</definedName>
    <definedName hidden="1" localSheetId="26" name="_xlnm._FilterDatabase">Abril2018!$A$1</definedName>
    <definedName hidden="1" localSheetId="27" name="_xlnm._FilterDatabase">Maio2018!$A$1</definedName>
    <definedName hidden="1" localSheetId="28" name="_xlnm._FilterDatabase">Junho2018!$A$1</definedName>
    <definedName hidden="1" localSheetId="29" name="_xlnm._FilterDatabase">Julho2018!$A$1</definedName>
    <definedName hidden="1" localSheetId="30" name="_xlnm._FilterDatabase">Agosto2018!$A$1</definedName>
    <definedName hidden="1" localSheetId="31" name="_xlnm._FilterDatabase">Setembro2018!$A$1</definedName>
    <definedName hidden="1" localSheetId="32" name="_xlnm._FilterDatabase">Outubro2018!$A$1</definedName>
    <definedName hidden="1" localSheetId="33" name="_xlnm._FilterDatabase">Novembro2018!$A$1</definedName>
    <definedName hidden="1" localSheetId="34" name="_xlnm._FilterDatabase">Dezembro2018!$A$1</definedName>
    <definedName hidden="1" localSheetId="35" name="_xlnm._FilterDatabase">Janeiro2019!$A$1</definedName>
    <definedName hidden="1" localSheetId="36" name="_xlnm._FilterDatabase">Fevereiro2019!$A$1</definedName>
    <definedName hidden="1" localSheetId="37" name="_xlnm._FilterDatabase">'Março2019'!$A$1</definedName>
    <definedName hidden="1" localSheetId="38" name="_xlnm._FilterDatabase">Abril2019!$A$1</definedName>
    <definedName hidden="1" localSheetId="39" name="_xlnm._FilterDatabase">Maio2019!$A$1</definedName>
    <definedName hidden="1" localSheetId="40" name="_xlnm._FilterDatabase">Junho2019!$E$1:$I$16</definedName>
    <definedName hidden="1" localSheetId="41" name="_xlnm._FilterDatabase">Julho2019!$E$1:$I$21</definedName>
    <definedName hidden="1" localSheetId="42" name="_xlnm._FilterDatabase">Agosto2019!$E$1:$I$32</definedName>
    <definedName hidden="1" localSheetId="43" name="_xlnm._FilterDatabase">Setembro2019!$E$1:$I$31</definedName>
    <definedName hidden="1" localSheetId="44" name="_xlnm._FilterDatabase">Outubro2019!$E$1:$I$21</definedName>
    <definedName hidden="1" localSheetId="45" name="_xlnm._FilterDatabase">Novembro2019!$E$1:$I$20</definedName>
    <definedName hidden="1" localSheetId="46" name="_xlnm._FilterDatabase">Dezembro2019!$E$1:$I$34</definedName>
    <definedName hidden="1" localSheetId="47" name="_xlnm._FilterDatabase">Janeiro2020!$E$1:$I$20</definedName>
    <definedName hidden="1" localSheetId="48" name="_xlnm._FilterDatabase">Fevereiro2020!$E$1:$I$20</definedName>
    <definedName hidden="1" localSheetId="49" name="_xlnm._FilterDatabase">'Março2020'!$E$1:$I$29</definedName>
    <definedName hidden="1" localSheetId="50" name="_xlnm._FilterDatabase">Abril2020!$E$1:$I$20</definedName>
    <definedName hidden="1" localSheetId="51" name="_xlnm._FilterDatabase">Maio2020!$E$1:$I$20</definedName>
    <definedName hidden="1" localSheetId="52" name="_xlnm._FilterDatabase">Junho2020!$E$1:$I$36</definedName>
    <definedName hidden="1" localSheetId="53" name="_xlnm._FilterDatabase">Julho2020!$E$1:$I$31</definedName>
    <definedName hidden="1" localSheetId="54" name="_xlnm._FilterDatabase">Agosto2020!$E$1:$I$31</definedName>
  </definedNames>
  <calcPr/>
</workbook>
</file>

<file path=xl/sharedStrings.xml><?xml version="1.0" encoding="utf-8"?>
<sst xmlns="http://schemas.openxmlformats.org/spreadsheetml/2006/main" count="3026" uniqueCount="511">
  <si>
    <t>Finalidade</t>
  </si>
  <si>
    <t>Valor</t>
  </si>
  <si>
    <t>Vencimento</t>
  </si>
  <si>
    <t>Pago</t>
  </si>
  <si>
    <t>Valor Pago</t>
  </si>
  <si>
    <t>Origem</t>
  </si>
  <si>
    <t>Rendimento</t>
  </si>
  <si>
    <t>Frequência</t>
  </si>
  <si>
    <t>Total Rendimentos</t>
  </si>
  <si>
    <t>Sub Total</t>
  </si>
  <si>
    <t>Lucro</t>
  </si>
  <si>
    <t>Itaucard</t>
  </si>
  <si>
    <t>Sim</t>
  </si>
  <si>
    <t>Nando (Salário)</t>
  </si>
  <si>
    <t>Mensal</t>
  </si>
  <si>
    <t>Pedralli</t>
  </si>
  <si>
    <t>Ramona</t>
  </si>
  <si>
    <t>Total</t>
  </si>
  <si>
    <t>À Pagar</t>
  </si>
  <si>
    <t>Pensão</t>
  </si>
  <si>
    <t>Ramona(Seguro 02/04)</t>
  </si>
  <si>
    <t>Luz</t>
  </si>
  <si>
    <t>PPR</t>
  </si>
  <si>
    <t>Vivo</t>
  </si>
  <si>
    <t>Caixa (Cartão)</t>
  </si>
  <si>
    <t>Senac (02/05)</t>
  </si>
  <si>
    <t>Casa (25/36)</t>
  </si>
  <si>
    <t>Não</t>
  </si>
  <si>
    <t>C&amp;A</t>
  </si>
  <si>
    <t>Tng</t>
  </si>
  <si>
    <t>Vó</t>
  </si>
  <si>
    <t>Gaston</t>
  </si>
  <si>
    <t>Ramona(Seguro 03/04)</t>
  </si>
  <si>
    <t>Senf</t>
  </si>
  <si>
    <t>Moto 01 /36</t>
  </si>
  <si>
    <t>Seguro Moto 01 / 09</t>
  </si>
  <si>
    <t>Ramona(Seguro 04/04)</t>
  </si>
  <si>
    <t>Moto 02 /36</t>
  </si>
  <si>
    <t>Seguro Moto (02/09)</t>
  </si>
  <si>
    <t>Senac (03/05)</t>
  </si>
  <si>
    <t>Cdc Itaú 01 / 12</t>
  </si>
  <si>
    <t>Cdc Caixa 01 / 10</t>
  </si>
  <si>
    <t>Pedralli (01/02)</t>
  </si>
  <si>
    <t xml:space="preserve">Ramona </t>
  </si>
  <si>
    <t>Thayná</t>
  </si>
  <si>
    <t>Unico</t>
  </si>
  <si>
    <t>Mãe</t>
  </si>
  <si>
    <t>Moto 03 /36</t>
  </si>
  <si>
    <t>Vó (01/04)</t>
  </si>
  <si>
    <t>Seguro Moto (03/09)</t>
  </si>
  <si>
    <t>Senac (04/05)</t>
  </si>
  <si>
    <t>Cdc Itaú 02 / 12</t>
  </si>
  <si>
    <t>Cdc Caixa 02 / 10</t>
  </si>
  <si>
    <t>Chato</t>
  </si>
  <si>
    <t>Tri</t>
  </si>
  <si>
    <t>Pedralli (02/02)</t>
  </si>
  <si>
    <t>Moto 04 /36</t>
  </si>
  <si>
    <t>Vó (02/04)</t>
  </si>
  <si>
    <t>Seguro Moto (04/09)</t>
  </si>
  <si>
    <t>Senac (05/05)</t>
  </si>
  <si>
    <t>Cdc Itaú 03 / 12</t>
  </si>
  <si>
    <t>Cdc Caixa 03 / 10</t>
  </si>
  <si>
    <t>Construcard Caixa</t>
  </si>
  <si>
    <t xml:space="preserve">Pedralli </t>
  </si>
  <si>
    <t>Vó (03/04)</t>
  </si>
  <si>
    <t>Moto 05 /36</t>
  </si>
  <si>
    <t>Seguro Moto (05/09)</t>
  </si>
  <si>
    <t>Cdc Itaú 04 / 12</t>
  </si>
  <si>
    <t>Cdc Caixa 04 / 10</t>
  </si>
  <si>
    <t>Vó (04/04)</t>
  </si>
  <si>
    <t>Moto 06 /36</t>
  </si>
  <si>
    <t>Seguro Moto (06/09)</t>
  </si>
  <si>
    <t>Cdc Itaú 05 / 12</t>
  </si>
  <si>
    <t>Cdc Caixa 05 / 10</t>
  </si>
  <si>
    <t>Construcard Caixa 02/?</t>
  </si>
  <si>
    <t>Van</t>
  </si>
  <si>
    <t>Moto 07 /36</t>
  </si>
  <si>
    <t>Seguro Moto (07/09)</t>
  </si>
  <si>
    <t>Senac</t>
  </si>
  <si>
    <t>Cdc Itaú 06 / 12</t>
  </si>
  <si>
    <t>Cdc Caixa 06 / 10</t>
  </si>
  <si>
    <t>Construcard Caixa 03/?</t>
  </si>
  <si>
    <t>Ou</t>
  </si>
  <si>
    <t>Moto 08 /36</t>
  </si>
  <si>
    <t>Seguro Moto (08/09)</t>
  </si>
  <si>
    <t>Cdc Itaú 07 / 12</t>
  </si>
  <si>
    <t>Cdc Caixa 07 / 10</t>
  </si>
  <si>
    <t>Construcard Caixa 04/?</t>
  </si>
  <si>
    <t>C&amp;a</t>
  </si>
  <si>
    <t>Moto 09 /36</t>
  </si>
  <si>
    <t>Seguro Moto (09/09)</t>
  </si>
  <si>
    <t>Cdc Itaú 08 / 12</t>
  </si>
  <si>
    <t>Cdc Caixa 08 / 10</t>
  </si>
  <si>
    <t>Construcard Caixa 05/?</t>
  </si>
  <si>
    <t>Moto 10 /36</t>
  </si>
  <si>
    <t>Senac 04/05</t>
  </si>
  <si>
    <t>Cdc Itaú 09 / 12</t>
  </si>
  <si>
    <t>Cdc Caixa 09 / 10</t>
  </si>
  <si>
    <t>Construcard Caixa 06/?</t>
  </si>
  <si>
    <t>Nubak Ramona</t>
  </si>
  <si>
    <t>Moto 11 /36</t>
  </si>
  <si>
    <t>Cdc Itaú 10 / 12</t>
  </si>
  <si>
    <t>Cdc Caixa 10 / 10</t>
  </si>
  <si>
    <t>Construcard Caixa 07/?</t>
  </si>
  <si>
    <t>Moto 12 /36</t>
  </si>
  <si>
    <t>Senac 05/05</t>
  </si>
  <si>
    <t>Cdc Itaú 11 / 12</t>
  </si>
  <si>
    <t>Construcard Caixa 08/?</t>
  </si>
  <si>
    <t>Cdc Itaú 12 / 12</t>
  </si>
  <si>
    <t>Construcard Caixa 09/?</t>
  </si>
  <si>
    <t>Natura</t>
  </si>
  <si>
    <t>Bermudas Ramona (01/02)</t>
  </si>
  <si>
    <t>Moto 13 /36</t>
  </si>
  <si>
    <t>Construcard Caixa 11/?</t>
  </si>
  <si>
    <t>Bermudas Ramona (02/02)</t>
  </si>
  <si>
    <t>Empréstimo Itaú 01/12</t>
  </si>
  <si>
    <t>Rami 01 / 09</t>
  </si>
  <si>
    <t>Seguro moto</t>
  </si>
  <si>
    <t>Plano de Saúde</t>
  </si>
  <si>
    <t>Faculdade 01 / 06</t>
  </si>
  <si>
    <t>Moto 14 /36</t>
  </si>
  <si>
    <t>Construcard Caixa 12/?</t>
  </si>
  <si>
    <t>Empréstimo Itaú 02/12</t>
  </si>
  <si>
    <t>Rami 02 / 09</t>
  </si>
  <si>
    <t>Moto 15 /36</t>
  </si>
  <si>
    <t>Construcard Caixa 13/?</t>
  </si>
  <si>
    <t>Empréstimo Itaú 03/12</t>
  </si>
  <si>
    <t>Rami 03 / 09</t>
  </si>
  <si>
    <t>Faculdade 02 / 06</t>
  </si>
  <si>
    <t>Unimed</t>
  </si>
  <si>
    <t>Contador</t>
  </si>
  <si>
    <t>Moto 16 /36</t>
  </si>
  <si>
    <t>Construcard Caixa 14/?</t>
  </si>
  <si>
    <t>Empréstimo Itaú 04/12</t>
  </si>
  <si>
    <t>Rami 04 / 09</t>
  </si>
  <si>
    <t>Faculdade 03 / 06</t>
  </si>
  <si>
    <t>Tricard</t>
  </si>
  <si>
    <t>Academia Ramona</t>
  </si>
  <si>
    <t>Calça</t>
  </si>
  <si>
    <t>Ingresso</t>
  </si>
  <si>
    <t>Costureira</t>
  </si>
  <si>
    <t>Armário</t>
  </si>
  <si>
    <t>Moto 18/36</t>
  </si>
  <si>
    <t>Negociação Itaú 01 /12</t>
  </si>
  <si>
    <t>Rami 07 / 09</t>
  </si>
  <si>
    <t>Contador (-200)</t>
  </si>
  <si>
    <t>Celular 02/10</t>
  </si>
  <si>
    <t>Água</t>
  </si>
  <si>
    <t>Academia</t>
  </si>
  <si>
    <t>Blazar 01/02</t>
  </si>
  <si>
    <t>Roupas Lulu</t>
  </si>
  <si>
    <t>1280.87</t>
  </si>
  <si>
    <t>270.45</t>
  </si>
  <si>
    <t>Moto 19/36</t>
  </si>
  <si>
    <t>Negociação Itaú 01 /10</t>
  </si>
  <si>
    <t>4258.92</t>
  </si>
  <si>
    <t>Rami 08 / 09</t>
  </si>
  <si>
    <t>Celular 03/10</t>
  </si>
  <si>
    <t>Internet</t>
  </si>
  <si>
    <t>Moto 18-19/36</t>
  </si>
  <si>
    <t>860.74</t>
  </si>
  <si>
    <t>Negociação Itaú 00/09</t>
  </si>
  <si>
    <t>Rami 09 / 09</t>
  </si>
  <si>
    <t>Uber Ramona</t>
  </si>
  <si>
    <t>Celular 04/10</t>
  </si>
  <si>
    <t>Sironi 01/ 02</t>
  </si>
  <si>
    <t>SIM</t>
  </si>
  <si>
    <t>149.72</t>
  </si>
  <si>
    <t>Moto 20/36</t>
  </si>
  <si>
    <t>430.67</t>
  </si>
  <si>
    <t>Celular 05/10</t>
  </si>
  <si>
    <t>Sironi 02/ 02</t>
  </si>
  <si>
    <t>Faculdade Ramona</t>
  </si>
  <si>
    <t>125.48</t>
  </si>
  <si>
    <t>Moto 21/36</t>
  </si>
  <si>
    <t>429.43</t>
  </si>
  <si>
    <t>Negociação Itaú 01/36</t>
  </si>
  <si>
    <t>969.48</t>
  </si>
  <si>
    <t>Celular 06/10</t>
  </si>
  <si>
    <t>129.90</t>
  </si>
  <si>
    <t>139.90</t>
  </si>
  <si>
    <t>239.43</t>
  </si>
  <si>
    <t>Moto 22/36</t>
  </si>
  <si>
    <t>Negociação Itaú 02/36</t>
  </si>
  <si>
    <t>1265.45</t>
  </si>
  <si>
    <t>Van Ramona</t>
  </si>
  <si>
    <t>Celular(Vó) 07/10</t>
  </si>
  <si>
    <t>156.10</t>
  </si>
  <si>
    <t>Sofá(Vó) 01/10</t>
  </si>
  <si>
    <t>Seguro Moto 02/03</t>
  </si>
  <si>
    <t>210.48</t>
  </si>
  <si>
    <t>Moto 23/36</t>
  </si>
  <si>
    <t>Negociação Itaú 03/36</t>
  </si>
  <si>
    <t>1231.80</t>
  </si>
  <si>
    <t>Celular(Vó) 08/10</t>
  </si>
  <si>
    <t>Sofá(Vó) 02/10</t>
  </si>
  <si>
    <t>Seguro Moto 03/03</t>
  </si>
  <si>
    <t>203.71</t>
  </si>
  <si>
    <t>Negociação Itaú 04/36</t>
  </si>
  <si>
    <t>Celular(Vó) 09/10</t>
  </si>
  <si>
    <t>160.16</t>
  </si>
  <si>
    <t>Sofá(Vó) 03/10</t>
  </si>
  <si>
    <t>Astra Ipva</t>
  </si>
  <si>
    <t>5395.72</t>
  </si>
  <si>
    <t>Astra Dpvat</t>
  </si>
  <si>
    <t>Astra Licenciamento</t>
  </si>
  <si>
    <t>Moto 24/36</t>
  </si>
  <si>
    <t>Negociação Itaú 05/36</t>
  </si>
  <si>
    <t>1191.60</t>
  </si>
  <si>
    <t>Celular(Vó) 10/10</t>
  </si>
  <si>
    <t>179.44</t>
  </si>
  <si>
    <t>Sofá(Vó) 04/10</t>
  </si>
  <si>
    <t xml:space="preserve">Tri Ramona </t>
  </si>
  <si>
    <t>Guido</t>
  </si>
  <si>
    <t>Camisas</t>
  </si>
  <si>
    <t>Nubank</t>
  </si>
  <si>
    <t>Moto 25/36</t>
  </si>
  <si>
    <t>Negociação Itaú 06/36</t>
  </si>
  <si>
    <t>1230.99</t>
  </si>
  <si>
    <t>Sofá(Vó) 05/10</t>
  </si>
  <si>
    <t>Vó (1600) 01/05</t>
  </si>
  <si>
    <t>Nubank 01/05</t>
  </si>
  <si>
    <t>Anderson</t>
  </si>
  <si>
    <t>Itaucard 01/04</t>
  </si>
  <si>
    <t>Moto 26/36</t>
  </si>
  <si>
    <t>Negociação Itaú 07/36</t>
  </si>
  <si>
    <t>Nubank 02/05</t>
  </si>
  <si>
    <t>Vó 01/05 (1500)</t>
  </si>
  <si>
    <t>Itaucard 02/04</t>
  </si>
  <si>
    <t>Dete</t>
  </si>
  <si>
    <t>Moto 27/36</t>
  </si>
  <si>
    <t>160.46</t>
  </si>
  <si>
    <t>Sofá(Vó) 06/10</t>
  </si>
  <si>
    <t>Nubank 03/05</t>
  </si>
  <si>
    <t>Salgados</t>
  </si>
  <si>
    <t>Bolo</t>
  </si>
  <si>
    <t>Kangoo</t>
  </si>
  <si>
    <t>Decoração</t>
  </si>
  <si>
    <t>Tricard 01/03</t>
  </si>
  <si>
    <t>Refri</t>
  </si>
  <si>
    <t>Itaucard 03/04</t>
  </si>
  <si>
    <t>1774.94</t>
  </si>
  <si>
    <t>Nando (Salário Umbler)</t>
  </si>
  <si>
    <t>246.39</t>
  </si>
  <si>
    <t>Nando Salário Dimed</t>
  </si>
  <si>
    <t>Moto 28/36</t>
  </si>
  <si>
    <t>Negociação Itaú 08/36</t>
  </si>
  <si>
    <t>1833.42</t>
  </si>
  <si>
    <t>1291.07</t>
  </si>
  <si>
    <t>162.10</t>
  </si>
  <si>
    <t>Sofá(Vó) 07/10</t>
  </si>
  <si>
    <t>Nubank 04/05</t>
  </si>
  <si>
    <t>Vó 02/05 (1500)</t>
  </si>
  <si>
    <t>Rancho</t>
  </si>
  <si>
    <t>Tricard 02/ 03</t>
  </si>
  <si>
    <t>Thiaguinho</t>
  </si>
  <si>
    <t>Itaucard 04/04</t>
  </si>
  <si>
    <t>Nando (Salário Dimed)</t>
  </si>
  <si>
    <t>Moto 29/36</t>
  </si>
  <si>
    <t>434.70</t>
  </si>
  <si>
    <t>Negociação Itaú 10/36</t>
  </si>
  <si>
    <t>1162.89</t>
  </si>
  <si>
    <t>Sofá(Vó) 08/10</t>
  </si>
  <si>
    <t>Nubank 05/05</t>
  </si>
  <si>
    <t>Vó 03/05 (1500)</t>
  </si>
  <si>
    <t>Vó Magazineluiza (01 /10)</t>
  </si>
  <si>
    <t>Tricard 03/ 03</t>
  </si>
  <si>
    <t xml:space="preserve">Itaucard </t>
  </si>
  <si>
    <t>Negociação Itaú 11/36</t>
  </si>
  <si>
    <t>Sofá(Vó) 10/10</t>
  </si>
  <si>
    <t>Vó 04/05 (1500)</t>
  </si>
  <si>
    <t>Vó Magazineluiza (02 /10)</t>
  </si>
  <si>
    <t>Vó Hiper/Pneus (02 /05)</t>
  </si>
  <si>
    <t>Treinaweb</t>
  </si>
  <si>
    <t>Moto 31/36</t>
  </si>
  <si>
    <t>Automatech</t>
  </si>
  <si>
    <t>Vó 05/05 (1500)</t>
  </si>
  <si>
    <t>Vó Magazineluiza (03 /10)</t>
  </si>
  <si>
    <t>Vó Hiper/Pneus (03 /05)</t>
  </si>
  <si>
    <t>Thiaguinho (01 /03)</t>
  </si>
  <si>
    <t>Gasolina</t>
  </si>
  <si>
    <t>Academia Nando</t>
  </si>
  <si>
    <t>Suplementos</t>
  </si>
  <si>
    <t>Moto 32/36</t>
  </si>
  <si>
    <t>Vó Magazineluiza (04 /10)</t>
  </si>
  <si>
    <t>Vó Hiper/Pneus (04 /05)</t>
  </si>
  <si>
    <t>Thiaguinho (02 /03)</t>
  </si>
  <si>
    <t>Vó Empréstimo 5k (01/05)</t>
  </si>
  <si>
    <t>Suplemento Nando</t>
  </si>
  <si>
    <t>Coaching Guilherme 01 /10</t>
  </si>
  <si>
    <t>Manicure</t>
  </si>
  <si>
    <t>Cartão crédito Pré pago</t>
  </si>
  <si>
    <t>Moto 33/36</t>
  </si>
  <si>
    <t>Vó Magazineluiza (05 /10)</t>
  </si>
  <si>
    <t>Thiaguinho (03 /03)</t>
  </si>
  <si>
    <t>Vó Empréstimo 5k (02/05)</t>
  </si>
  <si>
    <t>Coaching Guilherme 02 /10</t>
  </si>
  <si>
    <t>Beagle</t>
  </si>
  <si>
    <t>130.83</t>
  </si>
  <si>
    <t>Moto 34/36</t>
  </si>
  <si>
    <t>Vó Magazineluiza (06 /10)</t>
  </si>
  <si>
    <t>Vó Empréstimo 5k (03/05)</t>
  </si>
  <si>
    <t>Coaching Guilherme 03 /10</t>
  </si>
  <si>
    <t>Luz Fevereiro</t>
  </si>
  <si>
    <t>Academia Ramona (Fevereiro)</t>
  </si>
  <si>
    <t>Emerson</t>
  </si>
  <si>
    <t>Nutri</t>
  </si>
  <si>
    <t>Academia Nando ( Performance )</t>
  </si>
  <si>
    <t>Natação Luanninha</t>
  </si>
  <si>
    <t>Nando (Salário DB)</t>
  </si>
  <si>
    <t>Moto 35/36</t>
  </si>
  <si>
    <t>Sean (01/10)</t>
  </si>
  <si>
    <t>Sobra Inglês</t>
  </si>
  <si>
    <t>Vó Magazineluiza (07 /10)</t>
  </si>
  <si>
    <t>Vó Empréstimo 5k (04/05)</t>
  </si>
  <si>
    <t>Coaching Guilherme 04 /10</t>
  </si>
  <si>
    <t>Vó Cartão Academia(02/03)</t>
  </si>
  <si>
    <t>Personal Emerson</t>
  </si>
  <si>
    <t>Vó Celular (01/10)</t>
  </si>
  <si>
    <t>Roupas Luanna</t>
  </si>
  <si>
    <t>Cartão Crédito Pré Pago</t>
  </si>
  <si>
    <t>Moto 36/36</t>
  </si>
  <si>
    <t>Sean (02/10)</t>
  </si>
  <si>
    <t>Va</t>
  </si>
  <si>
    <t>Vó Magazineluiza (08 /10)</t>
  </si>
  <si>
    <t>Estacionamento</t>
  </si>
  <si>
    <t>Vó Empréstimo 5k (05/05)</t>
  </si>
  <si>
    <t>Coaching Guilherme 05 /10</t>
  </si>
  <si>
    <t>Vó Cartão Academia(03/03)</t>
  </si>
  <si>
    <t>Vó Celular (02/10)</t>
  </si>
  <si>
    <t>Nutricionista</t>
  </si>
  <si>
    <t>Rami (03/10)</t>
  </si>
  <si>
    <t>Doc Carro</t>
  </si>
  <si>
    <t>Dyeniffer (01/02)</t>
  </si>
  <si>
    <t>Farmácia</t>
  </si>
  <si>
    <t>Documento do carro</t>
  </si>
  <si>
    <t>Sean (03/10)</t>
  </si>
  <si>
    <t>Vó Magazineluiza (09 /10)</t>
  </si>
  <si>
    <t>Coaching Guilherme 06 /10</t>
  </si>
  <si>
    <t>Vó Celular (03/10)</t>
  </si>
  <si>
    <t>Rami (04/10)</t>
  </si>
  <si>
    <t>Dyeniffer (02/02)</t>
  </si>
  <si>
    <t xml:space="preserve">Tchelo (01 / 09) </t>
  </si>
  <si>
    <t>Sean (04/10)</t>
  </si>
  <si>
    <t>Vó Magazineluiza (10 /10)</t>
  </si>
  <si>
    <t>Coaching Guilherme 07 /10</t>
  </si>
  <si>
    <t>BestFood</t>
  </si>
  <si>
    <t>Vó Celular (04/10)</t>
  </si>
  <si>
    <t>Rami (05/10)</t>
  </si>
  <si>
    <t>Cartão Ramoninha (01/02)</t>
  </si>
  <si>
    <t xml:space="preserve">Tchelo (02 / 09) </t>
  </si>
  <si>
    <t>Facul Ramona</t>
  </si>
  <si>
    <t>Tchelo Capelleti</t>
  </si>
  <si>
    <t>Tchelo Maria</t>
  </si>
  <si>
    <t xml:space="preserve">Tenis </t>
  </si>
  <si>
    <t>Vó Portão 01 /06</t>
  </si>
  <si>
    <t>Tatuagem</t>
  </si>
  <si>
    <t>Alexa 01 /05</t>
  </si>
  <si>
    <t>Nando (Salário Db)</t>
  </si>
  <si>
    <t>Bestfood</t>
  </si>
  <si>
    <t>Inglês DB</t>
  </si>
  <si>
    <t>Cartão Ramoninha (02/02)</t>
  </si>
  <si>
    <t>Rami (06/10)</t>
  </si>
  <si>
    <t>Vó Portão 02 /06</t>
  </si>
  <si>
    <t>Vó Celular (05/10)</t>
  </si>
  <si>
    <t>Coaching Guilherme 08 /10</t>
  </si>
  <si>
    <t xml:space="preserve">Tchelo (03 / 09) </t>
  </si>
  <si>
    <t>Sean 01 /03</t>
  </si>
  <si>
    <t>Joan 02 /05 (860)</t>
  </si>
  <si>
    <t>Ps4 01 /10</t>
  </si>
  <si>
    <t>Thiaguinho (GTA)</t>
  </si>
  <si>
    <t>Teclado wi-fi</t>
  </si>
  <si>
    <t>Stevens</t>
  </si>
  <si>
    <t xml:space="preserve">Cartão Ramoninha </t>
  </si>
  <si>
    <t>Rami (07/10)</t>
  </si>
  <si>
    <t>Vó Portão 03 /06</t>
  </si>
  <si>
    <t>Vó Celular (06/10)</t>
  </si>
  <si>
    <t>Devolver Juliano</t>
  </si>
  <si>
    <t>Coaching Guilherme 09 /10</t>
  </si>
  <si>
    <t xml:space="preserve">Tchelo (04 / 09) </t>
  </si>
  <si>
    <t>Sean 02 /03</t>
  </si>
  <si>
    <t>Joan 03 /05</t>
  </si>
  <si>
    <t>Pag / Ps4 02 /10</t>
  </si>
  <si>
    <t>Natação Nando</t>
  </si>
  <si>
    <t>Consulta Mãe</t>
  </si>
  <si>
    <t>Rami (08/10)</t>
  </si>
  <si>
    <t>Vó Portão 04 /06</t>
  </si>
  <si>
    <t>Vó Celular (07/10)</t>
  </si>
  <si>
    <t>Coaching Guilherme 10 /10</t>
  </si>
  <si>
    <t xml:space="preserve">Tchelo (05 / 09) </t>
  </si>
  <si>
    <t>Sean 03 /03</t>
  </si>
  <si>
    <t>Joan 04 /05</t>
  </si>
  <si>
    <t>Pag / Ps4 03 /10</t>
  </si>
  <si>
    <t>C&amp;A 01 /04</t>
  </si>
  <si>
    <t>Whey</t>
  </si>
  <si>
    <t>Rami (09/10)</t>
  </si>
  <si>
    <t>Vó Celular (08/10)</t>
  </si>
  <si>
    <t xml:space="preserve">Tchelo (06 / 09) </t>
  </si>
  <si>
    <t>Pag / Ps4 04 /10</t>
  </si>
  <si>
    <t>C&amp;A 02 /04</t>
  </si>
  <si>
    <t>Joan</t>
  </si>
  <si>
    <t>Paulo</t>
  </si>
  <si>
    <t>137.50</t>
  </si>
  <si>
    <t>Limpeza Pátio (Vó)</t>
  </si>
  <si>
    <t>Tagliani 01/02</t>
  </si>
  <si>
    <t>Devolver Juliano 229</t>
  </si>
  <si>
    <t>Zenvia</t>
  </si>
  <si>
    <t>Celular Ramona</t>
  </si>
  <si>
    <t>Rami (10/10)</t>
  </si>
  <si>
    <t>Vó Celular (09/10)</t>
  </si>
  <si>
    <t xml:space="preserve">Tchelo (07 / 09) </t>
  </si>
  <si>
    <t>Pag / Ps4 05 /10</t>
  </si>
  <si>
    <t>C&amp;A 03 /04</t>
  </si>
  <si>
    <t>Farroupilha</t>
  </si>
  <si>
    <t>Vó Celular Ramona e Luanna (01/12)</t>
  </si>
  <si>
    <t>Estacionamento Iguatemi</t>
  </si>
  <si>
    <t>Vó Celular (10/10)</t>
  </si>
  <si>
    <t>Tchelo (08 / 09)  1970</t>
  </si>
  <si>
    <t>Pag / Ps4 06 /10</t>
  </si>
  <si>
    <t>Vó Celular Ramona e Luanna (02/12)</t>
  </si>
  <si>
    <t>Dentista</t>
  </si>
  <si>
    <t>Pag / Ps4 07 /10</t>
  </si>
  <si>
    <t>Vó Celular Ramona e Luanna (03/12)</t>
  </si>
  <si>
    <t>Dentista (01/02)</t>
  </si>
  <si>
    <t>Vó Ar Condicionado 01/10</t>
  </si>
  <si>
    <t>C&amp;A 04/04</t>
  </si>
  <si>
    <t>Kléber 01/02 (380)</t>
  </si>
  <si>
    <t>Mabih</t>
  </si>
  <si>
    <t>Cel Ramona</t>
  </si>
  <si>
    <t>Unitário</t>
  </si>
  <si>
    <t>Rescisão</t>
  </si>
  <si>
    <t>Pag / Ps4 08 /10</t>
  </si>
  <si>
    <t>Vó Celular Ramona e Luanna (04/12)</t>
  </si>
  <si>
    <t>Dentista (02/02)</t>
  </si>
  <si>
    <t>Vó Ar Condicionado 02/10</t>
  </si>
  <si>
    <t>Kléber 02/02 (380)</t>
  </si>
  <si>
    <t xml:space="preserve">Tchelo (09 / 09) </t>
  </si>
  <si>
    <t>Estacionamento Agibank</t>
  </si>
  <si>
    <t>Documento Carro</t>
  </si>
  <si>
    <t>Chapeação Carro</t>
  </si>
  <si>
    <t>falta 450</t>
  </si>
  <si>
    <t>água em haver  360-95</t>
  </si>
  <si>
    <t>conta grande</t>
  </si>
  <si>
    <t>20 diferença água</t>
  </si>
  <si>
    <t>água março</t>
  </si>
  <si>
    <t>Agibank</t>
  </si>
  <si>
    <t>mensal</t>
  </si>
  <si>
    <t>Pag / Ps4 09 /10</t>
  </si>
  <si>
    <t>Vó Celular Ramona e Luanna (05/12)</t>
  </si>
  <si>
    <t>Vó Ar Condicionado 03/10</t>
  </si>
  <si>
    <t>Dentista (01/01)</t>
  </si>
  <si>
    <t>Empréstimo Casinha (01/03)</t>
  </si>
  <si>
    <t>Kleber</t>
  </si>
  <si>
    <t>Psicóloga</t>
  </si>
  <si>
    <t>Materiais Vazamento</t>
  </si>
  <si>
    <t>Diferença Água Março</t>
  </si>
  <si>
    <t>Pag / Ps4 10 /10</t>
  </si>
  <si>
    <t>Vó Celular Ramona e Luanna (06/12)</t>
  </si>
  <si>
    <t>Vó Ar Condicionado 04/10</t>
  </si>
  <si>
    <t>Empréstimo Casinha (02/03)</t>
  </si>
  <si>
    <t xml:space="preserve">Conta água grande vó </t>
  </si>
  <si>
    <t>Vó Curso Violão (01/06)</t>
  </si>
  <si>
    <t>Vó Ar Condicionado que ficou pra trás</t>
  </si>
  <si>
    <t>Roupas Research (02/06)</t>
  </si>
  <si>
    <t>172.59</t>
  </si>
  <si>
    <t>149.90</t>
  </si>
  <si>
    <t>Troco Vó</t>
  </si>
  <si>
    <t>Vó Celular Ramona e Luanna (07/12)</t>
  </si>
  <si>
    <t>Vó Ar Condicionado 05/10</t>
  </si>
  <si>
    <t>Vó Curso Violão (02/06)</t>
  </si>
  <si>
    <t>Empréstimo Casinha (03/03)</t>
  </si>
  <si>
    <t>Roupas Research (03/06)</t>
  </si>
  <si>
    <t>Quarto Luanna (01/02)</t>
  </si>
  <si>
    <t>Box Banheiro</t>
  </si>
  <si>
    <t>Havan (01/02)</t>
  </si>
  <si>
    <t>Vibra</t>
  </si>
  <si>
    <t>Vó Celular Ramona e Luanna (08/12)</t>
  </si>
  <si>
    <t>Vó Ar Condicionado 06/10</t>
  </si>
  <si>
    <t>Vó Curso Violão (03/06)</t>
  </si>
  <si>
    <t>Roupas Research (04/06)</t>
  </si>
  <si>
    <t>Quarto Luanna (02/02)</t>
  </si>
  <si>
    <t>Nova Petrópolis</t>
  </si>
  <si>
    <t>Contadora / IR</t>
  </si>
  <si>
    <t>Fone Ouvido</t>
  </si>
  <si>
    <t>Vó Celular Ramona e Luanna (09/12)</t>
  </si>
  <si>
    <t>Vó Ar Condicionado 07/10</t>
  </si>
  <si>
    <t>Vó Curso Violão (04/06)</t>
  </si>
  <si>
    <t>Roupas Research (05/06)</t>
  </si>
  <si>
    <t>Custos</t>
  </si>
  <si>
    <t>Transporte</t>
  </si>
  <si>
    <t>VR</t>
  </si>
  <si>
    <t>Odontológico</t>
  </si>
  <si>
    <t>Imposto de Renda</t>
  </si>
  <si>
    <t>INSS</t>
  </si>
  <si>
    <t>DB</t>
  </si>
  <si>
    <t>Sicred</t>
  </si>
  <si>
    <t>Anual</t>
  </si>
  <si>
    <t>Extra (Além dos 12)</t>
  </si>
  <si>
    <t>Férias (1/3)</t>
  </si>
  <si>
    <t>Total Anual</t>
  </si>
  <si>
    <t>Aumento Anual</t>
  </si>
  <si>
    <t>Comparado a qual</t>
  </si>
  <si>
    <t>Proposta recebida em</t>
  </si>
  <si>
    <t>DBC</t>
  </si>
  <si>
    <t>DbServer</t>
  </si>
  <si>
    <t>SICREDI</t>
  </si>
  <si>
    <t>Aceita</t>
  </si>
  <si>
    <t>Ganhos</t>
  </si>
  <si>
    <t>Salário</t>
  </si>
  <si>
    <t>Educação</t>
  </si>
  <si>
    <t>FGTS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</si>
</sst>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.mm"/>
    <numFmt numFmtId="165" formatCode="m/yyyy"/>
    <numFmt numFmtId="166" formatCode="mm/yyyy"/>
  </numFmts>
  <fonts count="8">
    <font>
      <sz val="10.0"/>
      <color rgb="FF000000"/>
      <name val="Arial"/>
    </font>
    <font>
      <b/>
      <sz val="13.0"/>
      <color rgb="FFEFEFEF"/>
    </font>
    <font>
      <b/>
      <strike/>
      <sz val="13.0"/>
      <color rgb="FFEFEFEF"/>
    </font>
    <font>
      <b/>
    </font>
    <font/>
    <font>
      <sz val="11.0"/>
      <color rgb="FF4D4E53"/>
      <name val="Arial"/>
    </font>
    <font>
      <b/>
      <sz val="8.0"/>
      <color rgb="FF333333"/>
      <name val="Arial"/>
    </font>
    <font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DFDFD"/>
        <bgColor rgb="FFFDFDFD"/>
      </patternFill>
    </fill>
    <fill>
      <patternFill patternType="solid">
        <fgColor rgb="FFFF0000"/>
        <bgColor rgb="FFFF0000"/>
      </patternFill>
    </fill>
    <fill>
      <patternFill patternType="solid">
        <fgColor rgb="FFF5F5F5"/>
        <bgColor rgb="FFF5F5F5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3" fontId="4" numFmtId="0" xfId="0" applyFont="1"/>
    <xf borderId="1" fillId="0" fontId="4" numFmtId="0" xfId="0" applyAlignment="1" applyBorder="1" applyFont="1">
      <alignment horizontal="center" readingOrder="0"/>
    </xf>
    <xf borderId="1" fillId="0" fontId="4" numFmtId="0" xfId="0" applyBorder="1" applyFont="1"/>
    <xf borderId="0" fillId="3" fontId="4" numFmtId="0" xfId="0" applyAlignment="1" applyFont="1">
      <alignment readingOrder="0"/>
    </xf>
    <xf borderId="3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4" fontId="4" numFmtId="0" xfId="0" applyAlignment="1" applyFill="1" applyFont="1">
      <alignment readingOrder="0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3" fillId="6" fontId="3" numFmtId="0" xfId="0" applyAlignment="1" applyBorder="1" applyFill="1" applyFont="1">
      <alignment horizontal="center" readingOrder="0"/>
    </xf>
    <xf borderId="1" fillId="6" fontId="4" numFmtId="0" xfId="0" applyAlignment="1" applyBorder="1" applyFont="1">
      <alignment readingOrder="0"/>
    </xf>
    <xf borderId="2" fillId="6" fontId="4" numFmtId="0" xfId="0" applyAlignment="1" applyBorder="1" applyFont="1">
      <alignment readingOrder="0"/>
    </xf>
    <xf borderId="1" fillId="3" fontId="4" numFmtId="0" xfId="0" applyBorder="1" applyFont="1"/>
    <xf borderId="1" fillId="0" fontId="4" numFmtId="4" xfId="0" applyAlignment="1" applyBorder="1" applyFont="1" applyNumberFormat="1">
      <alignment readingOrder="0"/>
    </xf>
    <xf borderId="1" fillId="0" fontId="4" numFmtId="4" xfId="0" applyBorder="1" applyFont="1" applyNumberFormat="1"/>
    <xf borderId="1" fillId="0" fontId="3" numFmtId="0" xfId="0" applyAlignment="1" applyBorder="1" applyFont="1">
      <alignment readingOrder="0"/>
    </xf>
    <xf borderId="0" fillId="7" fontId="6" numFmtId="4" xfId="0" applyAlignment="1" applyFill="1" applyFont="1" applyNumberFormat="1">
      <alignment horizontal="right" readingOrder="0"/>
    </xf>
    <xf borderId="0" fillId="3" fontId="7" numFmtId="0" xfId="0" applyAlignment="1" applyFont="1">
      <alignment readingOrder="0"/>
    </xf>
    <xf borderId="1" fillId="0" fontId="4" numFmtId="0" xfId="0" applyAlignment="1" applyBorder="1" applyFont="1">
      <alignment horizontal="right" readingOrder="0"/>
    </xf>
    <xf borderId="0" fillId="0" fontId="4" numFmtId="4" xfId="0" applyAlignment="1" applyFont="1" applyNumberFormat="1">
      <alignment readingOrder="0"/>
    </xf>
    <xf borderId="0" fillId="0" fontId="4" numFmtId="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0" fillId="0" fontId="3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0" fillId="0" fontId="3" numFmtId="0" xfId="0" applyAlignment="1" applyFont="1">
      <alignment readingOrder="0"/>
    </xf>
    <xf borderId="1" fillId="0" fontId="3" numFmtId="0" xfId="0" applyBorder="1" applyFont="1"/>
    <xf borderId="1" fillId="0" fontId="4" numFmtId="165" xfId="0" applyAlignment="1" applyBorder="1" applyFont="1" applyNumberForma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1" fillId="0" fontId="4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Dividas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</c:spPr>
          <c:val>
            <c:numRef>
              <c:f>'Fevereiro 2016'!$A$5</c:f>
            </c:numRef>
          </c:val>
        </c:ser>
        <c:ser>
          <c:idx val="1"/>
          <c:order val="1"/>
          <c:spPr>
            <a:solidFill>
              <a:srgbClr val="FF0000"/>
            </a:solidFill>
          </c:spPr>
          <c:val>
            <c:numRef>
              <c:f>'Março 2016'!$A$5</c:f>
            </c:numRef>
          </c:val>
        </c:ser>
        <c:ser>
          <c:idx val="2"/>
          <c:order val="2"/>
          <c:spPr>
            <a:solidFill>
              <a:srgbClr val="FF0000"/>
            </a:solidFill>
          </c:spPr>
          <c:val>
            <c:numRef>
              <c:f>'Abril 2016'!$A$5</c:f>
            </c:numRef>
          </c:val>
        </c:ser>
        <c:ser>
          <c:idx val="3"/>
          <c:order val="3"/>
          <c:spPr>
            <a:solidFill>
              <a:srgbClr val="FF0000"/>
            </a:solidFill>
          </c:spPr>
          <c:val>
            <c:numRef>
              <c:f>'Maio 2016'!$A$5</c:f>
            </c:numRef>
          </c:val>
        </c:ser>
        <c:ser>
          <c:idx val="4"/>
          <c:order val="4"/>
          <c:spPr>
            <a:solidFill>
              <a:srgbClr val="FF0000"/>
            </a:solidFill>
          </c:spPr>
          <c:val>
            <c:numRef>
              <c:f>Junho2016!$A$5</c:f>
            </c:numRef>
          </c:val>
        </c:ser>
        <c:ser>
          <c:idx val="5"/>
          <c:order val="5"/>
          <c:spPr>
            <a:solidFill>
              <a:srgbClr val="FF0000"/>
            </a:solidFill>
          </c:spPr>
          <c:val>
            <c:numRef>
              <c:f>Julho2016!$A$5</c:f>
            </c:numRef>
          </c:val>
        </c:ser>
        <c:ser>
          <c:idx val="6"/>
          <c:order val="6"/>
          <c:spPr>
            <a:solidFill>
              <a:srgbClr val="FF0000"/>
            </a:solidFill>
          </c:spPr>
          <c:val>
            <c:numRef>
              <c:f>Agosto2016!$A$5</c:f>
            </c:numRef>
          </c:val>
        </c:ser>
        <c:ser>
          <c:idx val="7"/>
          <c:order val="7"/>
          <c:spPr>
            <a:solidFill>
              <a:srgbClr val="FF0000"/>
            </a:solidFill>
          </c:spPr>
          <c:val>
            <c:numRef>
              <c:f>Setembro2016!$A$5</c:f>
            </c:numRef>
          </c:val>
        </c:ser>
        <c:ser>
          <c:idx val="8"/>
          <c:order val="8"/>
          <c:spPr>
            <a:solidFill>
              <a:srgbClr val="FF0000"/>
            </a:solidFill>
          </c:spPr>
          <c:val>
            <c:numRef>
              <c:f>Outubro2016!$A$5</c:f>
            </c:numRef>
          </c:val>
        </c:ser>
        <c:ser>
          <c:idx val="9"/>
          <c:order val="9"/>
          <c:spPr>
            <a:solidFill>
              <a:srgbClr val="FF0000"/>
            </a:solidFill>
          </c:spPr>
          <c:val>
            <c:numRef>
              <c:f>Novembro2016!$A$5</c:f>
            </c:numRef>
          </c:val>
        </c:ser>
        <c:ser>
          <c:idx val="10"/>
          <c:order val="10"/>
          <c:spPr>
            <a:solidFill>
              <a:srgbClr val="FF0000"/>
            </a:solidFill>
          </c:spPr>
          <c:val>
            <c:numRef>
              <c:f>Dezembro2016!$A$5</c:f>
            </c:numRef>
          </c:val>
        </c:ser>
        <c:ser>
          <c:idx val="11"/>
          <c:order val="11"/>
          <c:spPr>
            <a:solidFill>
              <a:srgbClr val="FF0000"/>
            </a:solidFill>
          </c:spPr>
          <c:val>
            <c:numRef>
              <c:f>Janeiro2017!$A$5</c:f>
            </c:numRef>
          </c:val>
        </c:ser>
        <c:ser>
          <c:idx val="12"/>
          <c:order val="12"/>
          <c:spPr>
            <a:solidFill>
              <a:srgbClr val="FF0000"/>
            </a:solidFill>
          </c:spPr>
          <c:val>
            <c:numRef>
              <c:f>Fevereiro2017!$A$5</c:f>
            </c:numRef>
          </c:val>
        </c:ser>
        <c:ser>
          <c:idx val="13"/>
          <c:order val="13"/>
          <c:spPr>
            <a:solidFill>
              <a:srgbClr val="FF0000"/>
            </a:solidFill>
          </c:spPr>
          <c:val>
            <c:numRef>
              <c:f>'Março2017'!$A$5</c:f>
            </c:numRef>
          </c:val>
        </c:ser>
        <c:ser>
          <c:idx val="14"/>
          <c:order val="14"/>
          <c:spPr>
            <a:solidFill>
              <a:srgbClr val="FF0000"/>
            </a:solidFill>
          </c:spPr>
          <c:val>
            <c:numRef>
              <c:f>Abril2017!$A$5</c:f>
            </c:numRef>
          </c:val>
        </c:ser>
        <c:ser>
          <c:idx val="15"/>
          <c:order val="15"/>
          <c:spPr>
            <a:solidFill>
              <a:srgbClr val="FF0000"/>
            </a:solidFill>
          </c:spPr>
          <c:val>
            <c:numRef>
              <c:f>Maio2017!$A$5</c:f>
            </c:numRef>
          </c:val>
        </c:ser>
        <c:ser>
          <c:idx val="16"/>
          <c:order val="16"/>
          <c:spPr>
            <a:solidFill>
              <a:srgbClr val="FF0000"/>
            </a:solidFill>
          </c:spPr>
          <c:val>
            <c:numRef>
              <c:f>Junho2017!$A$5</c:f>
            </c:numRef>
          </c:val>
        </c:ser>
        <c:ser>
          <c:idx val="17"/>
          <c:order val="17"/>
          <c:spPr>
            <a:solidFill>
              <a:srgbClr val="FF0000"/>
            </a:solidFill>
          </c:spPr>
          <c:val>
            <c:numRef>
              <c:f>Julho2017!$A$5</c:f>
            </c:numRef>
          </c:val>
        </c:ser>
        <c:ser>
          <c:idx val="18"/>
          <c:order val="18"/>
          <c:spPr>
            <a:solidFill>
              <a:srgbClr val="FF0000"/>
            </a:solidFill>
          </c:spPr>
          <c:val>
            <c:numRef>
              <c:f>Agosto2017!$A$5</c:f>
            </c:numRef>
          </c:val>
        </c:ser>
        <c:ser>
          <c:idx val="19"/>
          <c:order val="19"/>
          <c:spPr>
            <a:solidFill>
              <a:srgbClr val="FF0000"/>
            </a:solidFill>
          </c:spPr>
          <c:val>
            <c:numRef>
              <c:f>Setembro2017!$A$5</c:f>
            </c:numRef>
          </c:val>
        </c:ser>
        <c:ser>
          <c:idx val="20"/>
          <c:order val="20"/>
          <c:spPr>
            <a:solidFill>
              <a:srgbClr val="FF0000"/>
            </a:solidFill>
          </c:spPr>
          <c:val>
            <c:numRef>
              <c:f>Outubro2017!$A$5</c:f>
            </c:numRef>
          </c:val>
        </c:ser>
        <c:ser>
          <c:idx val="21"/>
          <c:order val="21"/>
          <c:spPr>
            <a:solidFill>
              <a:srgbClr val="FF0000"/>
            </a:solidFill>
          </c:spPr>
          <c:val>
            <c:numRef>
              <c:f>Novembro2017!$A$5</c:f>
            </c:numRef>
          </c:val>
        </c:ser>
        <c:ser>
          <c:idx val="22"/>
          <c:order val="22"/>
          <c:spPr>
            <a:solidFill>
              <a:srgbClr val="FF0000"/>
            </a:solidFill>
          </c:spPr>
          <c:val>
            <c:numRef>
              <c:f>Dezembro2017!$A$5</c:f>
            </c:numRef>
          </c:val>
        </c:ser>
        <c:ser>
          <c:idx val="23"/>
          <c:order val="23"/>
          <c:spPr>
            <a:solidFill>
              <a:srgbClr val="FF0000"/>
            </a:solidFill>
          </c:spPr>
          <c:val>
            <c:numRef>
              <c:f>Janeiro2018!$A$5</c:f>
            </c:numRef>
          </c:val>
        </c:ser>
        <c:ser>
          <c:idx val="24"/>
          <c:order val="24"/>
          <c:spPr>
            <a:solidFill>
              <a:srgbClr val="FF0000"/>
            </a:solidFill>
          </c:spPr>
          <c:val>
            <c:numRef>
              <c:f>Fevereiro2018!$A$5</c:f>
            </c:numRef>
          </c:val>
        </c:ser>
        <c:ser>
          <c:idx val="25"/>
          <c:order val="25"/>
          <c:spPr>
            <a:solidFill>
              <a:srgbClr val="FF0000"/>
            </a:solidFill>
          </c:spPr>
          <c:val>
            <c:numRef>
              <c:f>'Março2018'!$A$5</c:f>
            </c:numRef>
          </c:val>
        </c:ser>
        <c:ser>
          <c:idx val="26"/>
          <c:order val="26"/>
          <c:spPr>
            <a:solidFill>
              <a:srgbClr val="FF0000"/>
            </a:solidFill>
          </c:spPr>
          <c:val>
            <c:numRef>
              <c:f>Abril2018!$A$5</c:f>
            </c:numRef>
          </c:val>
        </c:ser>
        <c:ser>
          <c:idx val="27"/>
          <c:order val="27"/>
          <c:spPr>
            <a:solidFill>
              <a:srgbClr val="FF0000"/>
            </a:solidFill>
          </c:spPr>
          <c:val>
            <c:numRef>
              <c:f>Maio2018!$A$5</c:f>
            </c:numRef>
          </c:val>
        </c:ser>
        <c:ser>
          <c:idx val="28"/>
          <c:order val="28"/>
          <c:spPr>
            <a:solidFill>
              <a:srgbClr val="FF0000"/>
            </a:solidFill>
          </c:spPr>
          <c:val>
            <c:numRef>
              <c:f>Junho2018!$A$5</c:f>
            </c:numRef>
          </c:val>
        </c:ser>
        <c:ser>
          <c:idx val="29"/>
          <c:order val="29"/>
          <c:spPr>
            <a:solidFill>
              <a:srgbClr val="FF0000"/>
            </a:solidFill>
          </c:spPr>
          <c:val>
            <c:numRef>
              <c:f>Julho2018!$A$5</c:f>
            </c:numRef>
          </c:val>
        </c:ser>
        <c:ser>
          <c:idx val="30"/>
          <c:order val="30"/>
          <c:spPr>
            <a:solidFill>
              <a:srgbClr val="FF0000"/>
            </a:solidFill>
          </c:spPr>
          <c:val>
            <c:numRef>
              <c:f>Agosto2018!$A$5</c:f>
            </c:numRef>
          </c:val>
        </c:ser>
        <c:ser>
          <c:idx val="31"/>
          <c:order val="31"/>
          <c:spPr>
            <a:solidFill>
              <a:srgbClr val="FF0000"/>
            </a:solidFill>
          </c:spPr>
          <c:val>
            <c:numRef>
              <c:f>Setembro2018!$A$5</c:f>
            </c:numRef>
          </c:val>
        </c:ser>
        <c:ser>
          <c:idx val="32"/>
          <c:order val="32"/>
          <c:spPr>
            <a:solidFill>
              <a:srgbClr val="FF0000"/>
            </a:solidFill>
          </c:spPr>
          <c:val>
            <c:numRef>
              <c:f>Outubro2018!$A$5</c:f>
            </c:numRef>
          </c:val>
        </c:ser>
        <c:ser>
          <c:idx val="33"/>
          <c:order val="33"/>
          <c:spPr>
            <a:solidFill>
              <a:srgbClr val="FF0000"/>
            </a:solidFill>
          </c:spPr>
          <c:val>
            <c:numRef>
              <c:f>Novembro2018!$A$5</c:f>
            </c:numRef>
          </c:val>
        </c:ser>
        <c:ser>
          <c:idx val="34"/>
          <c:order val="34"/>
          <c:spPr>
            <a:solidFill>
              <a:srgbClr val="FF0000"/>
            </a:solidFill>
          </c:spPr>
          <c:val>
            <c:numRef>
              <c:f>Dezembro2018!$A$5</c:f>
            </c:numRef>
          </c:val>
        </c:ser>
        <c:ser>
          <c:idx val="35"/>
          <c:order val="35"/>
          <c:spPr>
            <a:solidFill>
              <a:srgbClr val="FF0000"/>
            </a:solidFill>
          </c:spPr>
          <c:val>
            <c:numRef>
              <c:f>Janeiro2019!$A$5</c:f>
            </c:numRef>
          </c:val>
        </c:ser>
        <c:ser>
          <c:idx val="36"/>
          <c:order val="36"/>
          <c:spPr>
            <a:solidFill>
              <a:srgbClr val="FF0000"/>
            </a:solidFill>
          </c:spPr>
          <c:val>
            <c:numRef>
              <c:f>Fevereiro2019!$A$5</c:f>
            </c:numRef>
          </c:val>
        </c:ser>
        <c:ser>
          <c:idx val="37"/>
          <c:order val="37"/>
          <c:spPr>
            <a:solidFill>
              <a:srgbClr val="FF0000"/>
            </a:solidFill>
          </c:spPr>
          <c:val>
            <c:numRef>
              <c:f>'Março2019'!$A$5</c:f>
            </c:numRef>
          </c:val>
        </c:ser>
        <c:ser>
          <c:idx val="38"/>
          <c:order val="38"/>
          <c:spPr>
            <a:solidFill>
              <a:srgbClr val="FF0000"/>
            </a:solidFill>
          </c:spPr>
          <c:val>
            <c:numRef>
              <c:f>Abril2019!$A$5</c:f>
            </c:numRef>
          </c:val>
        </c:ser>
        <c:ser>
          <c:idx val="39"/>
          <c:order val="39"/>
          <c:spPr>
            <a:solidFill>
              <a:srgbClr val="FF0000"/>
            </a:solidFill>
          </c:spPr>
          <c:val>
            <c:numRef>
              <c:f>Maio2019!$A$5</c:f>
            </c:numRef>
          </c:val>
        </c:ser>
        <c:ser>
          <c:idx val="40"/>
          <c:order val="40"/>
          <c:spPr>
            <a:solidFill>
              <a:srgbClr val="FF0000"/>
            </a:solidFill>
          </c:spPr>
          <c:val>
            <c:numRef>
              <c:f>Junho2019!$A$5</c:f>
            </c:numRef>
          </c:val>
        </c:ser>
        <c:ser>
          <c:idx val="41"/>
          <c:order val="41"/>
          <c:spPr>
            <a:solidFill>
              <a:srgbClr val="FF0000"/>
            </a:solidFill>
          </c:spPr>
          <c:val>
            <c:numRef>
              <c:f>Julho2019!$A$5</c:f>
            </c:numRef>
          </c:val>
        </c:ser>
        <c:ser>
          <c:idx val="42"/>
          <c:order val="42"/>
          <c:spPr>
            <a:solidFill>
              <a:srgbClr val="FF0000"/>
            </a:solidFill>
          </c:spPr>
          <c:val>
            <c:numRef>
              <c:f>Agosto2019!$A$5</c:f>
            </c:numRef>
          </c:val>
        </c:ser>
        <c:ser>
          <c:idx val="43"/>
          <c:order val="43"/>
          <c:spPr>
            <a:solidFill>
              <a:srgbClr val="FF0000"/>
            </a:solidFill>
          </c:spPr>
          <c:val>
            <c:numRef>
              <c:f>Setembro2019!$A$5</c:f>
            </c:numRef>
          </c:val>
        </c:ser>
        <c:ser>
          <c:idx val="44"/>
          <c:order val="44"/>
          <c:spPr>
            <a:solidFill>
              <a:srgbClr val="FF0000"/>
            </a:solidFill>
          </c:spPr>
          <c:val>
            <c:numRef>
              <c:f>Outubro2019!$A$5</c:f>
            </c:numRef>
          </c:val>
        </c:ser>
        <c:ser>
          <c:idx val="45"/>
          <c:order val="45"/>
          <c:spPr>
            <a:solidFill>
              <a:srgbClr val="FF0000"/>
            </a:solidFill>
          </c:spPr>
          <c:val>
            <c:numRef>
              <c:f>Novembro2019!$A$5</c:f>
            </c:numRef>
          </c:val>
        </c:ser>
        <c:ser>
          <c:idx val="46"/>
          <c:order val="46"/>
          <c:spPr>
            <a:solidFill>
              <a:srgbClr val="FF0000"/>
            </a:solidFill>
          </c:spPr>
          <c:val>
            <c:numRef>
              <c:f>Dezembro2019!$A$5</c:f>
            </c:numRef>
          </c:val>
        </c:ser>
        <c:ser>
          <c:idx val="47"/>
          <c:order val="47"/>
          <c:spPr>
            <a:solidFill>
              <a:srgbClr val="FF0000"/>
            </a:solidFill>
          </c:spPr>
          <c:val>
            <c:numRef>
              <c:f>Janeiro2020!$A$5</c:f>
            </c:numRef>
          </c:val>
        </c:ser>
        <c:ser>
          <c:idx val="48"/>
          <c:order val="48"/>
          <c:spPr>
            <a:solidFill>
              <a:srgbClr val="FF0000"/>
            </a:solidFill>
          </c:spPr>
          <c:val>
            <c:numRef>
              <c:f>Fevereiro2020!$A$5</c:f>
            </c:numRef>
          </c:val>
        </c:ser>
        <c:ser>
          <c:idx val="49"/>
          <c:order val="49"/>
          <c:spPr>
            <a:solidFill>
              <a:srgbClr val="FF0000"/>
            </a:solidFill>
          </c:spPr>
          <c:val>
            <c:numRef>
              <c:f>'Março2020'!$A$5</c:f>
            </c:numRef>
          </c:val>
        </c:ser>
        <c:ser>
          <c:idx val="50"/>
          <c:order val="50"/>
          <c:spPr>
            <a:solidFill>
              <a:srgbClr val="FF0000"/>
            </a:solidFill>
          </c:spPr>
          <c:val>
            <c:numRef>
              <c:f>Abril2020!$A$5</c:f>
            </c:numRef>
          </c:val>
        </c:ser>
        <c:ser>
          <c:idx val="51"/>
          <c:order val="51"/>
          <c:spPr>
            <a:solidFill>
              <a:srgbClr val="FF0000"/>
            </a:solidFill>
          </c:spPr>
          <c:val>
            <c:numRef>
              <c:f>Junho2020!$A$5</c:f>
            </c:numRef>
          </c:val>
        </c:ser>
        <c:axId val="678748940"/>
        <c:axId val="711351296"/>
      </c:barChart>
      <c:catAx>
        <c:axId val="678748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1351296"/>
      </c:catAx>
      <c:valAx>
        <c:axId val="711351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874894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Salários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AA84F"/>
            </a:solidFill>
          </c:spPr>
          <c:dPt>
            <c:idx val="0"/>
          </c:dPt>
          <c:val>
            <c:numRef>
              <c:f>'Fevereiro 2016'!$P$2</c:f>
            </c:numRef>
          </c:val>
        </c:ser>
        <c:ser>
          <c:idx val="1"/>
          <c:order val="1"/>
          <c:spPr>
            <a:solidFill>
              <a:srgbClr val="6AA84F"/>
            </a:solidFill>
          </c:spPr>
          <c:val>
            <c:numRef>
              <c:f>'Março 2016'!$K$14</c:f>
            </c:numRef>
          </c:val>
        </c:ser>
        <c:ser>
          <c:idx val="2"/>
          <c:order val="2"/>
          <c:spPr>
            <a:solidFill>
              <a:srgbClr val="6AA84F"/>
            </a:solidFill>
          </c:spPr>
          <c:val>
            <c:numRef>
              <c:f>'Abril 2016'!$K$14</c:f>
            </c:numRef>
          </c:val>
        </c:ser>
        <c:ser>
          <c:idx val="3"/>
          <c:order val="3"/>
          <c:spPr>
            <a:solidFill>
              <a:srgbClr val="6AA84F"/>
            </a:solidFill>
          </c:spPr>
          <c:val>
            <c:numRef>
              <c:f>'Maio 2016'!$K$14</c:f>
            </c:numRef>
          </c:val>
        </c:ser>
        <c:ser>
          <c:idx val="4"/>
          <c:order val="4"/>
          <c:spPr>
            <a:solidFill>
              <a:srgbClr val="6AA84F"/>
            </a:solidFill>
          </c:spPr>
          <c:val>
            <c:numRef>
              <c:f>Junho2016!$K$14</c:f>
            </c:numRef>
          </c:val>
        </c:ser>
        <c:ser>
          <c:idx val="5"/>
          <c:order val="5"/>
          <c:spPr>
            <a:solidFill>
              <a:srgbClr val="6AA84F"/>
            </a:solidFill>
          </c:spPr>
          <c:val>
            <c:numRef>
              <c:f>Julho2016!$K$14</c:f>
            </c:numRef>
          </c:val>
        </c:ser>
        <c:ser>
          <c:idx val="6"/>
          <c:order val="6"/>
          <c:spPr>
            <a:solidFill>
              <a:srgbClr val="6AA84F"/>
            </a:solidFill>
          </c:spPr>
          <c:val>
            <c:numRef>
              <c:f>Agosto2016!$K$14</c:f>
            </c:numRef>
          </c:val>
        </c:ser>
        <c:ser>
          <c:idx val="7"/>
          <c:order val="7"/>
          <c:spPr>
            <a:solidFill>
              <a:srgbClr val="6AA84F"/>
            </a:solidFill>
          </c:spPr>
          <c:val>
            <c:numRef>
              <c:f>Setembro2016!$K$14</c:f>
            </c:numRef>
          </c:val>
        </c:ser>
        <c:ser>
          <c:idx val="8"/>
          <c:order val="8"/>
          <c:spPr>
            <a:solidFill>
              <a:srgbClr val="6AA84F"/>
            </a:solidFill>
          </c:spPr>
          <c:val>
            <c:numRef>
              <c:f>Outubro2016!$K$14</c:f>
            </c:numRef>
          </c:val>
        </c:ser>
        <c:ser>
          <c:idx val="9"/>
          <c:order val="9"/>
          <c:spPr>
            <a:solidFill>
              <a:srgbClr val="6AA84F"/>
            </a:solidFill>
          </c:spPr>
          <c:val>
            <c:numRef>
              <c:f>Novembro2016!$K$14</c:f>
            </c:numRef>
          </c:val>
        </c:ser>
        <c:ser>
          <c:idx val="10"/>
          <c:order val="10"/>
          <c:spPr>
            <a:solidFill>
              <a:srgbClr val="6AA84F"/>
            </a:solidFill>
          </c:spPr>
          <c:val>
            <c:numRef>
              <c:f>Dezembro2016!$K$14</c:f>
            </c:numRef>
          </c:val>
        </c:ser>
        <c:ser>
          <c:idx val="11"/>
          <c:order val="11"/>
          <c:spPr>
            <a:solidFill>
              <a:srgbClr val="6AA84F"/>
            </a:solidFill>
          </c:spPr>
          <c:val>
            <c:numRef>
              <c:f>Janeiro2017!$K$14</c:f>
            </c:numRef>
          </c:val>
        </c:ser>
        <c:ser>
          <c:idx val="12"/>
          <c:order val="12"/>
          <c:spPr>
            <a:solidFill>
              <a:srgbClr val="6AA84F"/>
            </a:solidFill>
          </c:spPr>
          <c:val>
            <c:numRef>
              <c:f>Fevereiro2017!$K$14</c:f>
            </c:numRef>
          </c:val>
        </c:ser>
        <c:ser>
          <c:idx val="13"/>
          <c:order val="13"/>
          <c:spPr>
            <a:solidFill>
              <a:srgbClr val="6AA84F"/>
            </a:solidFill>
          </c:spPr>
          <c:val>
            <c:numRef>
              <c:f>'Março2017'!$K$14</c:f>
            </c:numRef>
          </c:val>
        </c:ser>
        <c:ser>
          <c:idx val="14"/>
          <c:order val="14"/>
          <c:spPr>
            <a:solidFill>
              <a:srgbClr val="6AA84F"/>
            </a:solidFill>
          </c:spPr>
          <c:val>
            <c:numRef>
              <c:f>Abril2017!$K$14</c:f>
            </c:numRef>
          </c:val>
        </c:ser>
        <c:ser>
          <c:idx val="15"/>
          <c:order val="15"/>
          <c:spPr>
            <a:solidFill>
              <a:srgbClr val="6AA84F"/>
            </a:solidFill>
          </c:spPr>
          <c:val>
            <c:numRef>
              <c:f>Maio2017!$K$14</c:f>
            </c:numRef>
          </c:val>
        </c:ser>
        <c:ser>
          <c:idx val="16"/>
          <c:order val="16"/>
          <c:spPr>
            <a:solidFill>
              <a:srgbClr val="6AA84F"/>
            </a:solidFill>
          </c:spPr>
          <c:val>
            <c:numRef>
              <c:f>Junho2017!$K$14</c:f>
            </c:numRef>
          </c:val>
        </c:ser>
        <c:ser>
          <c:idx val="17"/>
          <c:order val="17"/>
          <c:spPr>
            <a:solidFill>
              <a:srgbClr val="6AA84F"/>
            </a:solidFill>
          </c:spPr>
          <c:val>
            <c:numRef>
              <c:f>Julho2017!$K$14</c:f>
            </c:numRef>
          </c:val>
        </c:ser>
        <c:ser>
          <c:idx val="18"/>
          <c:order val="18"/>
          <c:spPr>
            <a:solidFill>
              <a:srgbClr val="6AA84F"/>
            </a:solidFill>
          </c:spPr>
          <c:val>
            <c:numRef>
              <c:f>Agosto2017!$K$14</c:f>
            </c:numRef>
          </c:val>
        </c:ser>
        <c:ser>
          <c:idx val="19"/>
          <c:order val="19"/>
          <c:spPr>
            <a:solidFill>
              <a:srgbClr val="6AA84F"/>
            </a:solidFill>
          </c:spPr>
          <c:val>
            <c:numRef>
              <c:f>Setembro2017!$K$14</c:f>
            </c:numRef>
          </c:val>
        </c:ser>
        <c:ser>
          <c:idx val="20"/>
          <c:order val="20"/>
          <c:spPr>
            <a:solidFill>
              <a:srgbClr val="6AA84F"/>
            </a:solidFill>
          </c:spPr>
          <c:val>
            <c:numRef>
              <c:f>Outubro2017!$K$14</c:f>
            </c:numRef>
          </c:val>
        </c:ser>
        <c:ser>
          <c:idx val="21"/>
          <c:order val="21"/>
          <c:spPr>
            <a:solidFill>
              <a:srgbClr val="6AA84F"/>
            </a:solidFill>
          </c:spPr>
          <c:val>
            <c:numRef>
              <c:f>Novembro2017!$K$14</c:f>
            </c:numRef>
          </c:val>
        </c:ser>
        <c:ser>
          <c:idx val="22"/>
          <c:order val="22"/>
          <c:spPr>
            <a:solidFill>
              <a:srgbClr val="6AA84F"/>
            </a:solidFill>
          </c:spPr>
          <c:val>
            <c:numRef>
              <c:f>Dezembro2017!$K$14</c:f>
            </c:numRef>
          </c:val>
        </c:ser>
        <c:ser>
          <c:idx val="23"/>
          <c:order val="23"/>
          <c:spPr>
            <a:solidFill>
              <a:srgbClr val="6AA84F"/>
            </a:solidFill>
          </c:spPr>
          <c:val>
            <c:numRef>
              <c:f>Janeiro2018!$K$14</c:f>
            </c:numRef>
          </c:val>
        </c:ser>
        <c:ser>
          <c:idx val="24"/>
          <c:order val="24"/>
          <c:spPr>
            <a:solidFill>
              <a:srgbClr val="6AA84F"/>
            </a:solidFill>
          </c:spPr>
          <c:val>
            <c:numRef>
              <c:f>Fevereiro2018!$K$14</c:f>
            </c:numRef>
          </c:val>
        </c:ser>
        <c:ser>
          <c:idx val="25"/>
          <c:order val="25"/>
          <c:spPr>
            <a:solidFill>
              <a:srgbClr val="6AA84F"/>
            </a:solidFill>
          </c:spPr>
          <c:val>
            <c:numRef>
              <c:f>'Março2018'!$K$14</c:f>
            </c:numRef>
          </c:val>
        </c:ser>
        <c:ser>
          <c:idx val="26"/>
          <c:order val="26"/>
          <c:spPr>
            <a:solidFill>
              <a:srgbClr val="6AA84F"/>
            </a:solidFill>
          </c:spPr>
          <c:val>
            <c:numRef>
              <c:f>Abril2018!$K$14</c:f>
            </c:numRef>
          </c:val>
        </c:ser>
        <c:ser>
          <c:idx val="27"/>
          <c:order val="27"/>
          <c:spPr>
            <a:solidFill>
              <a:srgbClr val="6AA84F"/>
            </a:solidFill>
          </c:spPr>
          <c:val>
            <c:numRef>
              <c:f>Maio2018!$K$14</c:f>
            </c:numRef>
          </c:val>
        </c:ser>
        <c:ser>
          <c:idx val="28"/>
          <c:order val="28"/>
          <c:spPr>
            <a:solidFill>
              <a:srgbClr val="6AA84F"/>
            </a:solidFill>
          </c:spPr>
          <c:val>
            <c:numRef>
              <c:f>Junho2018!$K$14</c:f>
            </c:numRef>
          </c:val>
        </c:ser>
        <c:ser>
          <c:idx val="29"/>
          <c:order val="29"/>
          <c:spPr>
            <a:solidFill>
              <a:srgbClr val="6AA84F"/>
            </a:solidFill>
          </c:spPr>
          <c:val>
            <c:numRef>
              <c:f>Julho2018!$K$14</c:f>
            </c:numRef>
          </c:val>
        </c:ser>
        <c:ser>
          <c:idx val="30"/>
          <c:order val="30"/>
          <c:spPr>
            <a:solidFill>
              <a:srgbClr val="6AA84F"/>
            </a:solidFill>
          </c:spPr>
          <c:val>
            <c:numRef>
              <c:f>Agosto2018!$K$14</c:f>
            </c:numRef>
          </c:val>
        </c:ser>
        <c:ser>
          <c:idx val="31"/>
          <c:order val="31"/>
          <c:spPr>
            <a:solidFill>
              <a:srgbClr val="6AA84F"/>
            </a:solidFill>
          </c:spPr>
          <c:val>
            <c:numRef>
              <c:f>Setembro2018!$K$14</c:f>
            </c:numRef>
          </c:val>
        </c:ser>
        <c:ser>
          <c:idx val="32"/>
          <c:order val="32"/>
          <c:spPr>
            <a:solidFill>
              <a:srgbClr val="6AA84F"/>
            </a:solidFill>
          </c:spPr>
          <c:val>
            <c:numRef>
              <c:f>Outubro2018!$K$14</c:f>
            </c:numRef>
          </c:val>
        </c:ser>
        <c:ser>
          <c:idx val="33"/>
          <c:order val="33"/>
          <c:spPr>
            <a:solidFill>
              <a:srgbClr val="6AA84F"/>
            </a:solidFill>
          </c:spPr>
          <c:val>
            <c:numRef>
              <c:f>Novembro2018!$K$14</c:f>
            </c:numRef>
          </c:val>
        </c:ser>
        <c:ser>
          <c:idx val="34"/>
          <c:order val="34"/>
          <c:spPr>
            <a:solidFill>
              <a:srgbClr val="6AA84F"/>
            </a:solidFill>
          </c:spPr>
          <c:val>
            <c:numRef>
              <c:f>Dezembro2018!$K$14</c:f>
            </c:numRef>
          </c:val>
        </c:ser>
        <c:ser>
          <c:idx val="35"/>
          <c:order val="35"/>
          <c:spPr>
            <a:solidFill>
              <a:srgbClr val="6AA84F"/>
            </a:solidFill>
          </c:spPr>
          <c:val>
            <c:numRef>
              <c:f>Janeiro2019!$A$14</c:f>
            </c:numRef>
          </c:val>
        </c:ser>
        <c:ser>
          <c:idx val="36"/>
          <c:order val="36"/>
          <c:spPr>
            <a:solidFill>
              <a:srgbClr val="6AA84F"/>
            </a:solidFill>
          </c:spPr>
          <c:val>
            <c:numRef>
              <c:f>Fevereiro2019!$A$14</c:f>
            </c:numRef>
          </c:val>
        </c:ser>
        <c:ser>
          <c:idx val="37"/>
          <c:order val="37"/>
          <c:spPr>
            <a:solidFill>
              <a:srgbClr val="6AA84F"/>
            </a:solidFill>
          </c:spPr>
          <c:val>
            <c:numRef>
              <c:f>'Março2019'!$A$14</c:f>
            </c:numRef>
          </c:val>
        </c:ser>
        <c:ser>
          <c:idx val="38"/>
          <c:order val="38"/>
          <c:spPr>
            <a:solidFill>
              <a:srgbClr val="6AA84F"/>
            </a:solidFill>
          </c:spPr>
          <c:val>
            <c:numRef>
              <c:f>Abril2019!$A$14</c:f>
            </c:numRef>
          </c:val>
        </c:ser>
        <c:ser>
          <c:idx val="39"/>
          <c:order val="39"/>
          <c:spPr>
            <a:solidFill>
              <a:srgbClr val="6AA84F"/>
            </a:solidFill>
          </c:spPr>
          <c:val>
            <c:numRef>
              <c:f>Maio2019!$A$14</c:f>
            </c:numRef>
          </c:val>
        </c:ser>
        <c:ser>
          <c:idx val="40"/>
          <c:order val="40"/>
          <c:spPr>
            <a:solidFill>
              <a:srgbClr val="6AA84F"/>
            </a:solidFill>
          </c:spPr>
          <c:val>
            <c:numRef>
              <c:f>Junho2019!$A$14</c:f>
            </c:numRef>
          </c:val>
        </c:ser>
        <c:ser>
          <c:idx val="41"/>
          <c:order val="41"/>
          <c:spPr>
            <a:solidFill>
              <a:srgbClr val="6AA84F"/>
            </a:solidFill>
          </c:spPr>
          <c:val>
            <c:numRef>
              <c:f>Julho2019!$A$14</c:f>
            </c:numRef>
          </c:val>
        </c:ser>
        <c:ser>
          <c:idx val="42"/>
          <c:order val="42"/>
          <c:spPr>
            <a:solidFill>
              <a:srgbClr val="6AA84F"/>
            </a:solidFill>
          </c:spPr>
          <c:val>
            <c:numRef>
              <c:f>Agosto2019!$A$14</c:f>
            </c:numRef>
          </c:val>
        </c:ser>
        <c:ser>
          <c:idx val="43"/>
          <c:order val="43"/>
          <c:spPr>
            <a:solidFill>
              <a:srgbClr val="6AA84F"/>
            </a:solidFill>
          </c:spPr>
          <c:val>
            <c:numRef>
              <c:f>Setembro2019!$A$14</c:f>
            </c:numRef>
          </c:val>
        </c:ser>
        <c:ser>
          <c:idx val="44"/>
          <c:order val="44"/>
          <c:spPr>
            <a:solidFill>
              <a:srgbClr val="6AA84F"/>
            </a:solidFill>
          </c:spPr>
          <c:val>
            <c:numRef>
              <c:f>Outubro2019!$A$14</c:f>
            </c:numRef>
          </c:val>
        </c:ser>
        <c:ser>
          <c:idx val="45"/>
          <c:order val="45"/>
          <c:spPr>
            <a:solidFill>
              <a:srgbClr val="6AA84F"/>
            </a:solidFill>
          </c:spPr>
          <c:val>
            <c:numRef>
              <c:f>Novembro2019!$A$14</c:f>
            </c:numRef>
          </c:val>
        </c:ser>
        <c:ser>
          <c:idx val="46"/>
          <c:order val="46"/>
          <c:spPr>
            <a:solidFill>
              <a:srgbClr val="6AA84F"/>
            </a:solidFill>
          </c:spPr>
          <c:val>
            <c:numRef>
              <c:f>Dezembro2019!$A$14</c:f>
            </c:numRef>
          </c:val>
        </c:ser>
        <c:ser>
          <c:idx val="47"/>
          <c:order val="47"/>
          <c:spPr>
            <a:solidFill>
              <a:srgbClr val="6AA84F"/>
            </a:solidFill>
          </c:spPr>
          <c:val>
            <c:numRef>
              <c:f>Janeiro2020!$A$14</c:f>
            </c:numRef>
          </c:val>
        </c:ser>
        <c:ser>
          <c:idx val="48"/>
          <c:order val="48"/>
          <c:spPr>
            <a:solidFill>
              <a:srgbClr val="6AA84F"/>
            </a:solidFill>
          </c:spPr>
          <c:val>
            <c:numRef>
              <c:f>Fevereiro2020!$A$14</c:f>
            </c:numRef>
          </c:val>
        </c:ser>
        <c:ser>
          <c:idx val="49"/>
          <c:order val="49"/>
          <c:spPr>
            <a:solidFill>
              <a:srgbClr val="6AA84F"/>
            </a:solidFill>
          </c:spPr>
          <c:val>
            <c:numRef>
              <c:f>'Março2020'!$A$14</c:f>
            </c:numRef>
          </c:val>
        </c:ser>
        <c:ser>
          <c:idx val="50"/>
          <c:order val="50"/>
          <c:spPr>
            <a:solidFill>
              <a:srgbClr val="6AA84F"/>
            </a:solidFill>
          </c:spPr>
          <c:val>
            <c:numRef>
              <c:f>Abril2020!$A$14</c:f>
            </c:numRef>
          </c:val>
        </c:ser>
        <c:ser>
          <c:idx val="51"/>
          <c:order val="51"/>
          <c:val>
            <c:numRef>
              <c:f>Junho2020!$A$14</c:f>
            </c:numRef>
          </c:val>
        </c:ser>
        <c:axId val="1320515518"/>
        <c:axId val="814965148"/>
      </c:barChart>
      <c:catAx>
        <c:axId val="1320515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4965148"/>
      </c:catAx>
      <c:valAx>
        <c:axId val="814965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0515518"/>
      </c:valAx>
    </c:plotArea>
    <c:plotVisOnly val="1"/>
  </c:chart>
</c:chartSpace>
</file>

<file path=xl/drawings/_rels/drawing5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25</xdr:row>
      <xdr:rowOff>171450</xdr:rowOff>
    </xdr:from>
    <xdr:ext cx="9677400" cy="3448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419100</xdr:colOff>
      <xdr:row>43</xdr:row>
      <xdr:rowOff>28575</xdr:rowOff>
    </xdr:from>
    <xdr:ext cx="9677400" cy="3448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  <c r="P1" s="1" t="s">
        <v>8</v>
      </c>
      <c r="Q1" s="1" t="s">
        <v>9</v>
      </c>
      <c r="R1" s="1" t="s">
        <v>10</v>
      </c>
    </row>
    <row r="2">
      <c r="E2" s="5" t="s">
        <v>11</v>
      </c>
      <c r="F2" s="6">
        <v>857.29</v>
      </c>
      <c r="G2" s="6">
        <v>6.0</v>
      </c>
      <c r="H2" s="7" t="s">
        <v>12</v>
      </c>
      <c r="I2" s="6">
        <v>857.29</v>
      </c>
      <c r="J2" s="8"/>
      <c r="K2" s="5" t="s">
        <v>13</v>
      </c>
      <c r="L2" s="9">
        <v>3300.0</v>
      </c>
      <c r="M2" s="9" t="s">
        <v>14</v>
      </c>
      <c r="P2" s="10">
        <f>Sum(L2:L9)</f>
        <v>5288</v>
      </c>
      <c r="Q2" s="10">
        <f>P2-C5</f>
        <v>1680.69</v>
      </c>
      <c r="R2" s="10">
        <f>Q2-B5</f>
        <v>1050.69</v>
      </c>
    </row>
    <row r="3">
      <c r="E3" s="5" t="s">
        <v>15</v>
      </c>
      <c r="F3" s="6">
        <v>818.4</v>
      </c>
      <c r="G3" s="6">
        <v>7.0</v>
      </c>
      <c r="H3" s="7" t="s">
        <v>12</v>
      </c>
      <c r="I3" s="6">
        <v>818.4</v>
      </c>
      <c r="J3" s="11"/>
      <c r="K3" s="5" t="s">
        <v>16</v>
      </c>
      <c r="L3" s="9">
        <v>400.0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12" t="s">
        <v>19</v>
      </c>
      <c r="F4" s="6">
        <v>300.0</v>
      </c>
      <c r="G4" s="6">
        <v>10.0</v>
      </c>
      <c r="H4" s="7" t="s">
        <v>12</v>
      </c>
      <c r="I4" s="6">
        <v>300.0</v>
      </c>
      <c r="J4" s="11"/>
      <c r="K4" s="5" t="s">
        <v>20</v>
      </c>
      <c r="L4" s="9">
        <v>788.0</v>
      </c>
      <c r="M4" s="9" t="s">
        <v>14</v>
      </c>
    </row>
    <row r="5">
      <c r="A5" s="10">
        <f>Sum(F2:F12)</f>
        <v>4237.31</v>
      </c>
      <c r="B5" s="10">
        <f>SUMIF(H2:H12,"=Não",F2:F12)</f>
        <v>630</v>
      </c>
      <c r="C5" s="10">
        <f>Sum(I2:I12)</f>
        <v>3607.31</v>
      </c>
      <c r="E5" s="12" t="s">
        <v>21</v>
      </c>
      <c r="F5" s="6">
        <v>162.69</v>
      </c>
      <c r="G5" s="6">
        <v>10.0</v>
      </c>
      <c r="H5" s="7" t="s">
        <v>12</v>
      </c>
      <c r="I5" s="6">
        <v>162.69</v>
      </c>
      <c r="J5" s="8"/>
      <c r="K5" s="5" t="s">
        <v>22</v>
      </c>
      <c r="L5" s="9">
        <v>800.0</v>
      </c>
      <c r="M5" s="13"/>
    </row>
    <row r="6">
      <c r="A6" s="10"/>
      <c r="B6" s="10"/>
      <c r="C6" s="10"/>
      <c r="E6" s="12" t="s">
        <v>23</v>
      </c>
      <c r="F6" s="6">
        <v>125.0</v>
      </c>
      <c r="G6" s="6">
        <v>10.0</v>
      </c>
      <c r="H6" s="7" t="s">
        <v>12</v>
      </c>
      <c r="I6" s="6">
        <v>125.0</v>
      </c>
      <c r="J6" s="8"/>
      <c r="K6" s="14"/>
      <c r="L6" s="13"/>
      <c r="M6" s="13"/>
    </row>
    <row r="7">
      <c r="A7" s="10"/>
      <c r="B7" s="10"/>
      <c r="C7" s="10"/>
      <c r="E7" s="12" t="s">
        <v>24</v>
      </c>
      <c r="F7" s="6">
        <v>399.59</v>
      </c>
      <c r="G7" s="6">
        <v>11.0</v>
      </c>
      <c r="H7" s="7" t="s">
        <v>12</v>
      </c>
      <c r="I7" s="6">
        <v>399.59</v>
      </c>
      <c r="J7" s="8"/>
      <c r="K7" s="14"/>
      <c r="L7" s="13"/>
      <c r="M7" s="13"/>
    </row>
    <row r="8">
      <c r="A8" s="10"/>
      <c r="B8" s="10"/>
      <c r="C8" s="10"/>
      <c r="E8" s="12" t="s">
        <v>25</v>
      </c>
      <c r="F8" s="6">
        <v>347.14</v>
      </c>
      <c r="G8" s="6">
        <v>15.0</v>
      </c>
      <c r="H8" s="7" t="s">
        <v>12</v>
      </c>
      <c r="I8" s="6">
        <v>347.14</v>
      </c>
      <c r="J8" s="8"/>
      <c r="K8" s="14"/>
      <c r="L8" s="13"/>
      <c r="M8" s="13"/>
    </row>
    <row r="9">
      <c r="A9" s="10"/>
      <c r="B9" s="10"/>
      <c r="C9" s="10"/>
      <c r="E9" s="12" t="s">
        <v>26</v>
      </c>
      <c r="F9" s="6">
        <v>470.0</v>
      </c>
      <c r="G9" s="6">
        <v>15.0</v>
      </c>
      <c r="H9" s="7" t="s">
        <v>27</v>
      </c>
      <c r="I9" s="10"/>
      <c r="J9" s="8"/>
      <c r="K9" s="14"/>
      <c r="L9" s="13"/>
      <c r="M9" s="13"/>
    </row>
    <row r="10">
      <c r="A10" s="10"/>
      <c r="B10" s="10"/>
      <c r="C10" s="10"/>
      <c r="E10" s="12" t="s">
        <v>28</v>
      </c>
      <c r="F10" s="6">
        <v>258.07</v>
      </c>
      <c r="G10" s="6">
        <v>16.0</v>
      </c>
      <c r="H10" s="7" t="s">
        <v>12</v>
      </c>
      <c r="I10" s="6">
        <v>258.07</v>
      </c>
    </row>
    <row r="11">
      <c r="A11" s="10"/>
      <c r="B11" s="10"/>
      <c r="C11" s="10"/>
      <c r="E11" s="12" t="s">
        <v>29</v>
      </c>
      <c r="F11" s="6">
        <v>339.13</v>
      </c>
      <c r="G11" s="6">
        <v>17.0</v>
      </c>
      <c r="H11" s="7" t="s">
        <v>12</v>
      </c>
      <c r="I11" s="6">
        <v>339.13</v>
      </c>
    </row>
    <row r="12">
      <c r="E12" s="5" t="s">
        <v>30</v>
      </c>
      <c r="F12" s="6">
        <v>160.0</v>
      </c>
      <c r="G12" s="6">
        <v>17.0</v>
      </c>
      <c r="H12" s="7" t="s">
        <v>27</v>
      </c>
      <c r="I12" s="10"/>
    </row>
    <row r="13">
      <c r="E13" s="5" t="s">
        <v>31</v>
      </c>
      <c r="F13" s="6">
        <v>56.0</v>
      </c>
      <c r="G13" s="6">
        <v>11.0</v>
      </c>
      <c r="H13" s="7" t="s">
        <v>12</v>
      </c>
      <c r="I13" s="6">
        <v>56.0</v>
      </c>
      <c r="N13" s="15" t="s">
        <v>12</v>
      </c>
    </row>
    <row r="14">
      <c r="E14" s="14"/>
      <c r="F14" s="10"/>
      <c r="G14" s="10"/>
      <c r="H14" s="16"/>
      <c r="I14" s="10"/>
      <c r="N14" s="17" t="s">
        <v>27</v>
      </c>
    </row>
    <row r="15">
      <c r="E15" s="14"/>
      <c r="F15" s="10"/>
      <c r="G15" s="10"/>
      <c r="H15" s="16"/>
      <c r="I15" s="10"/>
    </row>
    <row r="16">
      <c r="E16" s="14"/>
      <c r="F16" s="10"/>
      <c r="G16" s="10"/>
      <c r="H16" s="16"/>
      <c r="I16" s="10"/>
    </row>
    <row r="17">
      <c r="E17" s="14"/>
      <c r="F17" s="10"/>
      <c r="G17" s="10"/>
      <c r="H17" s="16"/>
      <c r="I17" s="10"/>
    </row>
    <row r="18">
      <c r="E18" s="14"/>
      <c r="F18" s="10"/>
      <c r="G18" s="10"/>
      <c r="H18" s="16"/>
      <c r="I18" s="10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  <row r="1000">
      <c r="E1000" s="14"/>
      <c r="F1000" s="10"/>
      <c r="G1000" s="10"/>
      <c r="H1000" s="16"/>
      <c r="I1000" s="10"/>
    </row>
  </sheetData>
  <autoFilter ref="$E$1:$I$1000">
    <sortState ref="E1:I1000">
      <sortCondition ref="G1:G1000"/>
    </sortState>
  </autoFilter>
  <dataValidations>
    <dataValidation type="list" allowBlank="1" showErrorMessage="1" sqref="H2:H1000">
      <formula1>'Fevereiro 2016'!$N$13:$N$14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1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1800.18</v>
      </c>
      <c r="G2" s="6">
        <v>6.0</v>
      </c>
      <c r="H2" s="6" t="s">
        <v>12</v>
      </c>
      <c r="I2" s="6">
        <v>1800.18</v>
      </c>
      <c r="J2" s="8"/>
      <c r="K2" s="5" t="s">
        <v>13</v>
      </c>
      <c r="L2" s="9">
        <v>3500.0</v>
      </c>
      <c r="M2" s="9" t="s">
        <v>14</v>
      </c>
    </row>
    <row r="3">
      <c r="E3" s="5" t="s">
        <v>63</v>
      </c>
      <c r="F3" s="6">
        <v>1031.0</v>
      </c>
      <c r="G3" s="6">
        <v>18.0</v>
      </c>
      <c r="H3" s="6" t="s">
        <v>12</v>
      </c>
      <c r="I3" s="6">
        <v>700.0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12</v>
      </c>
      <c r="I4" s="6">
        <v>300.0</v>
      </c>
      <c r="J4" s="11"/>
      <c r="K4" s="10"/>
      <c r="L4" s="10"/>
      <c r="M4" s="10"/>
    </row>
    <row r="5">
      <c r="A5" s="10">
        <f>Sum(F2:F21)</f>
        <v>5774.58</v>
      </c>
      <c r="B5" s="10">
        <f>SUMIF(H2:H39,"=Não",F2:F39)</f>
        <v>1099.98</v>
      </c>
      <c r="C5" s="10">
        <f>Sum(I2:I28)</f>
        <v>3515.25</v>
      </c>
      <c r="E5" s="5" t="s">
        <v>21</v>
      </c>
      <c r="F5" s="6">
        <v>139.0</v>
      </c>
      <c r="G5" s="6">
        <v>10.0</v>
      </c>
      <c r="H5" s="6" t="s">
        <v>12</v>
      </c>
      <c r="I5" s="6">
        <v>158.87</v>
      </c>
      <c r="J5" s="8"/>
      <c r="K5" s="5"/>
      <c r="L5" s="9"/>
      <c r="M5" s="9"/>
    </row>
    <row r="6">
      <c r="A6" s="10"/>
      <c r="B6" s="10"/>
      <c r="C6" s="10"/>
      <c r="E6" s="5" t="s">
        <v>89</v>
      </c>
      <c r="F6" s="6">
        <v>404.98</v>
      </c>
      <c r="G6" s="6">
        <v>10.0</v>
      </c>
      <c r="H6" s="6" t="s">
        <v>12</v>
      </c>
      <c r="I6" s="6">
        <v>404.98</v>
      </c>
      <c r="J6" s="8"/>
      <c r="K6" s="10"/>
      <c r="L6" s="10"/>
      <c r="M6" s="10"/>
    </row>
    <row r="7">
      <c r="A7" s="10"/>
      <c r="B7" s="10"/>
      <c r="C7" s="10"/>
      <c r="E7" s="5" t="s">
        <v>90</v>
      </c>
      <c r="F7" s="6">
        <v>151.22</v>
      </c>
      <c r="G7" s="6">
        <v>10.0</v>
      </c>
      <c r="H7" s="6" t="s">
        <v>12</v>
      </c>
      <c r="I7" s="6">
        <v>151.22</v>
      </c>
      <c r="J7" s="22"/>
      <c r="K7" s="14"/>
      <c r="L7" s="13"/>
      <c r="M7" s="13"/>
    </row>
    <row r="8">
      <c r="A8" s="10"/>
      <c r="B8" s="10"/>
      <c r="C8" s="10"/>
      <c r="E8" s="5" t="s">
        <v>78</v>
      </c>
      <c r="F8" s="6">
        <v>534.06</v>
      </c>
      <c r="G8" s="6">
        <v>12.0</v>
      </c>
      <c r="H8" s="6" t="s">
        <v>12</v>
      </c>
      <c r="I8" s="6"/>
      <c r="J8" s="22"/>
      <c r="K8" s="14"/>
      <c r="L8" s="13"/>
      <c r="M8" s="13"/>
    </row>
    <row r="9">
      <c r="A9" s="10"/>
      <c r="B9" s="10"/>
      <c r="C9" s="10"/>
      <c r="E9" s="5" t="s">
        <v>24</v>
      </c>
      <c r="F9" s="6">
        <v>314.16</v>
      </c>
      <c r="G9" s="6">
        <v>11.0</v>
      </c>
      <c r="H9" s="6" t="s">
        <v>12</v>
      </c>
      <c r="I9" s="6"/>
      <c r="J9" s="22"/>
      <c r="K9" s="14"/>
      <c r="L9" s="13"/>
      <c r="M9" s="13"/>
    </row>
    <row r="10">
      <c r="A10" s="10"/>
      <c r="B10" s="10"/>
      <c r="C10" s="10"/>
      <c r="E10" s="5" t="s">
        <v>91</v>
      </c>
      <c r="F10" s="6">
        <v>252.0</v>
      </c>
      <c r="G10" s="6">
        <v>20.0</v>
      </c>
      <c r="H10" s="6" t="s">
        <v>27</v>
      </c>
      <c r="I10" s="6"/>
    </row>
    <row r="11">
      <c r="A11" s="10"/>
      <c r="B11" s="10"/>
      <c r="C11" s="10"/>
      <c r="E11" s="5" t="s">
        <v>92</v>
      </c>
      <c r="F11" s="6">
        <v>272.98</v>
      </c>
      <c r="G11" s="6">
        <v>20.0</v>
      </c>
      <c r="H11" s="6" t="s">
        <v>27</v>
      </c>
      <c r="I11" s="6"/>
    </row>
    <row r="12">
      <c r="E12" s="5" t="s">
        <v>93</v>
      </c>
      <c r="F12" s="6">
        <v>295.0</v>
      </c>
      <c r="G12" s="6">
        <v>16.0</v>
      </c>
      <c r="H12" s="6" t="s">
        <v>27</v>
      </c>
      <c r="I12" s="6"/>
    </row>
    <row r="13">
      <c r="E13" s="5" t="s">
        <v>54</v>
      </c>
      <c r="F13" s="6">
        <v>50.0</v>
      </c>
      <c r="G13" s="10"/>
      <c r="H13" s="6" t="s">
        <v>27</v>
      </c>
      <c r="I13" s="6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75</v>
      </c>
      <c r="F14" s="6">
        <v>230.0</v>
      </c>
      <c r="G14" s="6">
        <v>15.0</v>
      </c>
      <c r="H14" s="6" t="s">
        <v>27</v>
      </c>
      <c r="I14" s="6"/>
      <c r="K14" s="10">
        <f>Sum(L2:L9)</f>
        <v>3500</v>
      </c>
      <c r="L14" s="10">
        <f>K14-C5</f>
        <v>-15.25</v>
      </c>
      <c r="M14" s="10">
        <f>L14-B5</f>
        <v>-1115.23</v>
      </c>
      <c r="N14" s="17" t="s">
        <v>27</v>
      </c>
    </row>
    <row r="15">
      <c r="E15" s="5"/>
      <c r="F15" s="6"/>
      <c r="G15" s="6"/>
      <c r="H15" s="6"/>
      <c r="I15" s="6"/>
    </row>
    <row r="16">
      <c r="E16" s="10"/>
      <c r="F16" s="10"/>
      <c r="G16" s="10"/>
      <c r="H16" s="10"/>
      <c r="I16" s="6"/>
    </row>
    <row r="17">
      <c r="E17" s="10"/>
      <c r="F17" s="10"/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7 H9:H14 H19:H999">
      <formula1>'Fevereiro 2016'!$N$13:$N$14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1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858.0</v>
      </c>
      <c r="G2" s="6">
        <v>6.0</v>
      </c>
      <c r="H2" s="6" t="s">
        <v>27</v>
      </c>
      <c r="I2" s="6">
        <v>858.0</v>
      </c>
      <c r="J2" s="8"/>
      <c r="K2" s="5" t="s">
        <v>13</v>
      </c>
      <c r="L2" s="9">
        <v>4000.0</v>
      </c>
      <c r="M2" s="9" t="s">
        <v>14</v>
      </c>
    </row>
    <row r="3">
      <c r="E3" s="5" t="s">
        <v>63</v>
      </c>
      <c r="F3" s="6">
        <v>487.54</v>
      </c>
      <c r="G3" s="6">
        <v>18.0</v>
      </c>
      <c r="H3" s="6" t="s">
        <v>12</v>
      </c>
      <c r="I3" s="6">
        <v>487.84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12</v>
      </c>
      <c r="I4" s="6">
        <v>300.0</v>
      </c>
      <c r="J4" s="11"/>
      <c r="K4" s="10"/>
      <c r="L4" s="10"/>
      <c r="M4" s="10"/>
    </row>
    <row r="5">
      <c r="A5" s="10">
        <f>Sum(F2:F21)</f>
        <v>4752.56</v>
      </c>
      <c r="B5" s="10">
        <f>SUMIF(H2:H39,"=Não",F2:F39)</f>
        <v>2303.98</v>
      </c>
      <c r="C5" s="10">
        <f>Sum(I2:I28)</f>
        <v>3073.74</v>
      </c>
      <c r="E5" s="5" t="s">
        <v>21</v>
      </c>
      <c r="F5" s="6">
        <v>158.0</v>
      </c>
      <c r="G5" s="6">
        <v>10.0</v>
      </c>
      <c r="H5" s="6" t="s">
        <v>12</v>
      </c>
      <c r="I5" s="6">
        <v>158.0</v>
      </c>
      <c r="J5" s="8"/>
      <c r="K5" s="5"/>
      <c r="L5" s="9"/>
      <c r="M5" s="9"/>
    </row>
    <row r="6">
      <c r="A6" s="10"/>
      <c r="B6" s="10"/>
      <c r="C6" s="10"/>
      <c r="E6" s="5" t="s">
        <v>94</v>
      </c>
      <c r="F6" s="6">
        <v>404.98</v>
      </c>
      <c r="G6" s="6">
        <v>10.0</v>
      </c>
      <c r="H6" s="6" t="s">
        <v>12</v>
      </c>
      <c r="I6" s="6">
        <v>418.9</v>
      </c>
      <c r="J6" s="8"/>
      <c r="K6" s="10"/>
      <c r="L6" s="10"/>
      <c r="M6" s="10"/>
    </row>
    <row r="7">
      <c r="A7" s="10"/>
      <c r="B7" s="10"/>
      <c r="C7" s="10"/>
      <c r="E7" s="5" t="s">
        <v>95</v>
      </c>
      <c r="F7" s="6">
        <v>534.06</v>
      </c>
      <c r="G7" s="6">
        <v>12.0</v>
      </c>
      <c r="H7" s="6" t="s">
        <v>12</v>
      </c>
      <c r="I7" s="6">
        <v>551.0</v>
      </c>
      <c r="J7" s="22"/>
      <c r="K7" s="14"/>
      <c r="L7" s="13"/>
      <c r="M7" s="13"/>
    </row>
    <row r="8">
      <c r="A8" s="10"/>
      <c r="B8" s="10"/>
      <c r="C8" s="10"/>
      <c r="E8" s="5" t="s">
        <v>24</v>
      </c>
      <c r="F8" s="6">
        <v>564.0</v>
      </c>
      <c r="G8" s="6">
        <v>11.0</v>
      </c>
      <c r="H8" s="6" t="s">
        <v>12</v>
      </c>
      <c r="I8" s="6">
        <v>300.0</v>
      </c>
      <c r="J8" s="22"/>
      <c r="K8" s="14"/>
      <c r="L8" s="13"/>
      <c r="M8" s="13"/>
    </row>
    <row r="9">
      <c r="A9" s="10"/>
      <c r="B9" s="10"/>
      <c r="C9" s="10"/>
      <c r="E9" s="5" t="s">
        <v>96</v>
      </c>
      <c r="F9" s="6">
        <v>252.0</v>
      </c>
      <c r="G9" s="6">
        <v>20.0</v>
      </c>
      <c r="H9" s="6" t="s">
        <v>27</v>
      </c>
      <c r="I9" s="6"/>
      <c r="J9" s="22"/>
      <c r="K9" s="14"/>
      <c r="L9" s="13"/>
      <c r="M9" s="13"/>
    </row>
    <row r="10">
      <c r="A10" s="10"/>
      <c r="B10" s="10"/>
      <c r="C10" s="10"/>
      <c r="E10" s="5" t="s">
        <v>97</v>
      </c>
      <c r="F10" s="6">
        <v>272.98</v>
      </c>
      <c r="G10" s="6">
        <v>20.0</v>
      </c>
      <c r="H10" s="6" t="s">
        <v>27</v>
      </c>
      <c r="I10" s="6"/>
    </row>
    <row r="11">
      <c r="A11" s="10"/>
      <c r="B11" s="10"/>
      <c r="C11" s="10"/>
      <c r="E11" s="5" t="s">
        <v>98</v>
      </c>
      <c r="F11" s="6">
        <v>295.0</v>
      </c>
      <c r="G11" s="6">
        <v>16.0</v>
      </c>
      <c r="H11" s="6" t="s">
        <v>27</v>
      </c>
      <c r="I11" s="6"/>
    </row>
    <row r="12">
      <c r="E12" s="5" t="s">
        <v>75</v>
      </c>
      <c r="F12" s="6">
        <v>230.0</v>
      </c>
      <c r="G12" s="6">
        <v>15.0</v>
      </c>
      <c r="H12" s="6" t="s">
        <v>27</v>
      </c>
      <c r="I12" s="6"/>
    </row>
    <row r="13">
      <c r="E13" s="5" t="s">
        <v>99</v>
      </c>
      <c r="F13" s="6">
        <v>396.0</v>
      </c>
      <c r="G13" s="6">
        <v>25.0</v>
      </c>
      <c r="H13" s="6" t="s">
        <v>27</v>
      </c>
      <c r="I13" s="6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10"/>
      <c r="F14" s="10"/>
      <c r="G14" s="10"/>
      <c r="H14" s="10"/>
      <c r="I14" s="6"/>
      <c r="K14" s="10">
        <f>Sum(L2:L9)</f>
        <v>4000</v>
      </c>
      <c r="L14" s="10">
        <f>K14-C5</f>
        <v>926.26</v>
      </c>
      <c r="M14" s="10">
        <f>L14-B5</f>
        <v>-1377.72</v>
      </c>
      <c r="N14" s="17" t="s">
        <v>27</v>
      </c>
    </row>
    <row r="15">
      <c r="E15" s="5"/>
      <c r="F15" s="6"/>
      <c r="G15" s="6"/>
      <c r="H15" s="6"/>
      <c r="I15" s="6"/>
    </row>
    <row r="16">
      <c r="E16" s="10"/>
      <c r="F16" s="10"/>
      <c r="G16" s="10"/>
      <c r="H16" s="10"/>
      <c r="I16" s="6"/>
    </row>
    <row r="17">
      <c r="E17" s="10"/>
      <c r="F17" s="10"/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6 H8:H13 H19:H999">
      <formula1>'Fevereiro 2016'!$N$13:$N$14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1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23">
        <v>1013.37</v>
      </c>
      <c r="G2" s="6">
        <v>6.0</v>
      </c>
      <c r="H2" s="6" t="s">
        <v>12</v>
      </c>
      <c r="I2" s="23">
        <v>1013.37</v>
      </c>
      <c r="J2" s="8"/>
      <c r="K2" s="5" t="s">
        <v>13</v>
      </c>
      <c r="L2" s="9">
        <v>4000.0</v>
      </c>
      <c r="M2" s="9" t="s">
        <v>14</v>
      </c>
    </row>
    <row r="3">
      <c r="E3" s="5" t="s">
        <v>63</v>
      </c>
      <c r="F3" s="6">
        <v>61.95</v>
      </c>
      <c r="G3" s="6">
        <v>7.0</v>
      </c>
      <c r="H3" s="6" t="s">
        <v>27</v>
      </c>
      <c r="I3" s="6"/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27</v>
      </c>
      <c r="I4" s="6"/>
      <c r="J4" s="11"/>
      <c r="K4" s="10"/>
      <c r="L4" s="10"/>
      <c r="M4" s="10"/>
    </row>
    <row r="5">
      <c r="A5" s="24">
        <f>Sum(F2:F21)</f>
        <v>4197.22</v>
      </c>
      <c r="B5" s="10">
        <f>SUMIF(H2:H39,"=Não",F2:F39)</f>
        <v>896.01</v>
      </c>
      <c r="C5" s="24">
        <f>Sum(I2:I28)</f>
        <v>3301.21</v>
      </c>
      <c r="E5" s="5" t="s">
        <v>21</v>
      </c>
      <c r="F5" s="6">
        <v>114.58</v>
      </c>
      <c r="G5" s="6">
        <v>10.0</v>
      </c>
      <c r="H5" s="6" t="s">
        <v>12</v>
      </c>
      <c r="I5" s="6">
        <v>114.58</v>
      </c>
      <c r="J5" s="8"/>
      <c r="K5" s="5"/>
      <c r="L5" s="9"/>
      <c r="M5" s="9"/>
    </row>
    <row r="6">
      <c r="A6" s="10"/>
      <c r="B6" s="10"/>
      <c r="C6" s="10"/>
      <c r="E6" s="5" t="s">
        <v>100</v>
      </c>
      <c r="F6" s="6">
        <v>417.28</v>
      </c>
      <c r="G6" s="6">
        <v>10.0</v>
      </c>
      <c r="H6" s="6" t="s">
        <v>12</v>
      </c>
      <c r="I6" s="6">
        <v>417.28</v>
      </c>
      <c r="J6" s="8"/>
      <c r="K6" s="10"/>
      <c r="L6" s="10"/>
      <c r="M6" s="10"/>
    </row>
    <row r="7">
      <c r="A7" s="10"/>
      <c r="B7" s="10"/>
      <c r="C7" s="10"/>
      <c r="E7" s="5" t="s">
        <v>95</v>
      </c>
      <c r="F7" s="6">
        <v>534.06</v>
      </c>
      <c r="G7" s="6">
        <v>12.0</v>
      </c>
      <c r="H7" s="6" t="s">
        <v>27</v>
      </c>
      <c r="I7" s="6"/>
      <c r="J7" s="22"/>
      <c r="K7" s="14"/>
      <c r="L7" s="13"/>
      <c r="M7" s="13"/>
    </row>
    <row r="8">
      <c r="A8" s="10"/>
      <c r="B8" s="10"/>
      <c r="C8" s="10"/>
      <c r="E8" s="5" t="s">
        <v>24</v>
      </c>
      <c r="F8" s="6">
        <v>540.0</v>
      </c>
      <c r="G8" s="6">
        <v>11.0</v>
      </c>
      <c r="H8" s="6" t="s">
        <v>12</v>
      </c>
      <c r="I8" s="6">
        <v>540.0</v>
      </c>
      <c r="J8" s="22"/>
      <c r="K8" s="14"/>
      <c r="L8" s="13"/>
      <c r="M8" s="13"/>
    </row>
    <row r="9">
      <c r="A9" s="10"/>
      <c r="B9" s="10"/>
      <c r="C9" s="10"/>
      <c r="E9" s="5" t="s">
        <v>101</v>
      </c>
      <c r="F9" s="6">
        <v>252.0</v>
      </c>
      <c r="G9" s="6">
        <v>20.0</v>
      </c>
      <c r="H9" s="6" t="s">
        <v>12</v>
      </c>
      <c r="I9" s="6">
        <v>252.0</v>
      </c>
      <c r="J9" s="22"/>
      <c r="K9" s="14"/>
      <c r="L9" s="13"/>
      <c r="M9" s="13"/>
    </row>
    <row r="10">
      <c r="A10" s="10"/>
      <c r="B10" s="10"/>
      <c r="C10" s="10"/>
      <c r="E10" s="5" t="s">
        <v>102</v>
      </c>
      <c r="F10" s="6">
        <v>272.98</v>
      </c>
      <c r="G10" s="6">
        <v>20.0</v>
      </c>
      <c r="H10" s="6" t="s">
        <v>12</v>
      </c>
      <c r="I10" s="6">
        <v>272.98</v>
      </c>
    </row>
    <row r="11">
      <c r="A11" s="10"/>
      <c r="B11" s="10"/>
      <c r="C11" s="10"/>
      <c r="E11" s="5" t="s">
        <v>103</v>
      </c>
      <c r="F11" s="6">
        <v>295.0</v>
      </c>
      <c r="G11" s="6">
        <v>16.0</v>
      </c>
      <c r="H11" s="6" t="s">
        <v>12</v>
      </c>
      <c r="I11" s="6">
        <v>295.0</v>
      </c>
    </row>
    <row r="12">
      <c r="E12" s="25" t="s">
        <v>99</v>
      </c>
      <c r="F12" s="6">
        <v>396.0</v>
      </c>
      <c r="G12" s="6">
        <v>25.0</v>
      </c>
      <c r="H12" s="6" t="s">
        <v>12</v>
      </c>
      <c r="I12" s="6">
        <v>396.0</v>
      </c>
    </row>
    <row r="13">
      <c r="I13" s="6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10"/>
      <c r="F14" s="10"/>
      <c r="G14" s="10"/>
      <c r="H14" s="10"/>
      <c r="I14" s="6"/>
      <c r="K14" s="10">
        <f>Sum(L2:L9)</f>
        <v>4000</v>
      </c>
      <c r="L14" s="24">
        <f>K14-C5</f>
        <v>698.79</v>
      </c>
      <c r="M14" s="24">
        <f>L14-B5</f>
        <v>-197.22</v>
      </c>
      <c r="N14" s="17" t="s">
        <v>27</v>
      </c>
    </row>
    <row r="15">
      <c r="E15" s="5"/>
      <c r="F15" s="6"/>
      <c r="G15" s="6"/>
      <c r="H15" s="6"/>
      <c r="I15" s="6"/>
    </row>
    <row r="16">
      <c r="E16" s="10"/>
      <c r="F16" s="10"/>
      <c r="G16" s="10"/>
      <c r="H16" s="10"/>
      <c r="I16" s="6"/>
    </row>
    <row r="17">
      <c r="E17" s="10"/>
      <c r="F17" s="10"/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6 H8:H12 H19:H999">
      <formula1>'Fevereiro 2016'!$N$13:$N$14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1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23">
        <v>1429.54</v>
      </c>
      <c r="G2" s="6">
        <v>6.0</v>
      </c>
      <c r="H2" s="6" t="s">
        <v>12</v>
      </c>
      <c r="I2" s="23">
        <v>1429.54</v>
      </c>
      <c r="J2" s="8"/>
      <c r="K2" s="5" t="s">
        <v>13</v>
      </c>
      <c r="L2" s="9">
        <v>4000.0</v>
      </c>
      <c r="M2" s="9" t="s">
        <v>14</v>
      </c>
    </row>
    <row r="3">
      <c r="E3" s="5" t="s">
        <v>63</v>
      </c>
      <c r="F3" s="6">
        <v>61.95</v>
      </c>
      <c r="G3" s="6">
        <v>7.0</v>
      </c>
      <c r="H3" s="6" t="s">
        <v>12</v>
      </c>
      <c r="I3" s="6">
        <v>250.0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12</v>
      </c>
      <c r="I4" s="6">
        <v>650.0</v>
      </c>
      <c r="J4" s="11"/>
      <c r="K4" s="10"/>
      <c r="L4" s="10"/>
      <c r="M4" s="10"/>
    </row>
    <row r="5">
      <c r="A5" s="24">
        <f>Sum(F2:F21)</f>
        <v>3576.14</v>
      </c>
      <c r="B5" s="10">
        <f>SUMIF(H2:H39,"=Não",F2:F39)</f>
        <v>669.28</v>
      </c>
      <c r="C5" s="24">
        <f>Sum(I2:I28)</f>
        <v>3472.92</v>
      </c>
      <c r="E5" s="5" t="s">
        <v>21</v>
      </c>
      <c r="F5" s="6"/>
      <c r="G5" s="6">
        <v>10.0</v>
      </c>
      <c r="H5" s="6" t="s">
        <v>27</v>
      </c>
      <c r="I5" s="6"/>
      <c r="J5" s="8"/>
      <c r="K5" s="5"/>
      <c r="L5" s="9"/>
      <c r="M5" s="9"/>
    </row>
    <row r="6">
      <c r="A6" s="10"/>
      <c r="B6" s="10"/>
      <c r="C6" s="10"/>
      <c r="E6" s="5" t="s">
        <v>104</v>
      </c>
      <c r="F6" s="6">
        <v>417.28</v>
      </c>
      <c r="G6" s="6">
        <v>10.0</v>
      </c>
      <c r="H6" s="6" t="s">
        <v>27</v>
      </c>
      <c r="I6" s="6"/>
      <c r="J6" s="8"/>
      <c r="K6" s="10"/>
      <c r="L6" s="10"/>
      <c r="M6" s="10"/>
    </row>
    <row r="7">
      <c r="A7" s="10"/>
      <c r="B7" s="10"/>
      <c r="C7" s="10"/>
      <c r="E7" s="5" t="s">
        <v>105</v>
      </c>
      <c r="F7" s="6">
        <v>534.06</v>
      </c>
      <c r="G7" s="6">
        <v>12.0</v>
      </c>
      <c r="H7" s="6" t="s">
        <v>12</v>
      </c>
      <c r="I7" s="6">
        <v>554.07</v>
      </c>
      <c r="J7" s="22"/>
      <c r="K7" s="14"/>
      <c r="L7" s="13"/>
      <c r="M7" s="13"/>
    </row>
    <row r="8">
      <c r="A8" s="10"/>
      <c r="B8" s="10"/>
      <c r="C8" s="10"/>
      <c r="E8" s="5" t="s">
        <v>24</v>
      </c>
      <c r="F8" s="6">
        <v>286.31</v>
      </c>
      <c r="G8" s="6">
        <v>11.0</v>
      </c>
      <c r="H8" s="6" t="s">
        <v>12</v>
      </c>
      <c r="I8" s="6">
        <v>286.31</v>
      </c>
      <c r="J8" s="22"/>
      <c r="K8" s="14"/>
      <c r="L8" s="13"/>
      <c r="M8" s="13"/>
    </row>
    <row r="9">
      <c r="A9" s="10"/>
      <c r="B9" s="10"/>
      <c r="C9" s="10"/>
      <c r="E9" s="5" t="s">
        <v>106</v>
      </c>
      <c r="F9" s="6">
        <v>252.0</v>
      </c>
      <c r="G9" s="6">
        <v>20.0</v>
      </c>
      <c r="H9" s="6" t="s">
        <v>27</v>
      </c>
      <c r="I9" s="6"/>
      <c r="J9" s="22"/>
      <c r="K9" s="14"/>
      <c r="L9" s="13"/>
      <c r="M9" s="13"/>
    </row>
    <row r="10">
      <c r="A10" s="10"/>
      <c r="B10" s="10"/>
      <c r="C10" s="10"/>
      <c r="E10" s="5" t="s">
        <v>107</v>
      </c>
      <c r="F10" s="6">
        <v>295.0</v>
      </c>
      <c r="G10" s="6">
        <v>16.0</v>
      </c>
      <c r="H10" s="6" t="s">
        <v>12</v>
      </c>
      <c r="I10" s="6">
        <v>303.0</v>
      </c>
    </row>
    <row r="11">
      <c r="A11" s="10"/>
      <c r="B11" s="10"/>
      <c r="C11" s="10"/>
      <c r="E11" s="25" t="s">
        <v>99</v>
      </c>
      <c r="F11" s="6"/>
      <c r="G11" s="6">
        <v>25.0</v>
      </c>
      <c r="H11" s="6" t="s">
        <v>27</v>
      </c>
      <c r="I11" s="6"/>
    </row>
    <row r="12">
      <c r="E12" s="6"/>
      <c r="F12" s="6"/>
      <c r="G12" s="10"/>
      <c r="H12" s="10"/>
      <c r="I12" s="10"/>
    </row>
    <row r="13">
      <c r="E13" s="10"/>
      <c r="F13" s="10"/>
      <c r="G13" s="10"/>
      <c r="H13" s="10"/>
      <c r="I13" s="6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10"/>
      <c r="F14" s="10"/>
      <c r="G14" s="10"/>
      <c r="H14" s="10"/>
      <c r="I14" s="6"/>
      <c r="K14" s="10">
        <f>Sum(L2:L9)</f>
        <v>4000</v>
      </c>
      <c r="L14" s="24">
        <f>K14-C5</f>
        <v>527.08</v>
      </c>
      <c r="M14" s="24">
        <f>L14-B5</f>
        <v>-142.2</v>
      </c>
      <c r="N14" s="17" t="s">
        <v>27</v>
      </c>
    </row>
    <row r="15">
      <c r="E15" s="5"/>
      <c r="F15" s="6"/>
      <c r="G15" s="6"/>
      <c r="H15" s="6"/>
      <c r="I15" s="6"/>
    </row>
    <row r="16">
      <c r="E16" s="10"/>
      <c r="F16" s="10"/>
      <c r="G16" s="10"/>
      <c r="H16" s="10"/>
      <c r="I16" s="6"/>
    </row>
    <row r="17">
      <c r="E17" s="10"/>
      <c r="F17" s="10"/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6 H8:H11 H19:H999">
      <formula1>'Fevereiro 2016'!$N$13:$N$14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26">
        <v>1400.0</v>
      </c>
      <c r="G2" s="6">
        <v>6.0</v>
      </c>
      <c r="H2" s="6" t="s">
        <v>12</v>
      </c>
      <c r="I2" s="26">
        <v>1400.0</v>
      </c>
      <c r="J2" s="8"/>
      <c r="K2" s="5" t="s">
        <v>13</v>
      </c>
      <c r="L2" s="9">
        <v>7020.0</v>
      </c>
      <c r="M2" s="9" t="s">
        <v>14</v>
      </c>
    </row>
    <row r="3">
      <c r="E3" s="5" t="s">
        <v>63</v>
      </c>
      <c r="F3" s="6">
        <v>836.0</v>
      </c>
      <c r="G3" s="6">
        <v>7.0</v>
      </c>
      <c r="H3" s="6" t="s">
        <v>12</v>
      </c>
      <c r="I3" s="6">
        <v>311.3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12</v>
      </c>
      <c r="I4" s="6">
        <v>300.0</v>
      </c>
      <c r="J4" s="11"/>
      <c r="K4" s="10"/>
      <c r="L4" s="10"/>
      <c r="M4" s="10"/>
    </row>
    <row r="5">
      <c r="A5" s="24">
        <f>Sum(F2:F21)</f>
        <v>5223.34</v>
      </c>
      <c r="B5" s="10">
        <f>SUMIF(H2:H39,"=Não",F2:F39)</f>
        <v>996.61</v>
      </c>
      <c r="C5" s="24">
        <f>Sum(I2:I28)</f>
        <v>3476.08</v>
      </c>
      <c r="E5" s="5" t="s">
        <v>21</v>
      </c>
      <c r="F5" s="6">
        <v>212.11</v>
      </c>
      <c r="G5" s="6">
        <v>10.0</v>
      </c>
      <c r="H5" s="6" t="s">
        <v>12</v>
      </c>
      <c r="I5" s="6">
        <v>212.11</v>
      </c>
      <c r="J5" s="8"/>
      <c r="K5" s="5"/>
      <c r="L5" s="9"/>
      <c r="M5" s="9"/>
    </row>
    <row r="6">
      <c r="A6" s="10"/>
      <c r="B6" s="10"/>
      <c r="C6" s="10"/>
      <c r="E6" s="5" t="s">
        <v>104</v>
      </c>
      <c r="F6" s="6">
        <v>417.28</v>
      </c>
      <c r="G6" s="6">
        <v>10.0</v>
      </c>
      <c r="H6" s="6" t="s">
        <v>12</v>
      </c>
      <c r="I6" s="6">
        <v>421.33</v>
      </c>
      <c r="J6" s="8"/>
      <c r="K6" s="10"/>
      <c r="L6" s="10"/>
      <c r="M6" s="10"/>
    </row>
    <row r="7">
      <c r="A7" s="10"/>
      <c r="B7" s="10"/>
      <c r="C7" s="10"/>
      <c r="E7" s="5" t="s">
        <v>24</v>
      </c>
      <c r="F7" s="6">
        <v>257.11</v>
      </c>
      <c r="G7" s="6">
        <v>11.0</v>
      </c>
      <c r="H7" s="6" t="s">
        <v>27</v>
      </c>
      <c r="I7" s="6"/>
      <c r="J7" s="22"/>
      <c r="K7" s="14"/>
      <c r="L7" s="13"/>
      <c r="M7" s="13"/>
    </row>
    <row r="8">
      <c r="A8" s="10"/>
      <c r="B8" s="10"/>
      <c r="C8" s="10"/>
      <c r="E8" s="5" t="s">
        <v>108</v>
      </c>
      <c r="F8" s="6">
        <v>252.0</v>
      </c>
      <c r="G8" s="6">
        <v>20.0</v>
      </c>
      <c r="H8" s="6" t="s">
        <v>27</v>
      </c>
      <c r="I8" s="6"/>
      <c r="J8" s="22"/>
      <c r="K8" s="14"/>
      <c r="L8" s="13"/>
      <c r="M8" s="13"/>
    </row>
    <row r="9">
      <c r="A9" s="10"/>
      <c r="B9" s="10"/>
      <c r="C9" s="10"/>
      <c r="E9" s="5" t="s">
        <v>109</v>
      </c>
      <c r="F9" s="6">
        <v>400.0</v>
      </c>
      <c r="G9" s="6">
        <v>16.0</v>
      </c>
      <c r="H9" s="6" t="s">
        <v>27</v>
      </c>
      <c r="I9" s="6"/>
      <c r="J9" s="22"/>
      <c r="K9" s="14"/>
      <c r="L9" s="13"/>
      <c r="M9" s="13"/>
    </row>
    <row r="10">
      <c r="A10" s="10"/>
      <c r="B10" s="10"/>
      <c r="C10" s="10"/>
      <c r="E10" s="25" t="s">
        <v>99</v>
      </c>
      <c r="F10" s="6">
        <v>500.0</v>
      </c>
      <c r="G10" s="6">
        <v>25.0</v>
      </c>
      <c r="H10" s="6" t="s">
        <v>12</v>
      </c>
      <c r="I10" s="6">
        <v>500.0</v>
      </c>
    </row>
    <row r="11">
      <c r="A11" s="10"/>
      <c r="B11" s="10"/>
      <c r="C11" s="10"/>
      <c r="E11" s="5" t="s">
        <v>110</v>
      </c>
      <c r="F11" s="6">
        <v>331.34</v>
      </c>
      <c r="G11" s="6">
        <v>2.0</v>
      </c>
      <c r="H11" s="6" t="s">
        <v>12</v>
      </c>
      <c r="I11" s="6">
        <v>331.34</v>
      </c>
    </row>
    <row r="12">
      <c r="E12" s="5" t="s">
        <v>111</v>
      </c>
      <c r="F12" s="6">
        <v>87.5</v>
      </c>
      <c r="G12" s="10"/>
      <c r="H12" s="6" t="s">
        <v>27</v>
      </c>
      <c r="I12" s="10"/>
    </row>
    <row r="13">
      <c r="E13" s="5" t="s">
        <v>75</v>
      </c>
      <c r="F13" s="6">
        <v>230.0</v>
      </c>
      <c r="G13" s="10"/>
      <c r="H13" s="10"/>
      <c r="I13" s="6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10"/>
      <c r="F14" s="10"/>
      <c r="G14" s="10"/>
      <c r="H14" s="10"/>
      <c r="I14" s="6"/>
      <c r="K14" s="10">
        <f>Sum(L2:L9)</f>
        <v>7020</v>
      </c>
      <c r="L14" s="24">
        <f>K14-C5</f>
        <v>3543.92</v>
      </c>
      <c r="M14" s="24">
        <f>L14-B5</f>
        <v>2547.31</v>
      </c>
      <c r="N14" s="17" t="s">
        <v>27</v>
      </c>
    </row>
    <row r="15">
      <c r="E15" s="5"/>
      <c r="F15" s="6"/>
      <c r="G15" s="6"/>
      <c r="H15" s="6"/>
      <c r="I15" s="6"/>
    </row>
    <row r="16">
      <c r="E16" s="10"/>
      <c r="F16" s="10"/>
      <c r="G16" s="10"/>
      <c r="H16" s="10"/>
      <c r="I16" s="6"/>
    </row>
    <row r="17">
      <c r="E17" s="10"/>
      <c r="F17" s="10"/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10 H19:H999">
      <formula1>'Fevereiro 2016'!$N$13:$N$14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2481.77</v>
      </c>
      <c r="G2" s="6">
        <v>6.0</v>
      </c>
      <c r="H2" s="6" t="s">
        <v>12</v>
      </c>
      <c r="I2" s="26">
        <v>2807.0</v>
      </c>
      <c r="J2" s="8"/>
      <c r="K2" s="5" t="s">
        <v>13</v>
      </c>
      <c r="L2" s="9">
        <v>7020.0</v>
      </c>
      <c r="M2" s="9" t="s">
        <v>14</v>
      </c>
    </row>
    <row r="3">
      <c r="E3" s="5" t="s">
        <v>63</v>
      </c>
      <c r="F3" s="6">
        <v>820.81</v>
      </c>
      <c r="G3" s="6">
        <v>7.0</v>
      </c>
      <c r="H3" s="6" t="s">
        <v>27</v>
      </c>
      <c r="I3" s="6"/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12</v>
      </c>
      <c r="I4" s="6">
        <v>300.0</v>
      </c>
      <c r="J4" s="11"/>
      <c r="K4" s="10"/>
      <c r="L4" s="10"/>
      <c r="M4" s="10"/>
    </row>
    <row r="5">
      <c r="A5" s="10">
        <f>Sum(F2:F21)</f>
        <v>9620.5</v>
      </c>
      <c r="B5" s="10">
        <f>SUMIF(H2:H39,"=Não",F2:F39)</f>
        <v>1279.71</v>
      </c>
      <c r="C5" s="24">
        <f>Sum(I2:I28)</f>
        <v>7601.86</v>
      </c>
      <c r="E5" s="5" t="s">
        <v>21</v>
      </c>
      <c r="F5" s="6">
        <v>179.62</v>
      </c>
      <c r="G5" s="6">
        <v>10.0</v>
      </c>
      <c r="H5" s="6" t="s">
        <v>12</v>
      </c>
      <c r="I5" s="6">
        <v>179.0</v>
      </c>
      <c r="J5" s="8"/>
      <c r="K5" s="5"/>
      <c r="L5" s="9"/>
      <c r="M5" s="9"/>
    </row>
    <row r="6">
      <c r="A6" s="10"/>
      <c r="B6" s="10"/>
      <c r="C6" s="10"/>
      <c r="E6" s="5" t="s">
        <v>112</v>
      </c>
      <c r="F6" s="6">
        <v>417.28</v>
      </c>
      <c r="G6" s="6">
        <v>10.0</v>
      </c>
      <c r="H6" s="6" t="s">
        <v>12</v>
      </c>
      <c r="I6" s="6">
        <v>423.74</v>
      </c>
      <c r="J6" s="8"/>
      <c r="K6" s="10"/>
      <c r="L6" s="10"/>
      <c r="M6" s="10"/>
    </row>
    <row r="7">
      <c r="A7" s="10"/>
      <c r="B7" s="10"/>
      <c r="C7" s="10"/>
      <c r="E7" s="5" t="s">
        <v>24</v>
      </c>
      <c r="F7" s="6">
        <v>300.0</v>
      </c>
      <c r="G7" s="6">
        <v>11.0</v>
      </c>
      <c r="H7" s="6" t="s">
        <v>12</v>
      </c>
      <c r="I7" s="6" t="s">
        <v>3</v>
      </c>
      <c r="J7" s="22"/>
      <c r="K7" s="14"/>
      <c r="L7" s="13"/>
      <c r="M7" s="13"/>
    </row>
    <row r="8">
      <c r="A8" s="10"/>
      <c r="B8" s="10"/>
      <c r="C8" s="10"/>
      <c r="E8" s="5" t="s">
        <v>113</v>
      </c>
      <c r="F8" s="6">
        <v>400.0</v>
      </c>
      <c r="G8" s="6">
        <v>16.0</v>
      </c>
      <c r="H8" s="6" t="s">
        <v>12</v>
      </c>
      <c r="I8" s="6"/>
      <c r="J8" s="22"/>
      <c r="K8" s="14"/>
      <c r="L8" s="13"/>
      <c r="M8" s="13"/>
    </row>
    <row r="9">
      <c r="A9" s="10"/>
      <c r="B9" s="10"/>
      <c r="C9" s="10"/>
      <c r="E9" s="5" t="s">
        <v>99</v>
      </c>
      <c r="F9" s="6">
        <v>458.9</v>
      </c>
      <c r="G9" s="6">
        <v>25.0</v>
      </c>
      <c r="H9" s="6" t="s">
        <v>27</v>
      </c>
      <c r="I9" s="6"/>
      <c r="J9" s="22"/>
      <c r="K9" s="14"/>
      <c r="L9" s="13"/>
      <c r="M9" s="13"/>
    </row>
    <row r="10">
      <c r="A10" s="10"/>
      <c r="B10" s="10"/>
      <c r="C10" s="10"/>
      <c r="E10" s="5" t="s">
        <v>110</v>
      </c>
      <c r="F10" s="6">
        <v>138.75</v>
      </c>
      <c r="G10" s="6"/>
      <c r="H10" s="6" t="s">
        <v>12</v>
      </c>
      <c r="I10" s="6">
        <v>138.75</v>
      </c>
    </row>
    <row r="11">
      <c r="A11" s="10"/>
      <c r="B11" s="10"/>
      <c r="C11" s="10"/>
      <c r="E11" s="5" t="s">
        <v>114</v>
      </c>
      <c r="F11" s="6">
        <v>87.5</v>
      </c>
      <c r="G11" s="10"/>
      <c r="H11" s="6" t="s">
        <v>12</v>
      </c>
      <c r="I11" s="6">
        <v>87.5</v>
      </c>
    </row>
    <row r="12">
      <c r="E12" s="5" t="s">
        <v>75</v>
      </c>
      <c r="F12" s="6">
        <v>230.0</v>
      </c>
      <c r="G12" s="10"/>
      <c r="H12" s="6" t="s">
        <v>12</v>
      </c>
      <c r="I12" s="6">
        <v>230.0</v>
      </c>
    </row>
    <row r="13">
      <c r="E13" s="5" t="s">
        <v>115</v>
      </c>
      <c r="F13" s="6">
        <v>1600.0</v>
      </c>
      <c r="G13" s="10"/>
      <c r="H13" s="6" t="s">
        <v>12</v>
      </c>
      <c r="I13" s="6">
        <v>1600.0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116</v>
      </c>
      <c r="F14" s="6">
        <v>1000.0</v>
      </c>
      <c r="G14" s="10"/>
      <c r="H14" s="6" t="s">
        <v>12</v>
      </c>
      <c r="I14" s="6">
        <v>1000.0</v>
      </c>
      <c r="K14" s="10">
        <f>Sum(L2:L9)</f>
        <v>7020</v>
      </c>
      <c r="L14" s="24">
        <f>K14-C5</f>
        <v>-581.86</v>
      </c>
      <c r="M14" s="24">
        <f>L14-B5</f>
        <v>-1861.57</v>
      </c>
      <c r="N14" s="17" t="s">
        <v>27</v>
      </c>
    </row>
    <row r="15">
      <c r="E15" s="5" t="s">
        <v>117</v>
      </c>
      <c r="F15" s="6">
        <v>235.87</v>
      </c>
      <c r="G15" s="6">
        <v>24.0</v>
      </c>
      <c r="H15" s="17" t="s">
        <v>12</v>
      </c>
      <c r="I15" s="6">
        <v>235.87</v>
      </c>
    </row>
    <row r="16">
      <c r="E16" s="5" t="s">
        <v>118</v>
      </c>
      <c r="F16" s="6">
        <v>600.0</v>
      </c>
      <c r="G16" s="10"/>
      <c r="H16" s="6" t="s">
        <v>12</v>
      </c>
      <c r="I16" s="6">
        <v>600.0</v>
      </c>
    </row>
    <row r="17">
      <c r="E17" s="5" t="s">
        <v>119</v>
      </c>
      <c r="F17" s="6">
        <v>370.0</v>
      </c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9 H19:H999">
      <formula1>'Fevereiro 2016'!$N$13:$N$14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2195.54</v>
      </c>
      <c r="G2" s="6">
        <v>6.0</v>
      </c>
      <c r="H2" s="6" t="s">
        <v>12</v>
      </c>
      <c r="I2" s="6">
        <v>2195.54</v>
      </c>
      <c r="J2" s="8"/>
      <c r="K2" s="5" t="s">
        <v>13</v>
      </c>
      <c r="L2" s="9">
        <v>7020.0</v>
      </c>
      <c r="M2" s="9" t="s">
        <v>14</v>
      </c>
    </row>
    <row r="3">
      <c r="E3" s="5" t="s">
        <v>63</v>
      </c>
      <c r="F3" s="6">
        <v>1349.0</v>
      </c>
      <c r="G3" s="6">
        <v>7.0</v>
      </c>
      <c r="H3" s="6" t="s">
        <v>12</v>
      </c>
      <c r="I3" s="6">
        <v>1349.0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12</v>
      </c>
      <c r="I4" s="6">
        <v>300.0</v>
      </c>
      <c r="J4" s="11"/>
      <c r="K4" s="10"/>
      <c r="L4" s="10"/>
      <c r="M4" s="10"/>
    </row>
    <row r="5">
      <c r="A5" s="10">
        <f>Sum(F2:F21)</f>
        <v>8518.88</v>
      </c>
      <c r="B5" s="10">
        <f>SUMIF(H2:H39,"=Não",F2:F39)</f>
        <v>1635.87</v>
      </c>
      <c r="C5" s="10">
        <f>Sum(I2:I28)</f>
        <v>7998.48</v>
      </c>
      <c r="E5" s="5" t="s">
        <v>21</v>
      </c>
      <c r="F5" s="6">
        <v>179.62</v>
      </c>
      <c r="G5" s="6">
        <v>10.0</v>
      </c>
      <c r="H5" s="6" t="s">
        <v>12</v>
      </c>
      <c r="I5" s="6">
        <v>179.62</v>
      </c>
      <c r="J5" s="8"/>
      <c r="K5" s="5"/>
      <c r="L5" s="9"/>
      <c r="M5" s="9"/>
    </row>
    <row r="6">
      <c r="A6" s="10"/>
      <c r="B6" s="10"/>
      <c r="C6" s="10"/>
      <c r="E6" s="5" t="s">
        <v>120</v>
      </c>
      <c r="F6" s="6">
        <v>417.28</v>
      </c>
      <c r="G6" s="6">
        <v>10.0</v>
      </c>
      <c r="H6" s="6" t="s">
        <v>12</v>
      </c>
      <c r="I6" s="6">
        <v>422.75</v>
      </c>
      <c r="J6" s="8"/>
      <c r="K6" s="10"/>
      <c r="L6" s="10"/>
      <c r="M6" s="10"/>
    </row>
    <row r="7">
      <c r="A7" s="10"/>
      <c r="B7" s="10"/>
      <c r="C7" s="10"/>
      <c r="E7" s="5" t="s">
        <v>24</v>
      </c>
      <c r="F7" s="6">
        <v>173.57</v>
      </c>
      <c r="G7" s="6">
        <v>11.0</v>
      </c>
      <c r="H7" s="6" t="s">
        <v>12</v>
      </c>
      <c r="I7" s="6">
        <v>173.57</v>
      </c>
      <c r="J7" s="22"/>
      <c r="K7" s="14"/>
      <c r="L7" s="13"/>
      <c r="M7" s="13"/>
    </row>
    <row r="8">
      <c r="A8" s="10"/>
      <c r="B8" s="10"/>
      <c r="C8" s="10"/>
      <c r="E8" s="5" t="s">
        <v>121</v>
      </c>
      <c r="F8" s="6">
        <v>400.0</v>
      </c>
      <c r="G8" s="6">
        <v>16.0</v>
      </c>
      <c r="H8" s="6" t="s">
        <v>27</v>
      </c>
      <c r="I8" s="6"/>
      <c r="J8" s="22"/>
      <c r="K8" s="14"/>
      <c r="L8" s="13"/>
      <c r="M8" s="13"/>
    </row>
    <row r="9">
      <c r="A9" s="10"/>
      <c r="B9" s="10"/>
      <c r="C9" s="10"/>
      <c r="E9" s="5" t="s">
        <v>99</v>
      </c>
      <c r="F9" s="6"/>
      <c r="G9" s="6">
        <v>25.0</v>
      </c>
      <c r="H9" s="6" t="s">
        <v>27</v>
      </c>
      <c r="I9" s="6"/>
      <c r="J9" s="22"/>
      <c r="K9" s="14"/>
      <c r="L9" s="13"/>
      <c r="M9" s="13"/>
    </row>
    <row r="10">
      <c r="A10" s="10"/>
      <c r="B10" s="10"/>
      <c r="C10" s="10"/>
      <c r="E10" s="5" t="s">
        <v>110</v>
      </c>
      <c r="F10" s="6">
        <v>68.0</v>
      </c>
      <c r="G10" s="6"/>
      <c r="H10" s="6" t="s">
        <v>12</v>
      </c>
      <c r="I10" s="6">
        <v>68.0</v>
      </c>
    </row>
    <row r="11">
      <c r="A11" s="10"/>
      <c r="B11" s="10"/>
      <c r="C11" s="10"/>
      <c r="E11" s="5" t="s">
        <v>75</v>
      </c>
      <c r="F11" s="6">
        <v>230.0</v>
      </c>
      <c r="G11" s="10"/>
      <c r="H11" s="6" t="s">
        <v>12</v>
      </c>
      <c r="I11" s="6">
        <v>290.0</v>
      </c>
    </row>
    <row r="12">
      <c r="E12" s="5" t="s">
        <v>122</v>
      </c>
      <c r="F12" s="6">
        <v>1600.0</v>
      </c>
      <c r="G12" s="10"/>
      <c r="H12" s="6" t="s">
        <v>12</v>
      </c>
      <c r="I12" s="6">
        <v>1650.0</v>
      </c>
    </row>
    <row r="13">
      <c r="E13" s="5" t="s">
        <v>123</v>
      </c>
      <c r="F13" s="6">
        <v>1000.0</v>
      </c>
      <c r="G13" s="10"/>
      <c r="H13" s="6" t="s">
        <v>27</v>
      </c>
      <c r="I13" s="6">
        <v>1000.0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117</v>
      </c>
      <c r="F14" s="6">
        <v>235.87</v>
      </c>
      <c r="G14" s="6">
        <v>24.0</v>
      </c>
      <c r="H14" s="17" t="s">
        <v>27</v>
      </c>
      <c r="I14" s="6"/>
      <c r="K14" s="10">
        <f>Sum(L2:L9)</f>
        <v>7020</v>
      </c>
      <c r="L14" s="10">
        <f>K14-C5</f>
        <v>-978.48</v>
      </c>
      <c r="M14" s="10">
        <f>L14-B5</f>
        <v>-2614.35</v>
      </c>
      <c r="N14" s="17" t="s">
        <v>27</v>
      </c>
    </row>
    <row r="15">
      <c r="E15" s="5" t="s">
        <v>119</v>
      </c>
      <c r="F15" s="6">
        <v>370.0</v>
      </c>
      <c r="G15" s="10"/>
      <c r="H15" s="6" t="s">
        <v>12</v>
      </c>
      <c r="I15" s="6">
        <v>370.0</v>
      </c>
    </row>
    <row r="16">
      <c r="E16" s="10"/>
      <c r="F16" s="10"/>
      <c r="G16" s="10"/>
      <c r="H16" s="10"/>
      <c r="I16" s="6"/>
    </row>
    <row r="17">
      <c r="E17" s="10"/>
      <c r="F17" s="10"/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9 H19:H999">
      <formula1>'Fevereiro 2016'!$N$13:$N$14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2198.0</v>
      </c>
      <c r="G2" s="6">
        <v>6.0</v>
      </c>
      <c r="H2" s="6" t="s">
        <v>12</v>
      </c>
      <c r="I2" s="6">
        <v>172.78</v>
      </c>
      <c r="J2" s="8"/>
      <c r="K2" s="5" t="s">
        <v>13</v>
      </c>
      <c r="L2" s="9">
        <v>7020.0</v>
      </c>
      <c r="M2" s="9" t="s">
        <v>14</v>
      </c>
    </row>
    <row r="3">
      <c r="E3" s="5" t="s">
        <v>19</v>
      </c>
      <c r="F3" s="6">
        <v>300.0</v>
      </c>
      <c r="G3" s="6">
        <v>10.0</v>
      </c>
      <c r="H3" s="6" t="s">
        <v>12</v>
      </c>
      <c r="I3" s="6">
        <v>300.0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6">
        <v>120.0</v>
      </c>
      <c r="G4" s="6">
        <v>10.0</v>
      </c>
      <c r="H4" s="6" t="s">
        <v>12</v>
      </c>
      <c r="I4" s="6">
        <v>124.77</v>
      </c>
      <c r="J4" s="11"/>
      <c r="K4" s="10"/>
      <c r="L4" s="10"/>
      <c r="M4" s="10"/>
    </row>
    <row r="5">
      <c r="A5" s="10">
        <f>Sum(F2:F21)</f>
        <v>8806.12</v>
      </c>
      <c r="B5" s="10">
        <f>SUMIF(H2:H39,"=Não",F2:F39)</f>
        <v>573.57</v>
      </c>
      <c r="C5" s="10">
        <f>Sum(I2:I28)</f>
        <v>6202.54</v>
      </c>
      <c r="E5" s="5" t="s">
        <v>124</v>
      </c>
      <c r="F5" s="6">
        <v>421.94</v>
      </c>
      <c r="G5" s="6">
        <v>10.0</v>
      </c>
      <c r="H5" s="6" t="s">
        <v>12</v>
      </c>
      <c r="I5" s="6">
        <v>421.94</v>
      </c>
      <c r="J5" s="8"/>
      <c r="K5" s="5"/>
      <c r="L5" s="9"/>
      <c r="M5" s="9"/>
    </row>
    <row r="6">
      <c r="A6" s="10"/>
      <c r="B6" s="10"/>
      <c r="C6" s="10"/>
      <c r="E6" s="5" t="s">
        <v>24</v>
      </c>
      <c r="F6" s="6">
        <v>173.57</v>
      </c>
      <c r="G6" s="6">
        <v>11.0</v>
      </c>
      <c r="H6" s="6" t="s">
        <v>27</v>
      </c>
      <c r="I6" s="6"/>
      <c r="J6" s="8"/>
      <c r="K6" s="10"/>
      <c r="L6" s="10"/>
      <c r="M6" s="10"/>
    </row>
    <row r="7">
      <c r="A7" s="10"/>
      <c r="B7" s="10"/>
      <c r="C7" s="10"/>
      <c r="E7" s="5" t="s">
        <v>125</v>
      </c>
      <c r="F7" s="6">
        <v>400.0</v>
      </c>
      <c r="G7" s="6">
        <v>16.0</v>
      </c>
      <c r="H7" s="6" t="s">
        <v>27</v>
      </c>
      <c r="I7" s="6"/>
      <c r="J7" s="22"/>
      <c r="K7" s="14"/>
      <c r="L7" s="13"/>
      <c r="M7" s="13"/>
    </row>
    <row r="8">
      <c r="A8" s="10"/>
      <c r="B8" s="10"/>
      <c r="C8" s="10"/>
      <c r="E8" s="5" t="s">
        <v>99</v>
      </c>
      <c r="F8" s="6"/>
      <c r="G8" s="6">
        <v>25.0</v>
      </c>
      <c r="H8" s="6" t="s">
        <v>27</v>
      </c>
      <c r="I8" s="6"/>
      <c r="J8" s="22"/>
      <c r="K8" s="14"/>
      <c r="L8" s="13"/>
      <c r="M8" s="13"/>
    </row>
    <row r="9">
      <c r="A9" s="10"/>
      <c r="B9" s="10"/>
      <c r="C9" s="10"/>
      <c r="E9" s="5" t="s">
        <v>110</v>
      </c>
      <c r="F9" s="27">
        <v>456.74</v>
      </c>
      <c r="G9" s="6"/>
      <c r="H9" s="6" t="s">
        <v>12</v>
      </c>
      <c r="I9" s="27">
        <v>456.74</v>
      </c>
      <c r="J9" s="22"/>
      <c r="K9" s="14"/>
      <c r="L9" s="13"/>
      <c r="M9" s="13"/>
    </row>
    <row r="10">
      <c r="A10" s="10"/>
      <c r="B10" s="10"/>
      <c r="C10" s="10"/>
      <c r="E10" s="5" t="s">
        <v>75</v>
      </c>
      <c r="F10" s="6">
        <v>230.0</v>
      </c>
      <c r="G10" s="10"/>
      <c r="H10" s="6" t="s">
        <v>12</v>
      </c>
      <c r="I10" s="6">
        <v>230.0</v>
      </c>
    </row>
    <row r="11">
      <c r="A11" s="10"/>
      <c r="B11" s="10"/>
      <c r="C11" s="10"/>
      <c r="E11" s="5" t="s">
        <v>126</v>
      </c>
      <c r="F11" s="6">
        <v>1600.0</v>
      </c>
      <c r="G11" s="10"/>
      <c r="H11" s="6" t="s">
        <v>12</v>
      </c>
      <c r="I11" s="6">
        <v>1600.0</v>
      </c>
    </row>
    <row r="12">
      <c r="E12" s="5" t="s">
        <v>127</v>
      </c>
      <c r="F12" s="6">
        <v>1000.0</v>
      </c>
      <c r="G12" s="10"/>
      <c r="H12" s="6" t="s">
        <v>12</v>
      </c>
      <c r="I12" s="6">
        <v>1000.0</v>
      </c>
    </row>
    <row r="13">
      <c r="E13" s="5" t="s">
        <v>117</v>
      </c>
      <c r="F13" s="6">
        <v>235.87</v>
      </c>
      <c r="G13" s="6">
        <v>24.0</v>
      </c>
      <c r="H13" s="6" t="s">
        <v>12</v>
      </c>
      <c r="I13" s="6">
        <v>235.87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128</v>
      </c>
      <c r="F14" s="6">
        <v>370.0</v>
      </c>
      <c r="G14" s="10"/>
      <c r="H14" s="6" t="s">
        <v>12</v>
      </c>
      <c r="I14" s="6">
        <v>344.44</v>
      </c>
      <c r="K14" s="10">
        <f>Sum(L2:L9)</f>
        <v>7020</v>
      </c>
      <c r="L14" s="10">
        <f>K14-C5</f>
        <v>817.46</v>
      </c>
      <c r="M14" s="10">
        <f>L14-B5</f>
        <v>243.89</v>
      </c>
      <c r="N14" s="17" t="s">
        <v>27</v>
      </c>
    </row>
    <row r="15">
      <c r="E15" s="5" t="s">
        <v>129</v>
      </c>
      <c r="F15" s="6">
        <v>900.0</v>
      </c>
      <c r="G15" s="10"/>
      <c r="H15" s="6" t="s">
        <v>12</v>
      </c>
      <c r="I15" s="6">
        <v>916.0</v>
      </c>
    </row>
    <row r="16">
      <c r="E16" s="5" t="s">
        <v>130</v>
      </c>
      <c r="F16" s="6">
        <v>400.0</v>
      </c>
      <c r="G16" s="10"/>
      <c r="H16" s="6" t="s">
        <v>12</v>
      </c>
      <c r="I16" s="6">
        <v>400.0</v>
      </c>
    </row>
    <row r="17">
      <c r="E17" s="10"/>
      <c r="F17" s="10"/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19:H999">
      <formula1>'Fevereiro 2016'!$N$13:$N$14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1739.0</v>
      </c>
      <c r="G2" s="6">
        <v>6.0</v>
      </c>
      <c r="H2" s="6" t="s">
        <v>27</v>
      </c>
      <c r="I2" s="6"/>
      <c r="J2" s="8"/>
      <c r="K2" s="5" t="s">
        <v>13</v>
      </c>
      <c r="L2" s="9">
        <v>7020.0</v>
      </c>
      <c r="M2" s="9" t="s">
        <v>14</v>
      </c>
    </row>
    <row r="3">
      <c r="E3" s="5" t="s">
        <v>19</v>
      </c>
      <c r="F3" s="6">
        <v>300.0</v>
      </c>
      <c r="G3" s="6">
        <v>10.0</v>
      </c>
      <c r="H3" s="6" t="s">
        <v>12</v>
      </c>
      <c r="I3" s="6">
        <v>300.0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6">
        <v>120.0</v>
      </c>
      <c r="G4" s="6">
        <v>10.0</v>
      </c>
      <c r="H4" s="6" t="s">
        <v>27</v>
      </c>
      <c r="I4" s="6"/>
      <c r="J4" s="11"/>
      <c r="K4" s="10"/>
      <c r="L4" s="10"/>
      <c r="M4" s="10"/>
    </row>
    <row r="5">
      <c r="A5" s="10">
        <f>Sum(F2:F21)</f>
        <v>8107.57</v>
      </c>
      <c r="B5" s="10">
        <f>SUMIF(H2:H39,"=Não",F2:F39)</f>
        <v>4077.57</v>
      </c>
      <c r="C5" s="10">
        <f>Sum(I2:I28)</f>
        <v>3099.48</v>
      </c>
      <c r="E5" s="5" t="s">
        <v>131</v>
      </c>
      <c r="F5" s="6">
        <v>423.15</v>
      </c>
      <c r="G5" s="6">
        <v>10.0</v>
      </c>
      <c r="H5" s="6" t="s">
        <v>27</v>
      </c>
      <c r="I5" s="6"/>
      <c r="J5" s="8"/>
      <c r="K5" s="5"/>
      <c r="L5" s="9"/>
      <c r="M5" s="9"/>
    </row>
    <row r="6">
      <c r="A6" s="10"/>
      <c r="B6" s="10"/>
      <c r="C6" s="10"/>
      <c r="E6" s="5" t="s">
        <v>24</v>
      </c>
      <c r="F6" s="6">
        <v>0.0</v>
      </c>
      <c r="G6" s="6">
        <v>11.0</v>
      </c>
      <c r="H6" s="6" t="s">
        <v>27</v>
      </c>
      <c r="I6" s="6"/>
      <c r="J6" s="8"/>
      <c r="K6" s="10"/>
      <c r="L6" s="10"/>
      <c r="M6" s="10"/>
    </row>
    <row r="7">
      <c r="A7" s="10"/>
      <c r="B7" s="10"/>
      <c r="C7" s="10"/>
      <c r="E7" s="5" t="s">
        <v>132</v>
      </c>
      <c r="F7" s="6">
        <v>400.0</v>
      </c>
      <c r="G7" s="6">
        <v>16.0</v>
      </c>
      <c r="H7" s="6" t="s">
        <v>27</v>
      </c>
      <c r="I7" s="6"/>
      <c r="J7" s="22"/>
      <c r="K7" s="14"/>
      <c r="L7" s="13"/>
      <c r="M7" s="13"/>
    </row>
    <row r="8">
      <c r="A8" s="10"/>
      <c r="B8" s="10"/>
      <c r="C8" s="10"/>
      <c r="E8" s="5" t="s">
        <v>75</v>
      </c>
      <c r="F8" s="6">
        <v>230.0</v>
      </c>
      <c r="G8" s="10"/>
      <c r="H8" s="6" t="s">
        <v>12</v>
      </c>
      <c r="I8" s="6">
        <v>230.0</v>
      </c>
      <c r="J8" s="22"/>
      <c r="K8" s="14"/>
      <c r="L8" s="13"/>
      <c r="M8" s="13"/>
    </row>
    <row r="9">
      <c r="A9" s="10"/>
      <c r="B9" s="10"/>
      <c r="C9" s="10"/>
      <c r="E9" s="5" t="s">
        <v>133</v>
      </c>
      <c r="F9" s="6">
        <v>1600.0</v>
      </c>
      <c r="G9" s="10"/>
      <c r="H9" s="6" t="s">
        <v>12</v>
      </c>
      <c r="I9" s="6">
        <v>1600.0</v>
      </c>
      <c r="J9" s="22"/>
      <c r="K9" s="14"/>
      <c r="L9" s="13"/>
      <c r="M9" s="13"/>
    </row>
    <row r="10">
      <c r="A10" s="10"/>
      <c r="B10" s="10"/>
      <c r="C10" s="10"/>
      <c r="E10" s="5" t="s">
        <v>134</v>
      </c>
      <c r="F10" s="6">
        <v>1000.0</v>
      </c>
      <c r="G10" s="10"/>
      <c r="H10" s="6" t="s">
        <v>12</v>
      </c>
      <c r="I10" s="6"/>
    </row>
    <row r="11">
      <c r="A11" s="10"/>
      <c r="B11" s="10"/>
      <c r="C11" s="10"/>
      <c r="E11" s="5"/>
      <c r="F11" s="6"/>
      <c r="G11" s="6"/>
      <c r="H11" s="6"/>
      <c r="I11" s="6"/>
    </row>
    <row r="12">
      <c r="E12" s="5" t="s">
        <v>135</v>
      </c>
      <c r="F12" s="6">
        <v>370.0</v>
      </c>
      <c r="G12" s="10"/>
      <c r="H12" s="6" t="s">
        <v>27</v>
      </c>
      <c r="I12" s="6"/>
    </row>
    <row r="13">
      <c r="E13" s="5" t="s">
        <v>129</v>
      </c>
      <c r="F13" s="6">
        <v>900.0</v>
      </c>
      <c r="G13" s="10"/>
      <c r="H13" s="6" t="s">
        <v>12</v>
      </c>
      <c r="I13" s="6">
        <v>969.48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130</v>
      </c>
      <c r="F14" s="6">
        <v>400.0</v>
      </c>
      <c r="G14" s="10"/>
      <c r="H14" s="6" t="s">
        <v>27</v>
      </c>
      <c r="I14" s="6"/>
      <c r="K14" s="10">
        <f>Sum(L2:L9)</f>
        <v>7020</v>
      </c>
      <c r="L14" s="10">
        <f>K14-C5</f>
        <v>3920.52</v>
      </c>
      <c r="M14" s="10">
        <f>L14-B5</f>
        <v>-157.05</v>
      </c>
      <c r="N14" s="17" t="s">
        <v>27</v>
      </c>
    </row>
    <row r="15">
      <c r="E15" s="5" t="s">
        <v>136</v>
      </c>
      <c r="F15" s="6">
        <v>625.42</v>
      </c>
      <c r="G15" s="10"/>
      <c r="H15" s="6" t="s">
        <v>27</v>
      </c>
      <c r="I15" s="6"/>
    </row>
    <row r="16">
      <c r="E16" s="10"/>
      <c r="F16" s="10"/>
      <c r="G16" s="10"/>
      <c r="H16" s="10"/>
      <c r="I16" s="10"/>
    </row>
    <row r="17">
      <c r="E17" s="10"/>
      <c r="F17" s="10"/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19:H999">
      <formula1>'Fevereiro 2016'!$N$13:$N$14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2384.84</v>
      </c>
      <c r="G2" s="6">
        <v>6.0</v>
      </c>
      <c r="H2" s="6" t="s">
        <v>27</v>
      </c>
      <c r="I2" s="6">
        <v>1310.0</v>
      </c>
      <c r="J2" s="8"/>
      <c r="K2" s="5" t="s">
        <v>13</v>
      </c>
      <c r="L2" s="9">
        <v>7020.0</v>
      </c>
      <c r="M2" s="9" t="s">
        <v>14</v>
      </c>
    </row>
    <row r="3">
      <c r="E3" s="5" t="s">
        <v>19</v>
      </c>
      <c r="F3" s="6">
        <v>300.0</v>
      </c>
      <c r="G3" s="6">
        <v>10.0</v>
      </c>
      <c r="H3" s="6" t="s">
        <v>12</v>
      </c>
      <c r="I3" s="6">
        <v>500.0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6">
        <v>140.0</v>
      </c>
      <c r="G4" s="6">
        <v>10.0</v>
      </c>
      <c r="H4" s="6" t="s">
        <v>12</v>
      </c>
      <c r="I4" s="6">
        <v>140.0</v>
      </c>
      <c r="J4" s="11"/>
      <c r="K4" s="10"/>
      <c r="L4" s="10"/>
      <c r="M4" s="10"/>
    </row>
    <row r="5">
      <c r="A5" s="10">
        <f>Sum(F2:F21)</f>
        <v>8814.41</v>
      </c>
      <c r="B5" s="10">
        <f>SUMIF(H2:H39,"=Não",F2:F39)</f>
        <v>4603.41</v>
      </c>
      <c r="C5" s="10">
        <f>Sum(I2:I28)</f>
        <v>4897</v>
      </c>
      <c r="E5" s="5" t="s">
        <v>131</v>
      </c>
      <c r="F5" s="6">
        <v>423.15</v>
      </c>
      <c r="G5" s="6">
        <v>10.0</v>
      </c>
      <c r="H5" s="6" t="s">
        <v>27</v>
      </c>
      <c r="I5" s="6"/>
      <c r="J5" s="8"/>
      <c r="K5" s="5"/>
      <c r="L5" s="9"/>
      <c r="M5" s="9"/>
    </row>
    <row r="6">
      <c r="A6" s="10"/>
      <c r="B6" s="10"/>
      <c r="C6" s="10"/>
      <c r="E6" s="5" t="s">
        <v>24</v>
      </c>
      <c r="F6" s="6">
        <v>0.0</v>
      </c>
      <c r="G6" s="6">
        <v>11.0</v>
      </c>
      <c r="H6" s="6" t="s">
        <v>27</v>
      </c>
      <c r="I6" s="6"/>
      <c r="J6" s="8"/>
      <c r="K6" s="10"/>
      <c r="L6" s="10"/>
      <c r="M6" s="10"/>
    </row>
    <row r="7">
      <c r="A7" s="10"/>
      <c r="B7" s="10"/>
      <c r="C7" s="10"/>
      <c r="E7" s="5" t="s">
        <v>132</v>
      </c>
      <c r="F7" s="6">
        <v>400.0</v>
      </c>
      <c r="G7" s="6">
        <v>16.0</v>
      </c>
      <c r="H7" s="6" t="s">
        <v>27</v>
      </c>
      <c r="I7" s="6"/>
      <c r="J7" s="22"/>
      <c r="K7" s="14"/>
      <c r="L7" s="13"/>
      <c r="M7" s="13"/>
    </row>
    <row r="8">
      <c r="A8" s="10"/>
      <c r="B8" s="10"/>
      <c r="C8" s="10"/>
      <c r="E8" s="5"/>
      <c r="F8" s="6"/>
      <c r="G8" s="10"/>
      <c r="H8" s="6"/>
      <c r="I8" s="6"/>
      <c r="J8" s="22"/>
      <c r="K8" s="14"/>
      <c r="L8" s="13"/>
      <c r="M8" s="13"/>
    </row>
    <row r="9">
      <c r="A9" s="10"/>
      <c r="B9" s="10"/>
      <c r="C9" s="10"/>
      <c r="E9" s="5" t="s">
        <v>133</v>
      </c>
      <c r="F9" s="6">
        <v>1476.0</v>
      </c>
      <c r="G9" s="10"/>
      <c r="H9" s="6" t="s">
        <v>12</v>
      </c>
      <c r="I9" s="6">
        <v>1476.0</v>
      </c>
      <c r="J9" s="22"/>
      <c r="K9" s="14"/>
      <c r="L9" s="13"/>
      <c r="M9" s="13"/>
    </row>
    <row r="10">
      <c r="A10" s="10"/>
      <c r="B10" s="10"/>
      <c r="C10" s="10"/>
      <c r="E10" s="5" t="s">
        <v>134</v>
      </c>
      <c r="F10" s="6">
        <v>1000.0</v>
      </c>
      <c r="G10" s="10"/>
      <c r="H10" s="6" t="s">
        <v>12</v>
      </c>
      <c r="I10" s="6"/>
    </row>
    <row r="11">
      <c r="A11" s="10"/>
      <c r="B11" s="10"/>
      <c r="C11" s="10"/>
      <c r="E11" s="5"/>
      <c r="F11" s="6"/>
      <c r="G11" s="6"/>
      <c r="H11" s="6"/>
      <c r="I11" s="6"/>
    </row>
    <row r="12">
      <c r="E12" s="5" t="s">
        <v>135</v>
      </c>
      <c r="F12" s="6">
        <v>370.0</v>
      </c>
      <c r="G12" s="10"/>
      <c r="H12" s="6" t="s">
        <v>27</v>
      </c>
      <c r="I12" s="6"/>
    </row>
    <row r="13">
      <c r="E13" s="5" t="s">
        <v>129</v>
      </c>
      <c r="F13" s="6">
        <v>900.0</v>
      </c>
      <c r="G13" s="10"/>
      <c r="H13" s="6" t="s">
        <v>12</v>
      </c>
      <c r="I13" s="6">
        <v>1076.0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130</v>
      </c>
      <c r="F14" s="6">
        <v>400.0</v>
      </c>
      <c r="G14" s="10"/>
      <c r="H14" s="6" t="s">
        <v>27</v>
      </c>
      <c r="I14" s="6"/>
      <c r="K14" s="10">
        <f>Sum(L2:L9)</f>
        <v>7020</v>
      </c>
      <c r="L14" s="10">
        <f>K14-C5</f>
        <v>2123</v>
      </c>
      <c r="M14" s="10">
        <f>L14-B5</f>
        <v>-2480.41</v>
      </c>
      <c r="N14" s="17" t="s">
        <v>27</v>
      </c>
    </row>
    <row r="15">
      <c r="E15" s="5" t="s">
        <v>136</v>
      </c>
      <c r="F15" s="6">
        <v>625.42</v>
      </c>
      <c r="G15" s="10"/>
      <c r="H15" s="6" t="s">
        <v>27</v>
      </c>
      <c r="I15" s="6"/>
    </row>
    <row r="16">
      <c r="E16" s="5" t="s">
        <v>137</v>
      </c>
      <c r="F16" s="6">
        <v>130.0</v>
      </c>
      <c r="G16" s="10"/>
      <c r="H16" s="6" t="s">
        <v>12</v>
      </c>
      <c r="I16" s="6">
        <v>130.0</v>
      </c>
    </row>
    <row r="17">
      <c r="E17" s="5" t="s">
        <v>138</v>
      </c>
      <c r="F17" s="6">
        <v>65.0</v>
      </c>
      <c r="G17" s="10"/>
      <c r="H17" s="6" t="s">
        <v>12</v>
      </c>
      <c r="I17" s="6">
        <v>65.0</v>
      </c>
    </row>
    <row r="18">
      <c r="E18" s="5" t="s">
        <v>139</v>
      </c>
      <c r="F18" s="6">
        <v>153.0</v>
      </c>
      <c r="G18" s="10"/>
      <c r="H18" s="6" t="s">
        <v>12</v>
      </c>
      <c r="I18" s="6">
        <v>153.0</v>
      </c>
    </row>
    <row r="19">
      <c r="E19" s="5" t="s">
        <v>140</v>
      </c>
      <c r="F19" s="6">
        <v>30.0</v>
      </c>
      <c r="G19" s="10"/>
      <c r="H19" s="6" t="s">
        <v>12</v>
      </c>
      <c r="I19" s="6">
        <v>30.0</v>
      </c>
    </row>
    <row r="20">
      <c r="E20" s="5" t="s">
        <v>141</v>
      </c>
      <c r="F20" s="6">
        <v>17.0</v>
      </c>
      <c r="G20" s="10"/>
      <c r="H20" s="6" t="s">
        <v>12</v>
      </c>
      <c r="I20" s="6">
        <v>17.0</v>
      </c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1:H999">
      <formula1>'Fevereiro 2016'!$N$13:$N$14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71"/>
    <col customWidth="1" min="5" max="5" width="18.57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732.83</v>
      </c>
      <c r="G2" s="6">
        <v>6.0</v>
      </c>
      <c r="H2" s="7" t="s">
        <v>12</v>
      </c>
      <c r="I2" s="6">
        <v>732.83</v>
      </c>
      <c r="J2" s="8"/>
      <c r="K2" s="5" t="s">
        <v>13</v>
      </c>
      <c r="L2" s="9">
        <v>3385.0</v>
      </c>
      <c r="M2" s="9" t="s">
        <v>14</v>
      </c>
    </row>
    <row r="3">
      <c r="E3" s="5" t="s">
        <v>15</v>
      </c>
      <c r="F3" s="6">
        <v>909.93</v>
      </c>
      <c r="G3" s="6">
        <v>7.0</v>
      </c>
      <c r="H3" s="7" t="s">
        <v>12</v>
      </c>
      <c r="I3" s="6">
        <v>909.93</v>
      </c>
      <c r="J3" s="11"/>
      <c r="K3" s="5" t="s">
        <v>16</v>
      </c>
      <c r="L3" s="9">
        <v>400.0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12" t="s">
        <v>19</v>
      </c>
      <c r="F4" s="6">
        <v>300.0</v>
      </c>
      <c r="G4" s="6">
        <v>10.0</v>
      </c>
      <c r="H4" s="7" t="s">
        <v>12</v>
      </c>
      <c r="I4" s="6">
        <v>300.0</v>
      </c>
      <c r="J4" s="11"/>
      <c r="K4" s="5" t="s">
        <v>32</v>
      </c>
      <c r="L4" s="9">
        <v>788.0</v>
      </c>
      <c r="M4" s="9" t="s">
        <v>14</v>
      </c>
    </row>
    <row r="5">
      <c r="A5" s="10">
        <f>Sum(F2:F12)</f>
        <v>3901.6</v>
      </c>
      <c r="B5" s="10">
        <f>SUMIF(H2:H12,"=Não",F2:F12)</f>
        <v>155.48</v>
      </c>
      <c r="C5" s="10">
        <f>Sum(I2:I12)</f>
        <v>3769.57</v>
      </c>
      <c r="E5" s="12" t="s">
        <v>21</v>
      </c>
      <c r="F5" s="6">
        <v>164.27</v>
      </c>
      <c r="G5" s="6">
        <v>10.0</v>
      </c>
      <c r="H5" s="7" t="s">
        <v>12</v>
      </c>
      <c r="I5" s="6">
        <v>164.27</v>
      </c>
      <c r="J5" s="8"/>
      <c r="K5" s="5"/>
      <c r="L5" s="9"/>
      <c r="M5" s="13"/>
    </row>
    <row r="6">
      <c r="A6" s="10"/>
      <c r="B6" s="10"/>
      <c r="C6" s="10"/>
      <c r="E6" s="12" t="s">
        <v>23</v>
      </c>
      <c r="F6" s="6">
        <v>59.09</v>
      </c>
      <c r="G6" s="6">
        <v>10.0</v>
      </c>
      <c r="H6" s="7" t="s">
        <v>12</v>
      </c>
      <c r="I6" s="6">
        <v>59.09</v>
      </c>
      <c r="J6" s="8"/>
      <c r="K6" s="14"/>
      <c r="L6" s="13"/>
      <c r="M6" s="13"/>
    </row>
    <row r="7">
      <c r="A7" s="10"/>
      <c r="B7" s="10"/>
      <c r="C7" s="10"/>
      <c r="E7" s="12" t="s">
        <v>33</v>
      </c>
      <c r="F7" s="6">
        <v>76.0</v>
      </c>
      <c r="G7" s="6">
        <v>10.0</v>
      </c>
      <c r="H7" s="7" t="s">
        <v>12</v>
      </c>
      <c r="I7" s="6">
        <v>76.0</v>
      </c>
      <c r="J7" s="8"/>
      <c r="K7" s="14"/>
      <c r="L7" s="13"/>
      <c r="M7" s="13"/>
    </row>
    <row r="8">
      <c r="A8" s="10"/>
      <c r="B8" s="10"/>
      <c r="C8" s="10"/>
      <c r="E8" s="12" t="s">
        <v>34</v>
      </c>
      <c r="F8" s="6">
        <v>404.0</v>
      </c>
      <c r="G8" s="6">
        <v>10.0</v>
      </c>
      <c r="H8" s="7" t="s">
        <v>12</v>
      </c>
      <c r="I8" s="6">
        <v>420.0</v>
      </c>
      <c r="J8" s="8"/>
      <c r="K8" s="14"/>
      <c r="L8" s="13"/>
      <c r="M8" s="13"/>
    </row>
    <row r="9">
      <c r="A9" s="10"/>
      <c r="B9" s="10"/>
      <c r="C9" s="10"/>
      <c r="E9" s="12" t="s">
        <v>35</v>
      </c>
      <c r="F9" s="6">
        <v>151.22</v>
      </c>
      <c r="G9" s="6">
        <v>10.0</v>
      </c>
      <c r="H9" s="7" t="s">
        <v>12</v>
      </c>
      <c r="I9" s="6">
        <v>151.22</v>
      </c>
      <c r="J9" s="8"/>
      <c r="K9" s="14"/>
      <c r="L9" s="13"/>
      <c r="M9" s="13"/>
    </row>
    <row r="10">
      <c r="A10" s="10"/>
      <c r="B10" s="10"/>
      <c r="C10" s="10"/>
      <c r="E10" s="12" t="s">
        <v>24</v>
      </c>
      <c r="F10" s="6">
        <v>601.64</v>
      </c>
      <c r="G10" s="6">
        <v>11.0</v>
      </c>
      <c r="H10" s="7" t="s">
        <v>12</v>
      </c>
      <c r="I10" s="6">
        <v>601.46</v>
      </c>
    </row>
    <row r="11">
      <c r="A11" s="10"/>
      <c r="B11" s="10"/>
      <c r="C11" s="10"/>
      <c r="E11" s="12" t="s">
        <v>31</v>
      </c>
      <c r="F11" s="6">
        <v>155.48</v>
      </c>
      <c r="G11" s="6">
        <v>11.0</v>
      </c>
      <c r="H11" s="7" t="s">
        <v>27</v>
      </c>
      <c r="I11" s="6"/>
    </row>
    <row r="12">
      <c r="E12" s="5" t="s">
        <v>25</v>
      </c>
      <c r="F12" s="6">
        <v>347.14</v>
      </c>
      <c r="G12" s="6">
        <v>15.0</v>
      </c>
      <c r="H12" s="7" t="s">
        <v>12</v>
      </c>
      <c r="I12" s="6">
        <v>354.77</v>
      </c>
    </row>
    <row r="13">
      <c r="E13" s="5" t="s">
        <v>26</v>
      </c>
      <c r="F13" s="6">
        <v>470.0</v>
      </c>
      <c r="G13" s="6">
        <v>15.0</v>
      </c>
      <c r="H13" s="7" t="s">
        <v>27</v>
      </c>
      <c r="I13" s="10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28</v>
      </c>
      <c r="F14" s="18">
        <v>96.49</v>
      </c>
      <c r="G14" s="6">
        <v>16.0</v>
      </c>
      <c r="H14" s="7" t="s">
        <v>12</v>
      </c>
      <c r="I14" s="6">
        <v>96.49</v>
      </c>
      <c r="K14" s="10">
        <f>Sum(L2:L9)</f>
        <v>4573</v>
      </c>
      <c r="L14" s="10">
        <f>K14-C5</f>
        <v>803.43</v>
      </c>
      <c r="M14" s="10">
        <f>L14-B5</f>
        <v>647.95</v>
      </c>
      <c r="N14" s="17" t="s">
        <v>27</v>
      </c>
    </row>
    <row r="15">
      <c r="E15" s="5" t="s">
        <v>29</v>
      </c>
      <c r="F15" s="18">
        <v>452.5</v>
      </c>
      <c r="G15" s="6">
        <v>17.0</v>
      </c>
      <c r="H15" s="7" t="s">
        <v>12</v>
      </c>
      <c r="I15" s="6">
        <v>452.5</v>
      </c>
    </row>
    <row r="16">
      <c r="E16" s="5" t="s">
        <v>30</v>
      </c>
      <c r="F16" s="6">
        <v>120.0</v>
      </c>
      <c r="G16" s="6">
        <v>17.0</v>
      </c>
      <c r="H16" s="7" t="s">
        <v>12</v>
      </c>
      <c r="I16" s="6">
        <v>120.0</v>
      </c>
    </row>
    <row r="17">
      <c r="E17" s="14"/>
      <c r="F17" s="10"/>
      <c r="G17" s="10"/>
      <c r="H17" s="16"/>
      <c r="I17" s="10"/>
    </row>
    <row r="18">
      <c r="E18" s="14"/>
      <c r="F18" s="10"/>
      <c r="G18" s="10"/>
      <c r="H18" s="16"/>
      <c r="I18" s="10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  <row r="1000">
      <c r="E1000" s="14"/>
      <c r="F1000" s="10"/>
      <c r="G1000" s="10"/>
      <c r="H1000" s="16"/>
      <c r="I1000" s="10"/>
    </row>
  </sheetData>
  <autoFilter ref="$E$1:$I$1000">
    <sortState ref="E1:I1000">
      <sortCondition ref="G1:G1000"/>
    </sortState>
  </autoFilter>
  <dataValidations>
    <dataValidation type="list" allowBlank="1" showErrorMessage="1" sqref="H2:H1000">
      <formula1>'Fevereiro 2016'!$N$13:$N$14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2384.84</v>
      </c>
      <c r="G2" s="6">
        <v>6.0</v>
      </c>
      <c r="H2" s="6" t="s">
        <v>27</v>
      </c>
      <c r="I2" s="6">
        <v>1681.0</v>
      </c>
      <c r="J2" s="8"/>
      <c r="K2" s="5" t="s">
        <v>13</v>
      </c>
      <c r="L2" s="9">
        <v>8773.0</v>
      </c>
      <c r="M2" s="9" t="s">
        <v>14</v>
      </c>
    </row>
    <row r="3">
      <c r="E3" s="5" t="s">
        <v>19</v>
      </c>
      <c r="F3" s="6">
        <v>300.0</v>
      </c>
      <c r="G3" s="6">
        <v>10.0</v>
      </c>
      <c r="H3" s="6" t="s">
        <v>12</v>
      </c>
      <c r="I3" s="6">
        <v>300.0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6">
        <v>173.66</v>
      </c>
      <c r="G4" s="6">
        <v>10.0</v>
      </c>
      <c r="H4" s="6" t="s">
        <v>12</v>
      </c>
      <c r="I4" s="6">
        <v>173.66</v>
      </c>
      <c r="J4" s="11"/>
      <c r="K4" s="10"/>
      <c r="L4" s="10"/>
      <c r="M4" s="10"/>
    </row>
    <row r="5">
      <c r="A5" s="10">
        <f>Sum(F2:F21)</f>
        <v>11294.9</v>
      </c>
      <c r="B5" s="10">
        <f>SUMIF(H2:H39,"=Não",F2:F39)</f>
        <v>7502.84</v>
      </c>
      <c r="C5" s="10">
        <f>Sum(I2:I28)</f>
        <v>4539.58</v>
      </c>
      <c r="E5" s="5" t="s">
        <v>142</v>
      </c>
      <c r="F5" s="6">
        <v>862.44</v>
      </c>
      <c r="G5" s="6">
        <v>11.0</v>
      </c>
      <c r="H5" s="6" t="s">
        <v>12</v>
      </c>
      <c r="I5" s="6">
        <v>862.44</v>
      </c>
      <c r="J5" s="8"/>
      <c r="K5" s="5"/>
      <c r="L5" s="9"/>
      <c r="M5" s="9"/>
    </row>
    <row r="6">
      <c r="A6" s="10"/>
      <c r="B6" s="10"/>
      <c r="C6" s="10"/>
      <c r="E6" s="5" t="s">
        <v>24</v>
      </c>
      <c r="F6" s="6">
        <v>0.0</v>
      </c>
      <c r="G6" s="6">
        <v>11.0</v>
      </c>
      <c r="H6" s="6" t="s">
        <v>27</v>
      </c>
      <c r="I6" s="6"/>
      <c r="J6" s="8"/>
      <c r="K6" s="10"/>
      <c r="L6" s="10"/>
      <c r="M6" s="10"/>
    </row>
    <row r="7">
      <c r="A7" s="10"/>
      <c r="B7" s="10"/>
      <c r="C7" s="10"/>
      <c r="E7" s="5" t="s">
        <v>132</v>
      </c>
      <c r="F7" s="6">
        <v>0.0</v>
      </c>
      <c r="G7" s="6">
        <v>16.0</v>
      </c>
      <c r="H7" s="6" t="s">
        <v>27</v>
      </c>
      <c r="I7" s="6"/>
      <c r="J7" s="22"/>
      <c r="K7" s="14"/>
      <c r="L7" s="13"/>
      <c r="M7" s="13"/>
    </row>
    <row r="8">
      <c r="A8" s="10"/>
      <c r="B8" s="10"/>
      <c r="C8" s="10"/>
      <c r="E8" s="5" t="s">
        <v>143</v>
      </c>
      <c r="F8" s="6">
        <v>1153.48</v>
      </c>
      <c r="G8" s="6">
        <v>8.0</v>
      </c>
      <c r="H8" s="6"/>
      <c r="I8" s="6"/>
      <c r="J8" s="22"/>
      <c r="K8" s="14"/>
      <c r="L8" s="13"/>
      <c r="M8" s="13"/>
    </row>
    <row r="9">
      <c r="A9" s="10"/>
      <c r="B9" s="10"/>
      <c r="C9" s="10"/>
      <c r="E9" s="5" t="s">
        <v>122</v>
      </c>
      <c r="F9" s="6">
        <v>1476.0</v>
      </c>
      <c r="G9" s="6">
        <v>11.0</v>
      </c>
      <c r="H9" s="6" t="s">
        <v>27</v>
      </c>
      <c r="I9" s="6"/>
      <c r="J9" s="22"/>
      <c r="K9" s="14"/>
      <c r="L9" s="13"/>
      <c r="M9" s="13"/>
    </row>
    <row r="10">
      <c r="A10" s="10"/>
      <c r="B10" s="10"/>
      <c r="C10" s="10"/>
      <c r="E10" s="5" t="s">
        <v>144</v>
      </c>
      <c r="F10" s="6">
        <v>2600.0</v>
      </c>
      <c r="G10" s="10"/>
      <c r="H10" s="6" t="s">
        <v>27</v>
      </c>
      <c r="I10" s="6"/>
    </row>
    <row r="11">
      <c r="A11" s="10"/>
      <c r="B11" s="10"/>
      <c r="C11" s="10"/>
      <c r="E11" s="5"/>
      <c r="F11" s="6"/>
      <c r="G11" s="6"/>
      <c r="H11" s="6"/>
      <c r="I11" s="6"/>
    </row>
    <row r="12">
      <c r="E12" s="5" t="s">
        <v>135</v>
      </c>
      <c r="F12" s="6">
        <v>0.0</v>
      </c>
      <c r="G12" s="10"/>
      <c r="H12" s="6" t="s">
        <v>27</v>
      </c>
      <c r="I12" s="6"/>
    </row>
    <row r="13">
      <c r="E13" s="5" t="s">
        <v>129</v>
      </c>
      <c r="F13" s="6">
        <v>969.48</v>
      </c>
      <c r="G13" s="10"/>
      <c r="H13" s="6" t="s">
        <v>12</v>
      </c>
      <c r="I13" s="6">
        <v>969.48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145</v>
      </c>
      <c r="F14" s="6">
        <v>400.0</v>
      </c>
      <c r="G14" s="10"/>
      <c r="H14" s="6" t="s">
        <v>27</v>
      </c>
      <c r="I14" s="6"/>
      <c r="K14" s="10">
        <f>Sum(L2:L9)</f>
        <v>8773</v>
      </c>
      <c r="L14" s="10">
        <f>K14-C5</f>
        <v>4233.42</v>
      </c>
      <c r="M14" s="10">
        <f>L14-B5</f>
        <v>-3269.42</v>
      </c>
      <c r="N14" s="17" t="s">
        <v>27</v>
      </c>
    </row>
    <row r="15">
      <c r="E15" s="5" t="s">
        <v>136</v>
      </c>
      <c r="F15" s="6">
        <v>0.0</v>
      </c>
      <c r="G15" s="10"/>
      <c r="H15" s="6" t="s">
        <v>27</v>
      </c>
      <c r="I15" s="6"/>
    </row>
    <row r="16">
      <c r="E16" s="5" t="s">
        <v>137</v>
      </c>
      <c r="F16" s="6">
        <v>130.0</v>
      </c>
      <c r="G16" s="10"/>
      <c r="H16" s="6" t="s">
        <v>27</v>
      </c>
      <c r="I16" s="6"/>
    </row>
    <row r="17">
      <c r="E17" s="5" t="s">
        <v>139</v>
      </c>
      <c r="F17" s="6">
        <v>153.0</v>
      </c>
      <c r="G17" s="10"/>
      <c r="H17" s="6" t="s">
        <v>12</v>
      </c>
      <c r="I17" s="6">
        <v>153.0</v>
      </c>
    </row>
    <row r="18">
      <c r="E18" s="5" t="s">
        <v>146</v>
      </c>
      <c r="F18" s="6">
        <v>129.0</v>
      </c>
      <c r="G18" s="10"/>
      <c r="H18" s="7" t="s">
        <v>27</v>
      </c>
      <c r="I18" s="6"/>
    </row>
    <row r="19">
      <c r="E19" s="5" t="s">
        <v>147</v>
      </c>
      <c r="F19" s="6">
        <v>93.0</v>
      </c>
      <c r="G19" s="10"/>
      <c r="H19" s="7" t="s">
        <v>27</v>
      </c>
      <c r="I19" s="6"/>
    </row>
    <row r="20">
      <c r="E20" s="5" t="s">
        <v>148</v>
      </c>
      <c r="F20" s="6">
        <v>70.0</v>
      </c>
      <c r="G20" s="10"/>
      <c r="H20" s="7" t="s">
        <v>27</v>
      </c>
      <c r="I20" s="6"/>
    </row>
    <row r="21">
      <c r="E21" s="5" t="s">
        <v>149</v>
      </c>
      <c r="F21" s="6">
        <v>400.0</v>
      </c>
      <c r="G21" s="10"/>
      <c r="H21" s="7" t="s">
        <v>12</v>
      </c>
      <c r="I21" s="6">
        <v>400.0</v>
      </c>
    </row>
    <row r="22">
      <c r="E22" s="5"/>
      <c r="F22" s="6"/>
      <c r="G22" s="10"/>
      <c r="H22" s="7"/>
      <c r="I22" s="10"/>
    </row>
    <row r="23">
      <c r="E23" s="5"/>
      <c r="F23" s="6"/>
      <c r="G23" s="10"/>
      <c r="H23" s="7"/>
      <c r="I23" s="10"/>
    </row>
    <row r="24">
      <c r="E24" s="5" t="s">
        <v>110</v>
      </c>
      <c r="F24" s="6">
        <v>220.0</v>
      </c>
      <c r="G24" s="10"/>
      <c r="H24" s="7" t="s">
        <v>27</v>
      </c>
      <c r="I24" s="10"/>
    </row>
    <row r="25">
      <c r="E25" s="5" t="s">
        <v>150</v>
      </c>
      <c r="F25" s="6"/>
      <c r="G25" s="10"/>
      <c r="H25" s="7" t="s">
        <v>27</v>
      </c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18:H999">
      <formula1>'Fevereiro 2016'!$N$13:$N$14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2749.22</v>
      </c>
      <c r="G2" s="6">
        <v>6.0</v>
      </c>
      <c r="H2" s="6" t="s">
        <v>12</v>
      </c>
      <c r="I2" s="6" t="s">
        <v>151</v>
      </c>
      <c r="J2" s="8"/>
      <c r="K2" s="5" t="s">
        <v>13</v>
      </c>
      <c r="L2" s="9">
        <v>8773.0</v>
      </c>
      <c r="M2" s="9" t="s">
        <v>14</v>
      </c>
    </row>
    <row r="3">
      <c r="E3" s="5" t="s">
        <v>19</v>
      </c>
      <c r="F3" s="6">
        <v>300.0</v>
      </c>
      <c r="G3" s="6">
        <v>10.0</v>
      </c>
      <c r="H3" s="6" t="s">
        <v>27</v>
      </c>
      <c r="I3" s="6"/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28" t="s">
        <v>152</v>
      </c>
      <c r="G4" s="6">
        <v>10.0</v>
      </c>
      <c r="H4" s="6" t="s">
        <v>12</v>
      </c>
      <c r="I4" s="28" t="s">
        <v>152</v>
      </c>
      <c r="J4" s="11"/>
      <c r="K4" s="10"/>
      <c r="L4" s="10"/>
      <c r="M4" s="10"/>
    </row>
    <row r="5">
      <c r="A5" s="10">
        <f>Sum(F2:F20)</f>
        <v>10769.62</v>
      </c>
      <c r="B5" s="10">
        <f>SUMIF(H2:H39,"=Não",F2:F39)</f>
        <v>2030</v>
      </c>
      <c r="C5" s="10">
        <f>Sum(I2:I28)</f>
        <v>2231.48</v>
      </c>
      <c r="E5" s="5" t="s">
        <v>153</v>
      </c>
      <c r="F5" s="6"/>
      <c r="G5" s="6">
        <v>11.0</v>
      </c>
      <c r="H5" s="6" t="s">
        <v>27</v>
      </c>
      <c r="I5" s="6"/>
      <c r="J5" s="8"/>
      <c r="K5" s="5"/>
      <c r="L5" s="9"/>
      <c r="M5" s="9"/>
    </row>
    <row r="6">
      <c r="A6" s="10"/>
      <c r="B6" s="10"/>
      <c r="C6" s="10"/>
      <c r="E6" s="5" t="s">
        <v>24</v>
      </c>
      <c r="F6" s="6">
        <v>0.0</v>
      </c>
      <c r="G6" s="6">
        <v>11.0</v>
      </c>
      <c r="H6" s="6" t="s">
        <v>27</v>
      </c>
      <c r="I6" s="6"/>
      <c r="J6" s="8"/>
      <c r="K6" s="10"/>
      <c r="L6" s="10"/>
      <c r="M6" s="10"/>
    </row>
    <row r="7">
      <c r="A7" s="10"/>
      <c r="B7" s="10"/>
      <c r="C7" s="10"/>
      <c r="E7" s="5" t="s">
        <v>154</v>
      </c>
      <c r="F7" s="29">
        <v>4258.92</v>
      </c>
      <c r="G7" s="6">
        <v>10.0</v>
      </c>
      <c r="H7" s="6" t="s">
        <v>12</v>
      </c>
      <c r="I7" s="28" t="s">
        <v>155</v>
      </c>
      <c r="J7" s="22"/>
      <c r="K7" s="14"/>
      <c r="L7" s="13"/>
      <c r="M7" s="13"/>
    </row>
    <row r="8">
      <c r="A8" s="10"/>
      <c r="B8" s="10"/>
      <c r="C8" s="10"/>
      <c r="E8" s="5" t="s">
        <v>156</v>
      </c>
      <c r="F8" s="6">
        <v>1000.0</v>
      </c>
      <c r="G8" s="10"/>
      <c r="H8" s="6" t="s">
        <v>27</v>
      </c>
      <c r="I8" s="6">
        <v>500.0</v>
      </c>
      <c r="J8" s="22"/>
      <c r="K8" s="14"/>
      <c r="L8" s="13"/>
      <c r="M8" s="13"/>
    </row>
    <row r="9">
      <c r="A9" s="10"/>
      <c r="B9" s="10"/>
      <c r="C9" s="10"/>
      <c r="E9" s="5" t="s">
        <v>129</v>
      </c>
      <c r="F9" s="6">
        <v>969.48</v>
      </c>
      <c r="G9" s="10"/>
      <c r="H9" s="6" t="s">
        <v>12</v>
      </c>
      <c r="I9" s="6">
        <v>969.48</v>
      </c>
      <c r="J9" s="22"/>
      <c r="K9" s="14"/>
      <c r="L9" s="13"/>
      <c r="M9" s="13"/>
    </row>
    <row r="10">
      <c r="A10" s="10"/>
      <c r="B10" s="10"/>
      <c r="C10" s="10"/>
      <c r="E10" s="5" t="s">
        <v>130</v>
      </c>
      <c r="F10" s="6">
        <v>600.0</v>
      </c>
      <c r="G10" s="10"/>
      <c r="H10" s="6" t="s">
        <v>27</v>
      </c>
      <c r="I10" s="6"/>
    </row>
    <row r="11">
      <c r="A11" s="10"/>
      <c r="B11" s="10"/>
      <c r="C11" s="10"/>
      <c r="E11" s="5" t="s">
        <v>135</v>
      </c>
      <c r="F11" s="6">
        <v>130.0</v>
      </c>
      <c r="G11" s="10"/>
      <c r="H11" s="6" t="s">
        <v>27</v>
      </c>
      <c r="I11" s="6"/>
    </row>
    <row r="12">
      <c r="E12" s="5" t="s">
        <v>137</v>
      </c>
      <c r="G12" s="10"/>
      <c r="H12" s="6" t="s">
        <v>27</v>
      </c>
      <c r="I12" s="6"/>
    </row>
    <row r="13">
      <c r="E13" s="5" t="s">
        <v>157</v>
      </c>
      <c r="F13" s="6">
        <v>129.0</v>
      </c>
      <c r="G13" s="10"/>
      <c r="H13" s="7" t="s">
        <v>12</v>
      </c>
      <c r="I13" s="6">
        <v>129.0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147</v>
      </c>
      <c r="F14" s="6">
        <v>93.0</v>
      </c>
      <c r="G14" s="10"/>
      <c r="H14" s="6" t="s">
        <v>12</v>
      </c>
      <c r="I14" s="6">
        <v>93.0</v>
      </c>
      <c r="K14" s="10">
        <f>Sum(L2:L9)</f>
        <v>8773</v>
      </c>
      <c r="L14" s="10">
        <f>K14-C5</f>
        <v>6541.52</v>
      </c>
      <c r="M14" s="10">
        <f>L14-B5</f>
        <v>4511.52</v>
      </c>
      <c r="N14" s="17" t="s">
        <v>27</v>
      </c>
    </row>
    <row r="15">
      <c r="E15" s="5" t="s">
        <v>149</v>
      </c>
      <c r="F15" s="6">
        <v>400.0</v>
      </c>
      <c r="G15" s="10"/>
      <c r="H15" s="6" t="s">
        <v>12</v>
      </c>
      <c r="I15" s="6">
        <v>400.0</v>
      </c>
    </row>
    <row r="16">
      <c r="E16" s="5" t="s">
        <v>158</v>
      </c>
      <c r="F16" s="9">
        <v>140.0</v>
      </c>
      <c r="G16" s="13"/>
      <c r="H16" s="9" t="s">
        <v>12</v>
      </c>
      <c r="I16" s="9">
        <v>140.0</v>
      </c>
    </row>
    <row r="17">
      <c r="E17" s="5"/>
      <c r="F17" s="6"/>
      <c r="G17" s="10"/>
      <c r="H17" s="6"/>
      <c r="I17" s="6"/>
    </row>
    <row r="18">
      <c r="E18" s="10"/>
      <c r="F18" s="10"/>
      <c r="G18" s="10"/>
      <c r="H18" s="10"/>
      <c r="I18" s="6"/>
    </row>
    <row r="19">
      <c r="E19" s="10"/>
      <c r="F19" s="10"/>
      <c r="G19" s="10"/>
      <c r="H19" s="10"/>
      <c r="I19" s="6"/>
    </row>
    <row r="20">
      <c r="E20" s="5"/>
      <c r="F20" s="6"/>
      <c r="G20" s="10"/>
      <c r="H20" s="6"/>
      <c r="I20" s="6"/>
    </row>
    <row r="21">
      <c r="E21" s="10"/>
      <c r="F21" s="10"/>
      <c r="G21" s="10"/>
      <c r="H21" s="10"/>
      <c r="I21" s="6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13:H15 H20 H22:H999">
      <formula1>'Fevereiro 2016'!$N$13:$N$14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9">
        <v>3276.0</v>
      </c>
      <c r="G2" s="6">
        <v>6.0</v>
      </c>
      <c r="H2" s="9" t="s">
        <v>12</v>
      </c>
      <c r="I2" s="9">
        <v>3276.45</v>
      </c>
      <c r="J2" s="8"/>
      <c r="K2" s="5" t="s">
        <v>13</v>
      </c>
      <c r="L2" s="9">
        <v>8100.0</v>
      </c>
      <c r="M2" s="9" t="s">
        <v>14</v>
      </c>
    </row>
    <row r="3">
      <c r="E3" s="5" t="s">
        <v>19</v>
      </c>
      <c r="F3" s="9">
        <v>300.0</v>
      </c>
      <c r="G3" s="6">
        <v>10.0</v>
      </c>
      <c r="H3" s="9" t="s">
        <v>12</v>
      </c>
      <c r="I3" s="9">
        <v>350.0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91.92</v>
      </c>
      <c r="G4" s="6">
        <v>10.0</v>
      </c>
      <c r="H4" s="9" t="s">
        <v>12</v>
      </c>
      <c r="I4" s="9">
        <v>91.92</v>
      </c>
      <c r="J4" s="11"/>
      <c r="K4" s="10"/>
      <c r="L4" s="10"/>
      <c r="M4" s="10"/>
    </row>
    <row r="5">
      <c r="A5" s="10">
        <f>Sum(F2:F20)</f>
        <v>11487.4</v>
      </c>
      <c r="B5" s="10">
        <f>SUMIF(H2:H39,"=Não",F2:F39)</f>
        <v>5541</v>
      </c>
      <c r="C5" s="10">
        <f>Sum(I2:I28)</f>
        <v>5196.85</v>
      </c>
      <c r="E5" s="5" t="s">
        <v>159</v>
      </c>
      <c r="F5" s="9">
        <v>800.0</v>
      </c>
      <c r="G5" s="6">
        <v>11.0</v>
      </c>
      <c r="H5" s="9" t="s">
        <v>12</v>
      </c>
      <c r="I5" s="9" t="s">
        <v>160</v>
      </c>
      <c r="J5" s="8"/>
      <c r="K5" s="5"/>
      <c r="L5" s="9"/>
      <c r="M5" s="9"/>
    </row>
    <row r="6">
      <c r="A6" s="10"/>
      <c r="B6" s="10"/>
      <c r="C6" s="10"/>
      <c r="E6" s="5" t="s">
        <v>24</v>
      </c>
      <c r="F6" s="9">
        <v>0.0</v>
      </c>
      <c r="G6" s="6">
        <v>11.0</v>
      </c>
      <c r="H6" s="9" t="s">
        <v>27</v>
      </c>
      <c r="I6" s="9"/>
      <c r="J6" s="8"/>
      <c r="K6" s="10"/>
      <c r="L6" s="10"/>
      <c r="M6" s="10"/>
    </row>
    <row r="7">
      <c r="A7" s="10"/>
      <c r="B7" s="10"/>
      <c r="C7" s="10"/>
      <c r="E7" s="5" t="s">
        <v>161</v>
      </c>
      <c r="F7" s="30">
        <v>4480.0</v>
      </c>
      <c r="G7" s="6">
        <v>10.0</v>
      </c>
      <c r="H7" s="9" t="s">
        <v>27</v>
      </c>
      <c r="I7" s="9"/>
      <c r="J7" s="22"/>
      <c r="K7" s="14"/>
      <c r="L7" s="13"/>
      <c r="M7" s="13"/>
    </row>
    <row r="8">
      <c r="A8" s="10"/>
      <c r="B8" s="10"/>
      <c r="C8" s="10"/>
      <c r="E8" s="5" t="s">
        <v>162</v>
      </c>
      <c r="F8" s="9">
        <v>500.0</v>
      </c>
      <c r="G8" s="10"/>
      <c r="H8" s="9" t="s">
        <v>27</v>
      </c>
      <c r="I8" s="9"/>
      <c r="J8" s="22"/>
      <c r="K8" s="14"/>
      <c r="L8" s="13"/>
      <c r="M8" s="13"/>
    </row>
    <row r="9">
      <c r="A9" s="10"/>
      <c r="B9" s="10"/>
      <c r="C9" s="10"/>
      <c r="E9" s="5" t="s">
        <v>129</v>
      </c>
      <c r="F9" s="9">
        <v>969.48</v>
      </c>
      <c r="G9" s="10"/>
      <c r="H9" s="9" t="s">
        <v>12</v>
      </c>
      <c r="I9" s="9">
        <v>969.48</v>
      </c>
      <c r="J9" s="22"/>
      <c r="K9" s="14"/>
      <c r="L9" s="13"/>
      <c r="M9" s="13"/>
    </row>
    <row r="10">
      <c r="A10" s="10"/>
      <c r="B10" s="10"/>
      <c r="C10" s="10"/>
      <c r="E10" s="5" t="s">
        <v>130</v>
      </c>
      <c r="F10" s="9">
        <v>400.0</v>
      </c>
      <c r="G10" s="10"/>
      <c r="H10" s="9" t="s">
        <v>27</v>
      </c>
      <c r="I10" s="9"/>
    </row>
    <row r="11">
      <c r="A11" s="10"/>
      <c r="B11" s="10"/>
      <c r="C11" s="10"/>
      <c r="E11" s="5" t="s">
        <v>163</v>
      </c>
      <c r="F11" s="9">
        <v>150.0</v>
      </c>
      <c r="G11" s="10"/>
      <c r="H11" s="9" t="s">
        <v>27</v>
      </c>
      <c r="I11" s="9"/>
    </row>
    <row r="12">
      <c r="E12" s="5" t="s">
        <v>137</v>
      </c>
      <c r="F12" s="31">
        <v>0.0</v>
      </c>
      <c r="G12" s="10"/>
      <c r="H12" s="9" t="s">
        <v>27</v>
      </c>
      <c r="I12" s="9"/>
    </row>
    <row r="13">
      <c r="E13" s="5" t="s">
        <v>164</v>
      </c>
      <c r="F13" s="9">
        <v>119.0</v>
      </c>
      <c r="G13" s="10"/>
      <c r="H13" s="32" t="s">
        <v>12</v>
      </c>
      <c r="I13" s="9">
        <v>119.0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147</v>
      </c>
      <c r="F14" s="9">
        <v>11.0</v>
      </c>
      <c r="G14" s="10"/>
      <c r="H14" s="9" t="s">
        <v>27</v>
      </c>
      <c r="I14" s="9"/>
      <c r="K14" s="10">
        <f>Sum(L2:L9)</f>
        <v>8100</v>
      </c>
      <c r="L14" s="10">
        <f>K14-C5</f>
        <v>2903.15</v>
      </c>
      <c r="M14" s="10">
        <f>L14-B5</f>
        <v>-2637.85</v>
      </c>
      <c r="N14" s="17" t="s">
        <v>27</v>
      </c>
    </row>
    <row r="15">
      <c r="E15" s="5" t="s">
        <v>30</v>
      </c>
      <c r="F15" s="9">
        <v>150.0</v>
      </c>
      <c r="G15" s="10"/>
      <c r="H15" s="9" t="s">
        <v>12</v>
      </c>
      <c r="I15" s="9">
        <v>150.0</v>
      </c>
    </row>
    <row r="16">
      <c r="E16" s="5" t="s">
        <v>158</v>
      </c>
      <c r="F16" s="9">
        <v>140.0</v>
      </c>
      <c r="G16" s="13"/>
      <c r="H16" s="9" t="s">
        <v>12</v>
      </c>
      <c r="I16" s="9">
        <v>140.0</v>
      </c>
    </row>
    <row r="17">
      <c r="E17" s="5" t="s">
        <v>165</v>
      </c>
      <c r="F17" s="9">
        <v>100.0</v>
      </c>
      <c r="G17" s="10"/>
      <c r="H17" s="9" t="s">
        <v>12</v>
      </c>
      <c r="I17" s="9">
        <v>100.0</v>
      </c>
    </row>
    <row r="18">
      <c r="E18" s="10"/>
      <c r="F18" s="10"/>
      <c r="G18" s="10"/>
      <c r="H18" s="10"/>
      <c r="I18" s="6"/>
    </row>
    <row r="19">
      <c r="E19" s="10"/>
      <c r="F19" s="10"/>
      <c r="G19" s="10"/>
      <c r="H19" s="10"/>
      <c r="I19" s="6"/>
    </row>
    <row r="20">
      <c r="E20" s="5"/>
      <c r="F20" s="6"/>
      <c r="G20" s="10"/>
      <c r="H20" s="6"/>
      <c r="I20" s="6"/>
    </row>
    <row r="21">
      <c r="E21" s="10"/>
      <c r="F21" s="10"/>
      <c r="G21" s="10"/>
      <c r="H21" s="10"/>
      <c r="I21" s="6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13:H14 H20 H22:H999">
      <formula1>'Fevereiro 2016'!$N$13:$N$14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9">
        <v>2967.0</v>
      </c>
      <c r="G2" s="9">
        <v>6.0</v>
      </c>
      <c r="H2" s="9" t="s">
        <v>166</v>
      </c>
      <c r="I2" s="9">
        <v>2967.0</v>
      </c>
      <c r="J2" s="8"/>
      <c r="K2" s="5" t="s">
        <v>13</v>
      </c>
      <c r="L2" s="9">
        <v>8100.0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166</v>
      </c>
      <c r="I3" s="9">
        <v>350.0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 t="s">
        <v>167</v>
      </c>
      <c r="G4" s="9">
        <v>10.0</v>
      </c>
      <c r="H4" s="9" t="s">
        <v>12</v>
      </c>
      <c r="I4" s="9" t="s">
        <v>167</v>
      </c>
      <c r="J4" s="11"/>
      <c r="K4" s="10"/>
      <c r="L4" s="10"/>
      <c r="M4" s="10"/>
    </row>
    <row r="5">
      <c r="A5" s="10">
        <f>Sum(F2:F20)</f>
        <v>7444.48</v>
      </c>
      <c r="B5" s="10">
        <f>SUMIF(H2:H39,"=Não",F2:F39)</f>
        <v>1000</v>
      </c>
      <c r="C5" s="10">
        <f>Sum(I2:I28)</f>
        <v>6105</v>
      </c>
      <c r="E5" s="5" t="s">
        <v>168</v>
      </c>
      <c r="F5" s="9">
        <v>450.0</v>
      </c>
      <c r="G5" s="9">
        <v>11.0</v>
      </c>
      <c r="H5" s="9" t="s">
        <v>12</v>
      </c>
      <c r="I5" s="9" t="s">
        <v>169</v>
      </c>
      <c r="J5" s="8"/>
      <c r="K5" s="5"/>
      <c r="L5" s="9"/>
      <c r="M5" s="9"/>
    </row>
    <row r="6">
      <c r="A6" s="10"/>
      <c r="B6" s="10"/>
      <c r="C6" s="10"/>
      <c r="E6" s="5" t="s">
        <v>161</v>
      </c>
      <c r="F6" s="30">
        <v>0.0</v>
      </c>
      <c r="G6" s="9">
        <v>10.0</v>
      </c>
      <c r="H6" s="9" t="s">
        <v>27</v>
      </c>
      <c r="I6" s="9"/>
      <c r="J6" s="8"/>
      <c r="K6" s="10"/>
      <c r="L6" s="10"/>
      <c r="M6" s="10"/>
    </row>
    <row r="7">
      <c r="A7" s="10"/>
      <c r="B7" s="10"/>
      <c r="C7" s="10"/>
      <c r="E7" s="5" t="s">
        <v>162</v>
      </c>
      <c r="F7" s="9">
        <v>1000.0</v>
      </c>
      <c r="G7" s="13"/>
      <c r="H7" s="9" t="s">
        <v>27</v>
      </c>
      <c r="I7" s="9"/>
      <c r="J7" s="22"/>
      <c r="K7" s="14"/>
      <c r="L7" s="13"/>
      <c r="M7" s="13"/>
    </row>
    <row r="8">
      <c r="A8" s="10"/>
      <c r="B8" s="10"/>
      <c r="C8" s="10"/>
      <c r="E8" s="5" t="s">
        <v>129</v>
      </c>
      <c r="F8" s="9">
        <v>969.48</v>
      </c>
      <c r="G8" s="13"/>
      <c r="H8" s="9" t="s">
        <v>12</v>
      </c>
      <c r="I8" s="9">
        <v>1030.0</v>
      </c>
      <c r="J8" s="22"/>
      <c r="K8" s="14"/>
      <c r="L8" s="13"/>
      <c r="M8" s="13"/>
    </row>
    <row r="9">
      <c r="A9" s="10"/>
      <c r="B9" s="10"/>
      <c r="C9" s="10"/>
      <c r="E9" s="5" t="s">
        <v>130</v>
      </c>
      <c r="F9" s="9"/>
      <c r="G9" s="13"/>
      <c r="H9" s="9" t="s">
        <v>27</v>
      </c>
      <c r="I9" s="9"/>
      <c r="J9" s="22"/>
      <c r="K9" s="14"/>
      <c r="L9" s="13"/>
      <c r="M9" s="13"/>
    </row>
    <row r="10">
      <c r="A10" s="10"/>
      <c r="B10" s="10"/>
      <c r="C10" s="10"/>
      <c r="E10" s="5" t="s">
        <v>163</v>
      </c>
      <c r="F10" s="9">
        <v>0.0</v>
      </c>
      <c r="G10" s="13"/>
      <c r="H10" s="9" t="s">
        <v>27</v>
      </c>
      <c r="I10" s="9"/>
    </row>
    <row r="11">
      <c r="A11" s="10"/>
      <c r="B11" s="10"/>
      <c r="C11" s="10"/>
      <c r="E11" s="5" t="s">
        <v>137</v>
      </c>
      <c r="F11" s="31"/>
      <c r="G11" s="13"/>
      <c r="H11" s="9" t="s">
        <v>27</v>
      </c>
      <c r="I11" s="9"/>
    </row>
    <row r="12">
      <c r="E12" s="5" t="s">
        <v>170</v>
      </c>
      <c r="F12" s="9">
        <v>129.0</v>
      </c>
      <c r="G12" s="13"/>
      <c r="H12" s="9" t="s">
        <v>166</v>
      </c>
      <c r="I12" s="9">
        <v>129.0</v>
      </c>
    </row>
    <row r="13">
      <c r="E13" s="5" t="s">
        <v>147</v>
      </c>
      <c r="F13" s="9">
        <v>90.0</v>
      </c>
      <c r="G13" s="13"/>
      <c r="H13" s="9" t="s">
        <v>166</v>
      </c>
      <c r="I13" s="9">
        <v>90.0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158</v>
      </c>
      <c r="F14" s="9">
        <v>140.0</v>
      </c>
      <c r="G14" s="13"/>
      <c r="H14" s="9" t="s">
        <v>12</v>
      </c>
      <c r="I14" s="9">
        <v>140.0</v>
      </c>
      <c r="K14" s="10">
        <f>Sum(L2:L9)</f>
        <v>8100</v>
      </c>
      <c r="L14" s="10">
        <f>K14-C5</f>
        <v>1995</v>
      </c>
      <c r="M14" s="10">
        <f>L14-B5</f>
        <v>995</v>
      </c>
      <c r="N14" s="17" t="s">
        <v>27</v>
      </c>
    </row>
    <row r="15">
      <c r="E15" s="5" t="s">
        <v>171</v>
      </c>
      <c r="F15" s="9">
        <v>100.0</v>
      </c>
      <c r="G15" s="13"/>
      <c r="H15" s="9" t="s">
        <v>12</v>
      </c>
      <c r="I15" s="9">
        <v>100.0</v>
      </c>
    </row>
    <row r="16">
      <c r="E16" s="5" t="s">
        <v>172</v>
      </c>
      <c r="F16" s="9">
        <v>1299.0</v>
      </c>
      <c r="G16" s="10"/>
      <c r="H16" s="9" t="s">
        <v>12</v>
      </c>
      <c r="I16" s="9">
        <v>1299.0</v>
      </c>
    </row>
    <row r="17">
      <c r="E17" s="10"/>
      <c r="F17" s="10"/>
      <c r="G17" s="10"/>
      <c r="H17" s="10"/>
      <c r="I17" s="9"/>
    </row>
    <row r="18">
      <c r="E18" s="10"/>
      <c r="F18" s="10"/>
      <c r="G18" s="10"/>
      <c r="H18" s="10"/>
      <c r="I18" s="6"/>
    </row>
    <row r="19">
      <c r="E19" s="10"/>
      <c r="F19" s="10"/>
      <c r="G19" s="10"/>
      <c r="H19" s="10"/>
      <c r="I19" s="6"/>
    </row>
    <row r="20">
      <c r="E20" s="5"/>
      <c r="F20" s="6"/>
      <c r="G20" s="10"/>
      <c r="H20" s="6"/>
      <c r="I20" s="6"/>
    </row>
    <row r="21">
      <c r="E21" s="10"/>
      <c r="F21" s="10"/>
      <c r="G21" s="10"/>
      <c r="H21" s="10"/>
      <c r="I21" s="6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0 H22:H999">
      <formula1>'Fevereiro 2016'!$N$13:$N$14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9">
        <v>2033.25</v>
      </c>
      <c r="G2" s="9">
        <v>6.0</v>
      </c>
      <c r="H2" s="9" t="s">
        <v>12</v>
      </c>
      <c r="I2" s="9">
        <v>2033.25</v>
      </c>
      <c r="J2" s="8"/>
      <c r="K2" s="5" t="s">
        <v>13</v>
      </c>
      <c r="L2" s="9">
        <v>8000.0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 t="s">
        <v>173</v>
      </c>
      <c r="G4" s="9">
        <v>10.0</v>
      </c>
      <c r="H4" s="9" t="s">
        <v>12</v>
      </c>
      <c r="I4" s="9" t="s">
        <v>173</v>
      </c>
      <c r="J4" s="11"/>
      <c r="K4" s="10"/>
      <c r="L4" s="10"/>
      <c r="M4" s="10"/>
    </row>
    <row r="5">
      <c r="A5" s="10">
        <f>Sum(F2:F20)</f>
        <v>6054.66</v>
      </c>
      <c r="B5" s="10">
        <f>SUMIF(H2:H39,"=Não",F2:F39)</f>
        <v>1906.41</v>
      </c>
      <c r="C5" s="10">
        <f>Sum(I2:I28)</f>
        <v>5092.58</v>
      </c>
      <c r="E5" s="5" t="s">
        <v>174</v>
      </c>
      <c r="F5" s="9">
        <v>450.0</v>
      </c>
      <c r="G5" s="9">
        <v>11.0</v>
      </c>
      <c r="H5" s="9" t="s">
        <v>12</v>
      </c>
      <c r="I5" s="9" t="s">
        <v>175</v>
      </c>
      <c r="J5" s="8"/>
      <c r="K5" s="5"/>
      <c r="L5" s="9"/>
      <c r="M5" s="9"/>
    </row>
    <row r="6">
      <c r="A6" s="10"/>
      <c r="B6" s="10"/>
      <c r="C6" s="10"/>
      <c r="E6" s="5" t="s">
        <v>176</v>
      </c>
      <c r="F6" s="9">
        <v>1776.41</v>
      </c>
      <c r="G6" s="9">
        <v>2.0</v>
      </c>
      <c r="H6" s="9" t="s">
        <v>27</v>
      </c>
      <c r="I6" s="9">
        <v>1776.41</v>
      </c>
      <c r="J6" s="8"/>
      <c r="K6" s="10"/>
      <c r="L6" s="10"/>
      <c r="M6" s="10"/>
    </row>
    <row r="7">
      <c r="A7" s="10"/>
      <c r="B7" s="10"/>
      <c r="C7" s="10"/>
      <c r="E7" s="5" t="s">
        <v>162</v>
      </c>
      <c r="F7" s="9">
        <v>1000.0</v>
      </c>
      <c r="G7" s="13"/>
      <c r="H7" s="9" t="s">
        <v>12</v>
      </c>
      <c r="I7" s="9">
        <v>600.0</v>
      </c>
      <c r="J7" s="22"/>
      <c r="K7" s="14"/>
      <c r="L7" s="13"/>
      <c r="M7" s="13"/>
    </row>
    <row r="8">
      <c r="A8" s="10"/>
      <c r="B8" s="10"/>
      <c r="C8" s="10"/>
      <c r="E8" s="5" t="s">
        <v>129</v>
      </c>
      <c r="F8" s="9" t="s">
        <v>177</v>
      </c>
      <c r="G8" s="13"/>
      <c r="H8" s="9" t="s">
        <v>12</v>
      </c>
      <c r="I8" s="9" t="s">
        <v>177</v>
      </c>
      <c r="J8" s="22"/>
      <c r="K8" s="14"/>
      <c r="L8" s="13"/>
      <c r="M8" s="13"/>
    </row>
    <row r="9">
      <c r="A9" s="10"/>
      <c r="B9" s="10"/>
      <c r="C9" s="10"/>
      <c r="E9" s="5" t="s">
        <v>130</v>
      </c>
      <c r="F9" s="9"/>
      <c r="G9" s="13"/>
      <c r="H9" s="9" t="s">
        <v>27</v>
      </c>
      <c r="I9" s="9"/>
      <c r="J9" s="22"/>
      <c r="K9" s="14"/>
      <c r="L9" s="13"/>
      <c r="M9" s="13"/>
    </row>
    <row r="10">
      <c r="A10" s="10"/>
      <c r="B10" s="10"/>
      <c r="C10" s="10"/>
      <c r="E10" s="5" t="s">
        <v>163</v>
      </c>
      <c r="F10" s="9">
        <v>0.0</v>
      </c>
      <c r="G10" s="13"/>
      <c r="H10" s="9" t="s">
        <v>27</v>
      </c>
      <c r="I10" s="9"/>
    </row>
    <row r="11">
      <c r="A11" s="10"/>
      <c r="B11" s="10"/>
      <c r="C11" s="10"/>
      <c r="E11" s="5" t="s">
        <v>137</v>
      </c>
      <c r="F11" s="9">
        <v>130.0</v>
      </c>
      <c r="G11" s="13"/>
      <c r="H11" s="9" t="s">
        <v>27</v>
      </c>
      <c r="I11" s="9"/>
    </row>
    <row r="12">
      <c r="E12" s="5" t="s">
        <v>178</v>
      </c>
      <c r="F12" s="9" t="s">
        <v>179</v>
      </c>
      <c r="G12" s="13"/>
      <c r="H12" s="9" t="s">
        <v>12</v>
      </c>
      <c r="I12" s="9" t="s">
        <v>179</v>
      </c>
    </row>
    <row r="13">
      <c r="E13" s="5" t="s">
        <v>147</v>
      </c>
      <c r="F13" s="9">
        <v>80.0</v>
      </c>
      <c r="G13" s="13"/>
      <c r="H13" s="9" t="s">
        <v>12</v>
      </c>
      <c r="I13" s="9">
        <v>70.0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158</v>
      </c>
      <c r="F14" s="9" t="s">
        <v>180</v>
      </c>
      <c r="G14" s="13"/>
      <c r="H14" s="9" t="s">
        <v>12</v>
      </c>
      <c r="I14" s="9" t="s">
        <v>180</v>
      </c>
      <c r="K14" s="10">
        <f>Sum(L2:L9)</f>
        <v>8000</v>
      </c>
      <c r="L14" s="10">
        <f>K14-C5</f>
        <v>2907.42</v>
      </c>
      <c r="M14" s="10">
        <f>L14-B5</f>
        <v>1001.01</v>
      </c>
      <c r="N14" s="17" t="s">
        <v>27</v>
      </c>
    </row>
    <row r="15">
      <c r="E15" s="5" t="s">
        <v>110</v>
      </c>
      <c r="F15" s="9">
        <v>285.0</v>
      </c>
      <c r="G15" s="13"/>
      <c r="H15" s="9" t="s">
        <v>12</v>
      </c>
      <c r="I15" s="9">
        <v>312.92</v>
      </c>
    </row>
    <row r="16">
      <c r="E16" s="5"/>
      <c r="F16" s="9"/>
      <c r="G16" s="10"/>
      <c r="H16" s="9"/>
      <c r="I16" s="9"/>
    </row>
    <row r="17">
      <c r="E17" s="10"/>
      <c r="F17" s="10"/>
      <c r="G17" s="10"/>
      <c r="H17" s="10"/>
      <c r="I17" s="9"/>
    </row>
    <row r="18">
      <c r="E18" s="10"/>
      <c r="F18" s="10"/>
      <c r="G18" s="10"/>
      <c r="H18" s="10"/>
      <c r="I18" s="6"/>
    </row>
    <row r="19">
      <c r="E19" s="10"/>
      <c r="F19" s="10"/>
      <c r="G19" s="10"/>
      <c r="H19" s="10"/>
      <c r="I19" s="6"/>
    </row>
    <row r="20">
      <c r="E20" s="5"/>
      <c r="F20" s="6"/>
      <c r="G20" s="10"/>
      <c r="H20" s="6"/>
      <c r="I20" s="6"/>
    </row>
    <row r="21">
      <c r="E21" s="10"/>
      <c r="F21" s="10"/>
      <c r="G21" s="10"/>
      <c r="H21" s="10"/>
      <c r="I21" s="6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  <c r="L24" s="17">
        <v>6.0</v>
      </c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0 H22:H999">
      <formula1>'Fevereiro 2016'!$N$13:$N$14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9">
        <v>2436.83</v>
      </c>
      <c r="G2" s="9">
        <v>6.0</v>
      </c>
      <c r="H2" s="9" t="s">
        <v>12</v>
      </c>
      <c r="I2" s="9">
        <v>2436.83</v>
      </c>
      <c r="J2" s="8"/>
      <c r="K2" s="5" t="s">
        <v>13</v>
      </c>
      <c r="L2" s="9">
        <v>7500.0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 t="s">
        <v>181</v>
      </c>
      <c r="G4" s="9">
        <v>10.0</v>
      </c>
      <c r="H4" s="9" t="s">
        <v>12</v>
      </c>
      <c r="I4" s="9">
        <v>239.56</v>
      </c>
      <c r="J4" s="11"/>
      <c r="K4" s="10"/>
      <c r="L4" s="10"/>
      <c r="M4" s="10"/>
    </row>
    <row r="5">
      <c r="A5" s="10">
        <f>Sum(F2:F20)</f>
        <v>7087.24</v>
      </c>
      <c r="B5" s="10">
        <f>SUMIF(H2:H39,"=Não",F2:F39)</f>
        <v>730</v>
      </c>
      <c r="C5" s="10">
        <f>Sum(I2:I28)</f>
        <v>6886.8</v>
      </c>
      <c r="E5" s="5" t="s">
        <v>182</v>
      </c>
      <c r="F5" s="9">
        <v>450.0</v>
      </c>
      <c r="G5" s="9">
        <v>11.0</v>
      </c>
      <c r="H5" s="9" t="s">
        <v>12</v>
      </c>
      <c r="I5" s="9">
        <v>450.0</v>
      </c>
      <c r="J5" s="8"/>
      <c r="K5" s="5"/>
      <c r="L5" s="9"/>
      <c r="M5" s="9"/>
    </row>
    <row r="6">
      <c r="A6" s="10"/>
      <c r="B6" s="10"/>
      <c r="C6" s="10"/>
      <c r="E6" s="5" t="s">
        <v>183</v>
      </c>
      <c r="F6" s="9">
        <v>1776.41</v>
      </c>
      <c r="G6" s="9">
        <v>2.0</v>
      </c>
      <c r="H6" s="9" t="s">
        <v>12</v>
      </c>
      <c r="I6" s="9">
        <v>1776.41</v>
      </c>
      <c r="J6" s="8"/>
      <c r="K6" s="10"/>
      <c r="L6" s="10"/>
      <c r="M6" s="10"/>
    </row>
    <row r="7">
      <c r="A7" s="10"/>
      <c r="B7" s="10"/>
      <c r="C7" s="10"/>
      <c r="E7" s="5" t="s">
        <v>162</v>
      </c>
      <c r="F7" s="9">
        <v>400.0</v>
      </c>
      <c r="G7" s="13"/>
      <c r="H7" s="9" t="s">
        <v>12</v>
      </c>
      <c r="I7" s="9">
        <v>500.0</v>
      </c>
      <c r="J7" s="22"/>
      <c r="K7" s="14"/>
      <c r="L7" s="13"/>
      <c r="M7" s="13"/>
    </row>
    <row r="8">
      <c r="A8" s="10"/>
      <c r="B8" s="10"/>
      <c r="C8" s="10"/>
      <c r="E8" s="5" t="s">
        <v>129</v>
      </c>
      <c r="F8" s="9" t="s">
        <v>177</v>
      </c>
      <c r="G8" s="13"/>
      <c r="H8" s="9" t="s">
        <v>12</v>
      </c>
      <c r="I8" s="9" t="s">
        <v>184</v>
      </c>
      <c r="J8" s="22"/>
      <c r="K8" s="14"/>
      <c r="L8" s="13"/>
      <c r="M8" s="13"/>
    </row>
    <row r="9">
      <c r="A9" s="10"/>
      <c r="B9" s="10"/>
      <c r="C9" s="10"/>
      <c r="E9" s="5" t="s">
        <v>130</v>
      </c>
      <c r="F9" s="9">
        <v>500.0</v>
      </c>
      <c r="G9" s="13"/>
      <c r="H9" s="9" t="s">
        <v>12</v>
      </c>
      <c r="I9" s="9">
        <v>500.0</v>
      </c>
      <c r="J9" s="22"/>
      <c r="K9" s="14"/>
      <c r="L9" s="13"/>
      <c r="M9" s="13"/>
    </row>
    <row r="10">
      <c r="A10" s="10"/>
      <c r="B10" s="10"/>
      <c r="C10" s="10"/>
      <c r="E10" s="5" t="s">
        <v>185</v>
      </c>
      <c r="F10" s="9">
        <v>250.0</v>
      </c>
      <c r="G10" s="13"/>
      <c r="H10" s="9" t="s">
        <v>27</v>
      </c>
      <c r="I10" s="9"/>
    </row>
    <row r="11">
      <c r="A11" s="10"/>
      <c r="B11" s="10"/>
      <c r="C11" s="10"/>
      <c r="E11" s="5" t="s">
        <v>137</v>
      </c>
      <c r="F11" s="9">
        <v>130.0</v>
      </c>
      <c r="G11" s="13"/>
      <c r="H11" s="9" t="s">
        <v>27</v>
      </c>
      <c r="I11" s="9"/>
    </row>
    <row r="12">
      <c r="E12" s="5" t="s">
        <v>186</v>
      </c>
      <c r="F12" s="9" t="s">
        <v>179</v>
      </c>
      <c r="G12" s="13"/>
      <c r="H12" s="9" t="s">
        <v>12</v>
      </c>
      <c r="I12" s="9" t="s">
        <v>179</v>
      </c>
    </row>
    <row r="13">
      <c r="E13" s="5" t="s">
        <v>147</v>
      </c>
      <c r="F13" s="9">
        <v>90.0</v>
      </c>
      <c r="G13" s="13"/>
      <c r="H13" s="9" t="s">
        <v>12</v>
      </c>
      <c r="I13" s="9">
        <v>80.0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158</v>
      </c>
      <c r="F14" s="9" t="s">
        <v>180</v>
      </c>
      <c r="G14" s="13"/>
      <c r="H14" s="9" t="s">
        <v>12</v>
      </c>
      <c r="I14" s="9" t="s">
        <v>187</v>
      </c>
      <c r="K14" s="10">
        <f>Sum(L2:L9)</f>
        <v>7500</v>
      </c>
      <c r="L14" s="10">
        <f>K14-C5</f>
        <v>613.2</v>
      </c>
      <c r="M14" s="10">
        <f>L14-B5</f>
        <v>-116.8</v>
      </c>
      <c r="N14" s="17" t="s">
        <v>27</v>
      </c>
    </row>
    <row r="15">
      <c r="E15" s="5" t="s">
        <v>110</v>
      </c>
      <c r="F15" s="9"/>
      <c r="G15" s="13"/>
      <c r="H15" s="9" t="s">
        <v>27</v>
      </c>
      <c r="I15" s="9"/>
    </row>
    <row r="16">
      <c r="E16" s="5" t="s">
        <v>188</v>
      </c>
      <c r="F16" s="9">
        <v>404.0</v>
      </c>
      <c r="G16" s="10"/>
      <c r="H16" s="9" t="s">
        <v>12</v>
      </c>
      <c r="I16" s="9">
        <v>404.0</v>
      </c>
    </row>
    <row r="17">
      <c r="E17" s="5" t="s">
        <v>16</v>
      </c>
      <c r="F17" s="9">
        <v>350.0</v>
      </c>
      <c r="G17" s="9"/>
      <c r="H17" s="9" t="s">
        <v>27</v>
      </c>
      <c r="I17" s="9">
        <v>200.0</v>
      </c>
    </row>
    <row r="18">
      <c r="E18" s="6" t="s">
        <v>189</v>
      </c>
      <c r="F18" s="9" t="s">
        <v>190</v>
      </c>
      <c r="G18" s="10"/>
      <c r="H18" s="9" t="s">
        <v>12</v>
      </c>
      <c r="I18" s="6" t="s">
        <v>190</v>
      </c>
    </row>
    <row r="19">
      <c r="E19" s="10"/>
      <c r="F19" s="10"/>
      <c r="G19" s="10"/>
      <c r="H19" s="10"/>
      <c r="I19" s="6"/>
    </row>
    <row r="20">
      <c r="E20" s="5"/>
      <c r="F20" s="6"/>
      <c r="G20" s="10"/>
      <c r="H20" s="6"/>
      <c r="I20" s="6"/>
    </row>
    <row r="21">
      <c r="E21" s="10"/>
      <c r="F21" s="10"/>
      <c r="G21" s="10"/>
      <c r="H21" s="10"/>
      <c r="I21" s="6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  <c r="L24" s="17">
        <v>6.0</v>
      </c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0 H22:H999">
      <formula1>'Fevereiro 2016'!$N$13:$N$14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9">
        <v>2436.83</v>
      </c>
      <c r="G2" s="9">
        <v>6.0</v>
      </c>
      <c r="H2" s="9" t="s">
        <v>12</v>
      </c>
      <c r="I2" s="9">
        <v>2436.83</v>
      </c>
      <c r="J2" s="8"/>
      <c r="K2" s="5" t="s">
        <v>13</v>
      </c>
      <c r="L2" s="9">
        <v>7500.0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174.26</v>
      </c>
      <c r="G4" s="9">
        <v>10.0</v>
      </c>
      <c r="H4" s="9" t="s">
        <v>12</v>
      </c>
      <c r="I4" s="9">
        <v>174.26</v>
      </c>
      <c r="J4" s="11"/>
      <c r="K4" s="10"/>
      <c r="L4" s="10"/>
      <c r="M4" s="10"/>
    </row>
    <row r="5">
      <c r="A5" s="10">
        <f>Sum(F2:F20)</f>
        <v>6374.88</v>
      </c>
      <c r="B5" s="10">
        <f>SUMIF(H2:H39,"=Não",F2:F39)</f>
        <v>450</v>
      </c>
      <c r="C5" s="10">
        <f>Sum(I2:I28)</f>
        <v>5969.89</v>
      </c>
      <c r="E5" s="5" t="s">
        <v>191</v>
      </c>
      <c r="F5" s="9">
        <v>450.0</v>
      </c>
      <c r="G5" s="9">
        <v>11.0</v>
      </c>
      <c r="H5" s="9" t="s">
        <v>27</v>
      </c>
      <c r="I5" s="9"/>
      <c r="J5" s="8"/>
      <c r="K5" s="5"/>
      <c r="L5" s="9"/>
      <c r="M5" s="9"/>
    </row>
    <row r="6">
      <c r="A6" s="10"/>
      <c r="B6" s="10"/>
      <c r="C6" s="10"/>
      <c r="E6" s="5" t="s">
        <v>192</v>
      </c>
      <c r="F6" s="9">
        <v>1776.41</v>
      </c>
      <c r="G6" s="9">
        <v>2.0</v>
      </c>
      <c r="H6" s="9" t="s">
        <v>12</v>
      </c>
      <c r="I6" s="9">
        <v>1776.41</v>
      </c>
      <c r="J6" s="8"/>
      <c r="K6" s="10"/>
      <c r="L6" s="10"/>
      <c r="M6" s="10"/>
    </row>
    <row r="7">
      <c r="A7" s="10"/>
      <c r="B7" s="10"/>
      <c r="C7" s="10"/>
      <c r="E7" s="5" t="s">
        <v>129</v>
      </c>
      <c r="F7" s="9" t="s">
        <v>193</v>
      </c>
      <c r="G7" s="13"/>
      <c r="H7" s="9" t="s">
        <v>12</v>
      </c>
      <c r="I7" s="9" t="s">
        <v>193</v>
      </c>
      <c r="J7" s="22"/>
      <c r="K7" s="14"/>
      <c r="L7" s="13"/>
      <c r="M7" s="13"/>
    </row>
    <row r="8">
      <c r="A8" s="10"/>
      <c r="B8" s="10"/>
      <c r="C8" s="10"/>
      <c r="E8" s="5" t="s">
        <v>185</v>
      </c>
      <c r="F8" s="9">
        <v>135.0</v>
      </c>
      <c r="G8" s="13"/>
      <c r="H8" s="9" t="s">
        <v>12</v>
      </c>
      <c r="I8" s="9">
        <v>135.0</v>
      </c>
      <c r="J8" s="22"/>
      <c r="K8" s="14"/>
      <c r="L8" s="13"/>
      <c r="M8" s="13"/>
    </row>
    <row r="9">
      <c r="A9" s="10"/>
      <c r="B9" s="10"/>
      <c r="C9" s="10"/>
      <c r="E9" s="5" t="s">
        <v>137</v>
      </c>
      <c r="F9" s="9">
        <v>160.0</v>
      </c>
      <c r="G9" s="13"/>
      <c r="H9" s="9" t="s">
        <v>12</v>
      </c>
      <c r="I9" s="9">
        <v>160.0</v>
      </c>
      <c r="J9" s="22"/>
      <c r="K9" s="14"/>
      <c r="L9" s="13"/>
      <c r="M9" s="13"/>
    </row>
    <row r="10">
      <c r="A10" s="10"/>
      <c r="B10" s="10"/>
      <c r="C10" s="10"/>
      <c r="E10" s="5" t="s">
        <v>194</v>
      </c>
      <c r="F10" s="9" t="s">
        <v>179</v>
      </c>
      <c r="G10" s="13"/>
      <c r="H10" s="9" t="s">
        <v>12</v>
      </c>
      <c r="I10" s="9" t="s">
        <v>179</v>
      </c>
    </row>
    <row r="11">
      <c r="A11" s="10"/>
      <c r="B11" s="10"/>
      <c r="C11" s="10"/>
      <c r="E11" s="5" t="s">
        <v>147</v>
      </c>
      <c r="F11" s="9">
        <v>90.0</v>
      </c>
      <c r="G11" s="13"/>
      <c r="H11" s="9" t="s">
        <v>12</v>
      </c>
      <c r="I11" s="9">
        <v>90.0</v>
      </c>
    </row>
    <row r="12">
      <c r="E12" s="5" t="s">
        <v>158</v>
      </c>
      <c r="F12" s="9">
        <v>139.9</v>
      </c>
      <c r="G12" s="13"/>
      <c r="H12" s="9" t="s">
        <v>12</v>
      </c>
      <c r="I12" s="9">
        <v>158.91</v>
      </c>
    </row>
    <row r="13">
      <c r="E13" s="5" t="s">
        <v>110</v>
      </c>
      <c r="F13" s="9">
        <v>98.0</v>
      </c>
      <c r="G13" s="13"/>
      <c r="H13" s="9" t="s">
        <v>12</v>
      </c>
      <c r="I13" s="9">
        <v>98.0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195</v>
      </c>
      <c r="F14" s="9">
        <v>404.0</v>
      </c>
      <c r="G14" s="10"/>
      <c r="H14" s="9" t="s">
        <v>12</v>
      </c>
      <c r="I14" s="9">
        <v>430.0</v>
      </c>
      <c r="K14" s="10">
        <f>Sum(L2:L9)</f>
        <v>7500</v>
      </c>
      <c r="L14" s="10">
        <f>K14-C5</f>
        <v>1530.11</v>
      </c>
      <c r="M14" s="10">
        <f>L14-B5</f>
        <v>1080.11</v>
      </c>
      <c r="N14" s="17" t="s">
        <v>27</v>
      </c>
    </row>
    <row r="15">
      <c r="E15" s="5" t="s">
        <v>196</v>
      </c>
      <c r="F15" s="9">
        <v>210.48</v>
      </c>
      <c r="G15" s="10"/>
      <c r="H15" s="9" t="s">
        <v>12</v>
      </c>
      <c r="I15" s="9">
        <v>210.48</v>
      </c>
    </row>
    <row r="17">
      <c r="E17" s="10"/>
      <c r="F17" s="10"/>
      <c r="G17" s="10"/>
      <c r="H17" s="10"/>
      <c r="I17" s="9"/>
    </row>
    <row r="18">
      <c r="E18" s="10"/>
      <c r="F18" s="10"/>
      <c r="G18" s="10"/>
      <c r="H18" s="10"/>
      <c r="I18" s="6"/>
    </row>
    <row r="19">
      <c r="E19" s="10"/>
      <c r="F19" s="10"/>
      <c r="G19" s="10"/>
      <c r="H19" s="10"/>
      <c r="I19" s="6"/>
    </row>
    <row r="20">
      <c r="E20" s="5"/>
      <c r="F20" s="6"/>
      <c r="G20" s="10"/>
      <c r="H20" s="6"/>
      <c r="I20" s="6"/>
    </row>
    <row r="21">
      <c r="E21" s="10"/>
      <c r="F21" s="10"/>
      <c r="G21" s="10"/>
      <c r="H21" s="10"/>
      <c r="I21" s="6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  <c r="L24" s="17">
        <v>6.0</v>
      </c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0 H22:H999">
      <formula1>'Fevereiro 2016'!$N$13:$N$14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9">
        <v>2803.0</v>
      </c>
      <c r="G2" s="9">
        <v>15.0</v>
      </c>
      <c r="H2" s="9" t="s">
        <v>12</v>
      </c>
      <c r="I2" s="9">
        <v>2600.0</v>
      </c>
      <c r="J2" s="8"/>
      <c r="K2" s="5" t="s">
        <v>13</v>
      </c>
      <c r="L2" s="9">
        <v>7500.0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203.0</v>
      </c>
      <c r="G4" s="9">
        <v>10.0</v>
      </c>
      <c r="H4" s="9" t="s">
        <v>12</v>
      </c>
      <c r="I4" s="9" t="s">
        <v>197</v>
      </c>
      <c r="J4" s="11"/>
      <c r="K4" s="10"/>
      <c r="L4" s="10"/>
      <c r="M4" s="10"/>
    </row>
    <row r="5">
      <c r="A5" s="10">
        <f>Sum(F2:F20)</f>
        <v>7184.84</v>
      </c>
      <c r="B5" s="10">
        <f>SUMIF(H2:H39,"=Não",F2:F39)</f>
        <v>0</v>
      </c>
      <c r="C5" s="10">
        <f>Sum(I2:I28)</f>
        <v>7533.32</v>
      </c>
      <c r="E5" s="5" t="s">
        <v>191</v>
      </c>
      <c r="F5" s="9">
        <v>450.0</v>
      </c>
      <c r="G5" s="9">
        <v>11.0</v>
      </c>
      <c r="H5" s="9" t="s">
        <v>12</v>
      </c>
      <c r="I5" s="9">
        <v>436.44</v>
      </c>
      <c r="J5" s="8"/>
      <c r="K5" s="5"/>
      <c r="L5" s="9"/>
      <c r="M5" s="9"/>
    </row>
    <row r="6">
      <c r="A6" s="10"/>
      <c r="B6" s="10"/>
      <c r="C6" s="10"/>
      <c r="E6" s="5" t="s">
        <v>198</v>
      </c>
      <c r="F6" s="9">
        <v>1776.41</v>
      </c>
      <c r="G6" s="9">
        <v>2.0</v>
      </c>
      <c r="H6" s="9" t="s">
        <v>12</v>
      </c>
      <c r="I6" s="9">
        <v>1776.41</v>
      </c>
      <c r="J6" s="8"/>
      <c r="K6" s="10"/>
      <c r="L6" s="10"/>
      <c r="M6" s="10"/>
    </row>
    <row r="7">
      <c r="A7" s="10"/>
      <c r="B7" s="10"/>
      <c r="C7" s="10"/>
      <c r="E7" s="5" t="s">
        <v>129</v>
      </c>
      <c r="F7" s="9" t="s">
        <v>193</v>
      </c>
      <c r="G7" s="13"/>
      <c r="H7" s="9" t="s">
        <v>12</v>
      </c>
      <c r="I7" s="9">
        <v>1311.94</v>
      </c>
      <c r="J7" s="22"/>
      <c r="K7" s="14"/>
      <c r="L7" s="13"/>
      <c r="M7" s="13"/>
    </row>
    <row r="8">
      <c r="A8" s="10"/>
      <c r="B8" s="10"/>
      <c r="C8" s="10"/>
      <c r="E8" s="5" t="s">
        <v>185</v>
      </c>
      <c r="F8" s="9">
        <v>150.0</v>
      </c>
      <c r="G8" s="13"/>
      <c r="H8" s="9" t="s">
        <v>12</v>
      </c>
      <c r="I8" s="9">
        <v>150.0</v>
      </c>
      <c r="J8" s="22"/>
      <c r="K8" s="14"/>
      <c r="L8" s="13"/>
      <c r="M8" s="13"/>
    </row>
    <row r="9">
      <c r="A9" s="10"/>
      <c r="B9" s="10"/>
      <c r="C9" s="10"/>
      <c r="E9" s="5" t="s">
        <v>137</v>
      </c>
      <c r="F9" s="9">
        <v>160.0</v>
      </c>
      <c r="G9" s="13"/>
      <c r="H9" s="9" t="s">
        <v>12</v>
      </c>
      <c r="I9" s="9">
        <v>160.0</v>
      </c>
      <c r="J9" s="22"/>
      <c r="K9" s="14"/>
      <c r="L9" s="13"/>
      <c r="M9" s="13"/>
    </row>
    <row r="10">
      <c r="A10" s="10"/>
      <c r="B10" s="10"/>
      <c r="C10" s="10"/>
      <c r="E10" s="5" t="s">
        <v>199</v>
      </c>
      <c r="F10" s="9" t="s">
        <v>179</v>
      </c>
      <c r="G10" s="13"/>
      <c r="H10" s="9" t="s">
        <v>12</v>
      </c>
      <c r="I10" s="9" t="s">
        <v>179</v>
      </c>
    </row>
    <row r="11">
      <c r="A11" s="10"/>
      <c r="B11" s="10"/>
      <c r="C11" s="10"/>
      <c r="E11" s="5" t="s">
        <v>147</v>
      </c>
      <c r="F11" s="9">
        <v>90.0</v>
      </c>
      <c r="G11" s="13"/>
      <c r="H11" s="9" t="s">
        <v>12</v>
      </c>
      <c r="I11" s="9">
        <v>90.0</v>
      </c>
    </row>
    <row r="12">
      <c r="E12" s="5" t="s">
        <v>158</v>
      </c>
      <c r="F12" s="9">
        <v>139.9</v>
      </c>
      <c r="G12" s="13"/>
      <c r="H12" s="9" t="s">
        <v>12</v>
      </c>
      <c r="I12" s="9" t="s">
        <v>200</v>
      </c>
    </row>
    <row r="13">
      <c r="E13" s="5" t="s">
        <v>110</v>
      </c>
      <c r="F13" s="9">
        <v>98.0</v>
      </c>
      <c r="G13" s="13"/>
      <c r="H13" s="9" t="s">
        <v>12</v>
      </c>
      <c r="I13" s="9">
        <v>98.0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201</v>
      </c>
      <c r="F14" s="9">
        <v>404.0</v>
      </c>
      <c r="G14" s="10"/>
      <c r="H14" s="9" t="s">
        <v>12</v>
      </c>
      <c r="I14" s="9" t="s">
        <v>12</v>
      </c>
      <c r="K14" s="10">
        <f>Sum(L2:L9)</f>
        <v>7500</v>
      </c>
      <c r="L14" s="10">
        <f>K14-C5</f>
        <v>-33.32</v>
      </c>
      <c r="M14" s="10">
        <f>L14-B5</f>
        <v>-33.32</v>
      </c>
      <c r="N14" s="17" t="s">
        <v>27</v>
      </c>
    </row>
    <row r="15">
      <c r="E15" s="5" t="s">
        <v>202</v>
      </c>
      <c r="F15" s="9">
        <v>405.52</v>
      </c>
      <c r="G15" s="10"/>
      <c r="H15" s="9" t="s">
        <v>12</v>
      </c>
      <c r="I15" s="9">
        <v>405.52</v>
      </c>
    </row>
    <row r="16">
      <c r="B16" s="17" t="s">
        <v>203</v>
      </c>
      <c r="E16" s="5" t="s">
        <v>204</v>
      </c>
      <c r="F16" s="6">
        <v>45.72</v>
      </c>
      <c r="G16" s="10"/>
      <c r="H16" s="9" t="s">
        <v>12</v>
      </c>
      <c r="I16" s="6">
        <v>45.72</v>
      </c>
    </row>
    <row r="17">
      <c r="E17" s="5" t="s">
        <v>205</v>
      </c>
      <c r="F17" s="6">
        <v>59.29</v>
      </c>
      <c r="G17" s="10"/>
      <c r="H17" s="9" t="s">
        <v>12</v>
      </c>
      <c r="I17" s="6">
        <v>59.29</v>
      </c>
    </row>
    <row r="18">
      <c r="E18" s="5" t="s">
        <v>30</v>
      </c>
      <c r="F18" s="6">
        <v>100.0</v>
      </c>
      <c r="G18" s="10"/>
      <c r="H18" s="9" t="s">
        <v>12</v>
      </c>
      <c r="I18" s="6">
        <v>100.0</v>
      </c>
    </row>
    <row r="19">
      <c r="E19" s="10"/>
      <c r="F19" s="10"/>
      <c r="G19" s="10"/>
      <c r="H19" s="10"/>
      <c r="I19" s="6"/>
    </row>
    <row r="20">
      <c r="E20" s="5"/>
      <c r="F20" s="6"/>
      <c r="G20" s="10"/>
      <c r="H20" s="6"/>
      <c r="I20" s="6"/>
    </row>
    <row r="21">
      <c r="E21" s="10"/>
      <c r="F21" s="10"/>
      <c r="G21" s="10"/>
      <c r="H21" s="10"/>
      <c r="I21" s="6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  <c r="L24" s="17">
        <v>6.0</v>
      </c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0 H22:H999">
      <formula1>'Fevereiro 2016'!$N$13:$N$14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9">
        <v>3800.0</v>
      </c>
      <c r="G2" s="9">
        <v>15.0</v>
      </c>
      <c r="H2" s="9" t="s">
        <v>12</v>
      </c>
      <c r="I2" s="9">
        <v>2500.0</v>
      </c>
      <c r="J2" s="8"/>
      <c r="K2" s="5" t="s">
        <v>13</v>
      </c>
      <c r="L2" s="9">
        <v>7500.0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187.0</v>
      </c>
      <c r="G4" s="9">
        <v>10.0</v>
      </c>
      <c r="H4" s="9" t="s">
        <v>12</v>
      </c>
      <c r="I4" s="9">
        <v>187.0</v>
      </c>
      <c r="J4" s="11"/>
      <c r="K4" s="10"/>
      <c r="L4" s="10"/>
      <c r="M4" s="10"/>
    </row>
    <row r="5">
      <c r="A5" s="10">
        <f>Sum(F2:F20)</f>
        <v>9821.21</v>
      </c>
      <c r="B5" s="10">
        <f>SUMIF(H2:H39,"=Não",F2:F39)</f>
        <v>1592</v>
      </c>
      <c r="C5" s="10">
        <f>Sum(I2:I28)</f>
        <v>6127.41</v>
      </c>
      <c r="E5" s="5" t="s">
        <v>206</v>
      </c>
      <c r="F5" s="9">
        <v>450.0</v>
      </c>
      <c r="G5" s="9">
        <v>11.0</v>
      </c>
      <c r="H5" s="9" t="s">
        <v>27</v>
      </c>
      <c r="I5" s="9"/>
      <c r="J5" s="8"/>
      <c r="K5" s="5"/>
      <c r="L5" s="9"/>
      <c r="M5" s="9"/>
    </row>
    <row r="6">
      <c r="A6" s="10"/>
      <c r="B6" s="10"/>
      <c r="C6" s="10"/>
      <c r="E6" s="5" t="s">
        <v>207</v>
      </c>
      <c r="F6" s="9">
        <v>1776.41</v>
      </c>
      <c r="G6" s="9">
        <v>2.0</v>
      </c>
      <c r="H6" s="9" t="s">
        <v>12</v>
      </c>
      <c r="I6" s="9">
        <v>1776.41</v>
      </c>
      <c r="J6" s="8"/>
      <c r="K6" s="10"/>
      <c r="L6" s="10"/>
      <c r="M6" s="10"/>
    </row>
    <row r="7">
      <c r="A7" s="10"/>
      <c r="B7" s="10"/>
      <c r="C7" s="10"/>
      <c r="E7" s="5" t="s">
        <v>129</v>
      </c>
      <c r="F7" s="9">
        <v>1231.8</v>
      </c>
      <c r="G7" s="13"/>
      <c r="H7" s="9" t="s">
        <v>12</v>
      </c>
      <c r="I7" s="9" t="s">
        <v>208</v>
      </c>
      <c r="J7" s="22"/>
      <c r="K7" s="14"/>
      <c r="L7" s="13"/>
      <c r="M7" s="13"/>
    </row>
    <row r="8">
      <c r="A8" s="10"/>
      <c r="B8" s="10"/>
      <c r="C8" s="10"/>
      <c r="E8" s="5" t="s">
        <v>185</v>
      </c>
      <c r="F8" s="9">
        <v>150.0</v>
      </c>
      <c r="G8" s="13"/>
      <c r="H8" s="9" t="s">
        <v>27</v>
      </c>
      <c r="I8" s="9">
        <v>150.0</v>
      </c>
      <c r="J8" s="22"/>
      <c r="K8" s="14"/>
      <c r="L8" s="13"/>
      <c r="M8" s="13"/>
    </row>
    <row r="9">
      <c r="A9" s="10"/>
      <c r="B9" s="10"/>
      <c r="C9" s="10"/>
      <c r="E9" s="5" t="s">
        <v>137</v>
      </c>
      <c r="F9" s="9">
        <v>160.0</v>
      </c>
      <c r="G9" s="13"/>
      <c r="H9" s="9" t="s">
        <v>27</v>
      </c>
      <c r="I9" s="9">
        <v>160.0</v>
      </c>
      <c r="J9" s="22"/>
      <c r="K9" s="14"/>
      <c r="L9" s="13"/>
      <c r="M9" s="13"/>
    </row>
    <row r="10">
      <c r="A10" s="10"/>
      <c r="B10" s="10"/>
      <c r="C10" s="10"/>
      <c r="E10" s="5" t="s">
        <v>209</v>
      </c>
      <c r="F10" s="9" t="s">
        <v>179</v>
      </c>
      <c r="G10" s="13"/>
      <c r="H10" s="9" t="s">
        <v>27</v>
      </c>
      <c r="I10" s="9"/>
    </row>
    <row r="11">
      <c r="A11" s="10"/>
      <c r="B11" s="10"/>
      <c r="C11" s="10"/>
      <c r="E11" s="5" t="s">
        <v>147</v>
      </c>
      <c r="F11" s="9">
        <v>90.0</v>
      </c>
      <c r="G11" s="13"/>
      <c r="H11" s="9" t="s">
        <v>27</v>
      </c>
      <c r="I11" s="9"/>
    </row>
    <row r="12">
      <c r="E12" s="5" t="s">
        <v>158</v>
      </c>
      <c r="F12" s="9">
        <v>173.0</v>
      </c>
      <c r="G12" s="13"/>
      <c r="H12" s="9" t="s">
        <v>27</v>
      </c>
      <c r="I12" s="9" t="s">
        <v>210</v>
      </c>
    </row>
    <row r="13">
      <c r="E13" s="5" t="s">
        <v>110</v>
      </c>
      <c r="F13" s="9">
        <v>135.0</v>
      </c>
      <c r="G13" s="9"/>
      <c r="H13" s="9" t="s">
        <v>27</v>
      </c>
      <c r="I13" s="9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211</v>
      </c>
      <c r="F14" s="9">
        <v>404.0</v>
      </c>
      <c r="G14" s="9"/>
      <c r="H14" s="9" t="s">
        <v>27</v>
      </c>
      <c r="I14" s="9"/>
      <c r="K14" s="10">
        <f>Sum(L2:L9)</f>
        <v>7500</v>
      </c>
      <c r="L14" s="10">
        <f>K14-C5</f>
        <v>1372.59</v>
      </c>
      <c r="M14" s="10">
        <f>L14-B5</f>
        <v>-219.41</v>
      </c>
      <c r="N14" s="17" t="s">
        <v>27</v>
      </c>
    </row>
    <row r="15">
      <c r="E15" s="5" t="s">
        <v>140</v>
      </c>
      <c r="F15" s="9">
        <v>30.0</v>
      </c>
      <c r="G15" s="10"/>
      <c r="H15" s="9" t="s">
        <v>27</v>
      </c>
      <c r="I15" s="9">
        <v>30.0</v>
      </c>
    </row>
    <row r="16">
      <c r="B16" s="17"/>
      <c r="E16" s="5" t="s">
        <v>212</v>
      </c>
      <c r="F16" s="9">
        <v>30.0</v>
      </c>
      <c r="G16" s="10"/>
      <c r="H16" s="9" t="s">
        <v>12</v>
      </c>
      <c r="I16" s="9">
        <v>30.0</v>
      </c>
    </row>
    <row r="17">
      <c r="E17" s="5" t="s">
        <v>213</v>
      </c>
      <c r="F17" s="9">
        <v>110.0</v>
      </c>
      <c r="G17" s="10"/>
      <c r="H17" s="9" t="s">
        <v>12</v>
      </c>
      <c r="I17" s="10"/>
    </row>
    <row r="18">
      <c r="E18" s="5" t="s">
        <v>30</v>
      </c>
      <c r="F18" s="9">
        <v>500.0</v>
      </c>
      <c r="G18" s="10"/>
      <c r="H18" s="9" t="s">
        <v>12</v>
      </c>
      <c r="I18" s="9">
        <v>500.0</v>
      </c>
    </row>
    <row r="19">
      <c r="E19" s="5" t="s">
        <v>214</v>
      </c>
      <c r="F19" s="9">
        <v>68.0</v>
      </c>
      <c r="G19" s="10"/>
      <c r="H19" s="9" t="s">
        <v>12</v>
      </c>
      <c r="I19" s="9">
        <v>68.0</v>
      </c>
    </row>
    <row r="20">
      <c r="E20" s="5" t="s">
        <v>215</v>
      </c>
      <c r="F20" s="9">
        <v>226.0</v>
      </c>
      <c r="G20" s="10"/>
      <c r="H20" s="9" t="s">
        <v>12</v>
      </c>
      <c r="I20" s="9">
        <v>226.0</v>
      </c>
    </row>
    <row r="21">
      <c r="E21" s="5" t="s">
        <v>130</v>
      </c>
      <c r="F21" s="9">
        <v>200.0</v>
      </c>
      <c r="G21" s="10"/>
      <c r="H21" s="9" t="s">
        <v>12</v>
      </c>
      <c r="I21" s="9">
        <v>200.0</v>
      </c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  <c r="L24" s="17">
        <v>6.0</v>
      </c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0:H999">
      <formula1>'Fevereiro 2016'!$N$13:$N$14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9">
        <v>2172.37</v>
      </c>
      <c r="G2" s="9">
        <v>15.0</v>
      </c>
      <c r="H2" s="9" t="s">
        <v>27</v>
      </c>
      <c r="I2" s="9">
        <v>2172.37</v>
      </c>
      <c r="J2" s="8"/>
      <c r="K2" s="5" t="s">
        <v>13</v>
      </c>
      <c r="L2" s="9">
        <v>7500.0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180.0</v>
      </c>
      <c r="G4" s="9">
        <v>10.0</v>
      </c>
      <c r="H4" s="9" t="s">
        <v>12</v>
      </c>
      <c r="I4" s="9">
        <v>180.0</v>
      </c>
      <c r="J4" s="11"/>
      <c r="K4" s="10"/>
      <c r="L4" s="10"/>
      <c r="M4" s="10"/>
    </row>
    <row r="5">
      <c r="A5" s="10">
        <f>Sum(F2:F16)</f>
        <v>7522.58</v>
      </c>
      <c r="B5" s="10">
        <f>SUMIF(H2:H39,"=Não",F2:F39)</f>
        <v>2489.37</v>
      </c>
      <c r="C5" s="10">
        <f>Sum(I2:I28)</f>
        <v>6579.67</v>
      </c>
      <c r="E5" s="5" t="s">
        <v>216</v>
      </c>
      <c r="F5" s="9">
        <v>436.0</v>
      </c>
      <c r="G5" s="9">
        <v>12.0</v>
      </c>
      <c r="H5" s="9" t="s">
        <v>12</v>
      </c>
      <c r="I5" s="9">
        <v>437.77</v>
      </c>
      <c r="J5" s="8"/>
      <c r="K5" s="5"/>
      <c r="L5" s="9"/>
      <c r="M5" s="9"/>
    </row>
    <row r="6">
      <c r="A6" s="10"/>
      <c r="B6" s="10"/>
      <c r="C6" s="10"/>
      <c r="E6" s="5" t="s">
        <v>217</v>
      </c>
      <c r="F6" s="9">
        <v>1776.41</v>
      </c>
      <c r="G6" s="9">
        <v>2.0</v>
      </c>
      <c r="H6" s="9" t="s">
        <v>12</v>
      </c>
      <c r="I6" s="9">
        <v>1776.41</v>
      </c>
      <c r="J6" s="8"/>
      <c r="K6" s="10"/>
      <c r="L6" s="10"/>
      <c r="M6" s="10"/>
    </row>
    <row r="7">
      <c r="A7" s="10"/>
      <c r="B7" s="10"/>
      <c r="C7" s="10"/>
      <c r="E7" s="5" t="s">
        <v>129</v>
      </c>
      <c r="F7" s="9">
        <v>1231.8</v>
      </c>
      <c r="G7" s="9">
        <v>1.0</v>
      </c>
      <c r="H7" s="9" t="s">
        <v>12</v>
      </c>
      <c r="I7" s="9" t="s">
        <v>218</v>
      </c>
      <c r="J7" s="22"/>
      <c r="K7" s="14"/>
      <c r="L7" s="13"/>
      <c r="M7" s="13"/>
    </row>
    <row r="8">
      <c r="A8" s="10"/>
      <c r="B8" s="10"/>
      <c r="C8" s="10"/>
      <c r="E8" s="5" t="s">
        <v>158</v>
      </c>
      <c r="F8" s="9">
        <v>159.0</v>
      </c>
      <c r="G8" s="9">
        <v>10.0</v>
      </c>
      <c r="H8" s="9" t="s">
        <v>12</v>
      </c>
      <c r="I8" s="9">
        <v>163.12</v>
      </c>
      <c r="J8" s="22"/>
      <c r="K8" s="14"/>
      <c r="L8" s="13"/>
      <c r="M8" s="13"/>
    </row>
    <row r="9">
      <c r="A9" s="10"/>
      <c r="B9" s="10"/>
      <c r="C9" s="10"/>
      <c r="E9" s="5" t="s">
        <v>212</v>
      </c>
      <c r="F9" s="9">
        <v>20.0</v>
      </c>
      <c r="G9" s="10"/>
      <c r="H9" s="9" t="s">
        <v>27</v>
      </c>
      <c r="I9" s="9"/>
      <c r="J9" s="22"/>
      <c r="K9" s="14"/>
      <c r="L9" s="13"/>
      <c r="M9" s="13"/>
    </row>
    <row r="10">
      <c r="A10" s="10"/>
      <c r="B10" s="10"/>
      <c r="C10" s="10"/>
      <c r="E10" s="5" t="s">
        <v>163</v>
      </c>
      <c r="F10" s="9">
        <v>150.0</v>
      </c>
      <c r="G10" s="13"/>
      <c r="H10" s="9" t="s">
        <v>12</v>
      </c>
      <c r="I10" s="9">
        <v>150.0</v>
      </c>
    </row>
    <row r="11">
      <c r="A11" s="10"/>
      <c r="B11" s="10"/>
      <c r="C11" s="10"/>
      <c r="E11" s="5" t="s">
        <v>137</v>
      </c>
      <c r="F11" s="9">
        <v>160.0</v>
      </c>
      <c r="G11" s="13"/>
      <c r="H11" s="9" t="s">
        <v>12</v>
      </c>
      <c r="I11" s="9">
        <v>160.0</v>
      </c>
    </row>
    <row r="12">
      <c r="E12" s="5" t="s">
        <v>110</v>
      </c>
      <c r="F12" s="9">
        <v>97.0</v>
      </c>
      <c r="G12" s="9"/>
      <c r="H12" s="9" t="s">
        <v>27</v>
      </c>
      <c r="I12" s="9"/>
    </row>
    <row r="13">
      <c r="E13" s="5" t="s">
        <v>219</v>
      </c>
      <c r="F13" s="9">
        <v>404.0</v>
      </c>
      <c r="G13" s="9"/>
      <c r="H13" s="9" t="s">
        <v>12</v>
      </c>
      <c r="I13" s="9">
        <v>404.0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220</v>
      </c>
      <c r="F14" s="9">
        <v>100.0</v>
      </c>
      <c r="G14" s="10"/>
      <c r="H14" s="9" t="s">
        <v>12</v>
      </c>
      <c r="I14" s="9">
        <v>100.0</v>
      </c>
      <c r="K14" s="10">
        <f>Sum(L2:L9)</f>
        <v>7500</v>
      </c>
      <c r="L14" s="10">
        <f>K14-C5</f>
        <v>920.33</v>
      </c>
      <c r="M14" s="10">
        <f>L14-B5</f>
        <v>-1569.04</v>
      </c>
      <c r="N14" s="17" t="s">
        <v>27</v>
      </c>
    </row>
    <row r="15">
      <c r="E15" s="5" t="s">
        <v>147</v>
      </c>
      <c r="F15" s="9">
        <v>90.0</v>
      </c>
      <c r="G15" s="13"/>
      <c r="H15" s="9" t="s">
        <v>12</v>
      </c>
      <c r="I15" s="9">
        <v>90.0</v>
      </c>
    </row>
    <row r="16">
      <c r="B16" s="17"/>
      <c r="E16" s="5" t="s">
        <v>221</v>
      </c>
      <c r="F16" s="9">
        <v>246.0</v>
      </c>
      <c r="G16" s="9">
        <v>18.0</v>
      </c>
      <c r="H16" s="9" t="s">
        <v>12</v>
      </c>
      <c r="I16" s="9">
        <v>246.0</v>
      </c>
    </row>
    <row r="17">
      <c r="E17" s="5" t="s">
        <v>130</v>
      </c>
      <c r="F17" s="9">
        <v>200.0</v>
      </c>
      <c r="G17" s="10"/>
      <c r="H17" s="9" t="s">
        <v>27</v>
      </c>
      <c r="I17" s="9"/>
    </row>
    <row r="18">
      <c r="E18" s="5" t="s">
        <v>222</v>
      </c>
      <c r="F18" s="9">
        <v>400.0</v>
      </c>
      <c r="G18" s="10"/>
      <c r="H18" s="9" t="s">
        <v>12</v>
      </c>
      <c r="I18" s="9">
        <v>400.0</v>
      </c>
    </row>
    <row r="19">
      <c r="E19" s="5"/>
      <c r="F19" s="9"/>
      <c r="G19" s="10"/>
      <c r="H19" s="9"/>
      <c r="I19" s="9"/>
    </row>
    <row r="20">
      <c r="E20" s="10"/>
      <c r="F20" s="10"/>
      <c r="G20" s="10"/>
      <c r="H20" s="10"/>
      <c r="I20" s="10"/>
    </row>
    <row r="21">
      <c r="E21" s="10"/>
      <c r="F21" s="10"/>
      <c r="G21" s="10"/>
      <c r="H21" s="10"/>
      <c r="I21" s="10"/>
    </row>
    <row r="22">
      <c r="E22" s="10"/>
      <c r="F22" s="10"/>
      <c r="G22" s="10"/>
      <c r="H22" s="10"/>
      <c r="I22" s="10"/>
    </row>
    <row r="23">
      <c r="E23" s="10"/>
      <c r="F23" s="10"/>
      <c r="G23" s="10"/>
      <c r="H23" s="10"/>
      <c r="I23" s="10"/>
    </row>
    <row r="24">
      <c r="E24" s="10"/>
      <c r="F24" s="10"/>
      <c r="G24" s="10"/>
      <c r="H24" s="10"/>
      <c r="I24" s="10"/>
      <c r="L24" s="17">
        <v>6.0</v>
      </c>
    </row>
    <row r="25">
      <c r="E25" s="10"/>
      <c r="F25" s="10"/>
      <c r="G25" s="10"/>
      <c r="H25" s="10"/>
      <c r="I25" s="10"/>
    </row>
    <row r="26">
      <c r="E26" s="10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7:H999">
      <formula1>'Fevereiro 2016'!$N$13:$N$14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995.17</v>
      </c>
      <c r="G2" s="6">
        <v>6.0</v>
      </c>
      <c r="H2" s="7" t="s">
        <v>12</v>
      </c>
      <c r="I2" s="6">
        <v>500.0</v>
      </c>
      <c r="J2" s="8"/>
      <c r="K2" s="5" t="s">
        <v>13</v>
      </c>
      <c r="L2" s="9">
        <v>3300.0</v>
      </c>
      <c r="M2" s="9" t="s">
        <v>14</v>
      </c>
    </row>
    <row r="3">
      <c r="E3" s="5" t="s">
        <v>15</v>
      </c>
      <c r="F3" s="6">
        <v>830.55</v>
      </c>
      <c r="G3" s="6">
        <v>7.0</v>
      </c>
      <c r="H3" s="7" t="s">
        <v>12</v>
      </c>
      <c r="I3" s="6">
        <v>830.55</v>
      </c>
      <c r="J3" s="11"/>
      <c r="K3" s="5" t="s">
        <v>16</v>
      </c>
      <c r="L3" s="9">
        <v>400.0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12" t="s">
        <v>19</v>
      </c>
      <c r="F4" s="6">
        <v>300.0</v>
      </c>
      <c r="G4" s="6">
        <v>10.0</v>
      </c>
      <c r="H4" s="7" t="s">
        <v>12</v>
      </c>
      <c r="I4" s="6">
        <v>270.0</v>
      </c>
      <c r="J4" s="11"/>
      <c r="K4" s="5" t="s">
        <v>36</v>
      </c>
      <c r="L4" s="9">
        <v>788.0</v>
      </c>
      <c r="M4" s="9" t="s">
        <v>14</v>
      </c>
    </row>
    <row r="5">
      <c r="A5" s="10">
        <f>Sum(F2:F12)</f>
        <v>3953.69</v>
      </c>
      <c r="B5" s="10">
        <f>SUMIF(H2:H40,"=Não",F2:F40)</f>
        <v>1376</v>
      </c>
      <c r="C5" s="10">
        <f>Sum(I2:I12)</f>
        <v>2147.52</v>
      </c>
      <c r="E5" s="12" t="s">
        <v>21</v>
      </c>
      <c r="F5" s="6">
        <v>164.27</v>
      </c>
      <c r="G5" s="6">
        <v>10.0</v>
      </c>
      <c r="H5" s="7" t="s">
        <v>12</v>
      </c>
      <c r="I5" s="6">
        <v>164.27</v>
      </c>
      <c r="J5" s="8"/>
      <c r="K5" s="5"/>
      <c r="L5" s="9"/>
      <c r="M5" s="13"/>
    </row>
    <row r="6">
      <c r="A6" s="10"/>
      <c r="B6" s="10"/>
      <c r="C6" s="10"/>
      <c r="E6" s="12" t="s">
        <v>33</v>
      </c>
      <c r="F6" s="6">
        <v>76.0</v>
      </c>
      <c r="G6" s="6">
        <v>10.0</v>
      </c>
      <c r="H6" s="7" t="s">
        <v>12</v>
      </c>
      <c r="I6" s="6">
        <v>76.0</v>
      </c>
      <c r="J6" s="8"/>
      <c r="K6" s="14"/>
      <c r="L6" s="13"/>
      <c r="M6" s="13"/>
    </row>
    <row r="7">
      <c r="A7" s="10"/>
      <c r="B7" s="10"/>
      <c r="C7" s="10"/>
      <c r="E7" s="12" t="s">
        <v>37</v>
      </c>
      <c r="F7" s="6">
        <v>404.0</v>
      </c>
      <c r="G7" s="6">
        <v>10.0</v>
      </c>
      <c r="H7" s="7" t="s">
        <v>27</v>
      </c>
      <c r="I7" s="10"/>
      <c r="J7" s="8"/>
      <c r="K7" s="14"/>
      <c r="L7" s="13"/>
      <c r="M7" s="13"/>
    </row>
    <row r="8">
      <c r="A8" s="10"/>
      <c r="B8" s="10"/>
      <c r="C8" s="10"/>
      <c r="E8" s="12" t="s">
        <v>38</v>
      </c>
      <c r="F8" s="6">
        <v>151.22</v>
      </c>
      <c r="G8" s="6">
        <v>10.0</v>
      </c>
      <c r="H8" s="7" t="s">
        <v>12</v>
      </c>
      <c r="I8" s="6">
        <v>151.22</v>
      </c>
      <c r="J8" s="8"/>
      <c r="K8" s="14"/>
      <c r="L8" s="13"/>
      <c r="M8" s="13"/>
    </row>
    <row r="9">
      <c r="A9" s="10"/>
      <c r="B9" s="10"/>
      <c r="C9" s="10"/>
      <c r="E9" s="12" t="s">
        <v>24</v>
      </c>
      <c r="F9" s="6">
        <v>60.0</v>
      </c>
      <c r="G9" s="6">
        <v>11.0</v>
      </c>
      <c r="H9" s="7" t="s">
        <v>27</v>
      </c>
      <c r="I9" s="6"/>
      <c r="J9" s="8"/>
      <c r="K9" s="14"/>
      <c r="L9" s="13"/>
      <c r="M9" s="13"/>
    </row>
    <row r="10">
      <c r="A10" s="10"/>
      <c r="B10" s="10"/>
      <c r="C10" s="10"/>
      <c r="E10" s="12" t="s">
        <v>31</v>
      </c>
      <c r="F10" s="6">
        <v>155.48</v>
      </c>
      <c r="G10" s="6">
        <v>11.0</v>
      </c>
      <c r="H10" s="7" t="s">
        <v>12</v>
      </c>
      <c r="I10" s="6">
        <v>155.48</v>
      </c>
    </row>
    <row r="11">
      <c r="A11" s="10"/>
      <c r="B11" s="10"/>
      <c r="C11" s="10"/>
      <c r="E11" s="12" t="s">
        <v>39</v>
      </c>
      <c r="F11" s="6">
        <v>347.0</v>
      </c>
      <c r="G11" s="6">
        <v>15.0</v>
      </c>
      <c r="H11" s="7" t="s">
        <v>27</v>
      </c>
      <c r="I11" s="6"/>
    </row>
    <row r="12">
      <c r="E12" s="5" t="s">
        <v>26</v>
      </c>
      <c r="F12" s="6">
        <v>470.0</v>
      </c>
      <c r="G12" s="6">
        <v>15.0</v>
      </c>
      <c r="H12" s="7" t="s">
        <v>27</v>
      </c>
      <c r="I12" s="10"/>
    </row>
    <row r="13">
      <c r="E13" s="5" t="s">
        <v>28</v>
      </c>
      <c r="F13" s="6">
        <v>48.0</v>
      </c>
      <c r="G13" s="6">
        <v>16.0</v>
      </c>
      <c r="H13" s="7" t="s">
        <v>12</v>
      </c>
      <c r="I13" s="6">
        <v>48.0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29</v>
      </c>
      <c r="F14" s="6">
        <v>95.0</v>
      </c>
      <c r="G14" s="6">
        <v>17.0</v>
      </c>
      <c r="H14" s="7" t="s">
        <v>27</v>
      </c>
      <c r="I14" s="6"/>
      <c r="K14" s="10">
        <f>Sum(L2:L9)</f>
        <v>4488</v>
      </c>
      <c r="L14" s="10">
        <f>K14-C5</f>
        <v>2340.48</v>
      </c>
      <c r="M14" s="10">
        <f>L14-B5</f>
        <v>964.48</v>
      </c>
      <c r="N14" s="17" t="s">
        <v>27</v>
      </c>
    </row>
    <row r="15">
      <c r="E15" s="5" t="s">
        <v>30</v>
      </c>
      <c r="F15" s="6">
        <v>140.0</v>
      </c>
      <c r="G15" s="6">
        <v>17.0</v>
      </c>
      <c r="H15" s="7" t="s">
        <v>12</v>
      </c>
      <c r="I15" s="6">
        <v>100.0</v>
      </c>
    </row>
    <row r="16">
      <c r="E16" s="5" t="s">
        <v>40</v>
      </c>
      <c r="F16" s="6">
        <v>252.0</v>
      </c>
      <c r="G16" s="6">
        <v>20.0</v>
      </c>
      <c r="H16" s="7" t="s">
        <v>12</v>
      </c>
      <c r="I16" s="6">
        <v>257.62</v>
      </c>
    </row>
    <row r="17">
      <c r="E17" s="5" t="s">
        <v>41</v>
      </c>
      <c r="F17" s="6"/>
      <c r="G17" s="10"/>
      <c r="H17" s="7" t="s">
        <v>27</v>
      </c>
      <c r="I17" s="10"/>
    </row>
    <row r="18">
      <c r="E18" s="14"/>
      <c r="F18" s="10"/>
      <c r="G18" s="10"/>
      <c r="H18" s="16"/>
      <c r="I18" s="10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  <row r="1000">
      <c r="E1000" s="14"/>
      <c r="F1000" s="10"/>
      <c r="G1000" s="10"/>
      <c r="H1000" s="16"/>
      <c r="I1000" s="10"/>
    </row>
  </sheetData>
  <autoFilter ref="$E$1:$I$1000">
    <sortState ref="E1:I1000">
      <sortCondition ref="G1:G1000"/>
    </sortState>
  </autoFilter>
  <dataValidations>
    <dataValidation type="list" allowBlank="1" showErrorMessage="1" sqref="H2:H1000">
      <formula1>'Fevereiro 2016'!$N$13:$N$14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223</v>
      </c>
      <c r="F2" s="9">
        <v>1337.99</v>
      </c>
      <c r="G2" s="9">
        <v>15.0</v>
      </c>
      <c r="H2" s="9" t="s">
        <v>12</v>
      </c>
      <c r="I2" s="9">
        <v>1337.99</v>
      </c>
      <c r="J2" s="8"/>
      <c r="K2" s="5" t="s">
        <v>13</v>
      </c>
      <c r="L2" s="9">
        <v>7500.0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27</v>
      </c>
      <c r="I3" s="9"/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205.46</v>
      </c>
      <c r="G4" s="9">
        <v>10.0</v>
      </c>
      <c r="H4" s="9" t="s">
        <v>12</v>
      </c>
      <c r="I4" s="9">
        <v>205.46</v>
      </c>
      <c r="J4" s="11"/>
      <c r="K4" s="10"/>
      <c r="L4" s="10"/>
      <c r="M4" s="10"/>
    </row>
    <row r="5">
      <c r="A5" s="10">
        <f>Sum(F2:F15)</f>
        <v>6596.38</v>
      </c>
      <c r="B5" s="10">
        <f>SUMIF(H2:H39,"=Não",F2:F39)</f>
        <v>1077</v>
      </c>
      <c r="C5" s="10">
        <f>Sum(I2:I28)</f>
        <v>6079.13</v>
      </c>
      <c r="E5" s="5" t="s">
        <v>224</v>
      </c>
      <c r="F5" s="9">
        <v>450.0</v>
      </c>
      <c r="G5" s="9">
        <v>11.0</v>
      </c>
      <c r="H5" s="9" t="s">
        <v>12</v>
      </c>
      <c r="I5" s="9">
        <v>438.46</v>
      </c>
      <c r="J5" s="8"/>
      <c r="K5" s="5"/>
      <c r="L5" s="9"/>
      <c r="M5" s="9"/>
    </row>
    <row r="6">
      <c r="A6" s="10"/>
      <c r="B6" s="10"/>
      <c r="C6" s="10"/>
      <c r="E6" s="5" t="s">
        <v>225</v>
      </c>
      <c r="F6" s="9">
        <v>1827.28</v>
      </c>
      <c r="G6" s="9">
        <v>2.0</v>
      </c>
      <c r="H6" s="9" t="s">
        <v>12</v>
      </c>
      <c r="I6" s="9">
        <v>1827.28</v>
      </c>
      <c r="J6" s="8"/>
      <c r="K6" s="10"/>
      <c r="L6" s="10"/>
      <c r="M6" s="10"/>
    </row>
    <row r="7">
      <c r="A7" s="10"/>
      <c r="B7" s="10"/>
      <c r="C7" s="10"/>
      <c r="E7" s="5" t="s">
        <v>129</v>
      </c>
      <c r="F7" s="9">
        <v>1189.65</v>
      </c>
      <c r="G7" s="13"/>
      <c r="H7" s="9" t="s">
        <v>12</v>
      </c>
      <c r="I7" s="9">
        <v>1189.65</v>
      </c>
      <c r="J7" s="22"/>
      <c r="K7" s="14"/>
      <c r="L7" s="13"/>
      <c r="M7" s="13"/>
    </row>
    <row r="8">
      <c r="A8" s="10"/>
      <c r="B8" s="10"/>
      <c r="C8" s="10"/>
      <c r="E8" s="5" t="s">
        <v>158</v>
      </c>
      <c r="F8" s="9">
        <v>159.0</v>
      </c>
      <c r="G8" s="13"/>
      <c r="H8" s="9" t="s">
        <v>12</v>
      </c>
      <c r="I8" s="9">
        <v>147.29</v>
      </c>
      <c r="J8" s="22"/>
      <c r="K8" s="14"/>
      <c r="L8" s="13"/>
      <c r="M8" s="13"/>
    </row>
    <row r="9">
      <c r="A9" s="10"/>
      <c r="B9" s="10"/>
      <c r="C9" s="10"/>
      <c r="E9" s="5" t="s">
        <v>212</v>
      </c>
      <c r="F9" s="9">
        <v>0.0</v>
      </c>
      <c r="G9" s="10"/>
      <c r="H9" s="9" t="s">
        <v>27</v>
      </c>
      <c r="I9" s="9"/>
      <c r="J9" s="22"/>
      <c r="K9" s="14"/>
      <c r="L9" s="13"/>
      <c r="M9" s="13"/>
    </row>
    <row r="10">
      <c r="A10" s="10"/>
      <c r="B10" s="10"/>
      <c r="C10" s="10"/>
      <c r="E10" s="5" t="s">
        <v>163</v>
      </c>
      <c r="F10" s="9">
        <v>0.0</v>
      </c>
      <c r="G10" s="13"/>
      <c r="H10" s="9" t="s">
        <v>27</v>
      </c>
      <c r="I10" s="9"/>
    </row>
    <row r="11">
      <c r="A11" s="10"/>
      <c r="B11" s="10"/>
      <c r="C11" s="10"/>
      <c r="E11" s="5" t="s">
        <v>137</v>
      </c>
      <c r="F11" s="9">
        <v>200.0</v>
      </c>
      <c r="G11" s="13"/>
      <c r="H11" s="9" t="s">
        <v>12</v>
      </c>
      <c r="I11" s="9">
        <v>200.0</v>
      </c>
    </row>
    <row r="12">
      <c r="E12" s="5" t="s">
        <v>219</v>
      </c>
      <c r="F12" s="9">
        <v>404.0</v>
      </c>
      <c r="G12" s="9"/>
      <c r="H12" s="9" t="s">
        <v>12</v>
      </c>
      <c r="I12" s="9">
        <v>404.0</v>
      </c>
    </row>
    <row r="13">
      <c r="E13" s="5" t="s">
        <v>110</v>
      </c>
      <c r="F13" s="9">
        <v>194.0</v>
      </c>
      <c r="G13" s="9"/>
      <c r="H13" s="9" t="s">
        <v>27</v>
      </c>
      <c r="I13" s="9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147</v>
      </c>
      <c r="F14" s="9">
        <v>83.0</v>
      </c>
      <c r="G14" s="13"/>
      <c r="H14" s="9" t="s">
        <v>27</v>
      </c>
      <c r="I14" s="9">
        <v>83.0</v>
      </c>
      <c r="K14" s="10">
        <f>Sum(L2:L9)</f>
        <v>7500</v>
      </c>
      <c r="L14" s="10">
        <f>K14-C5</f>
        <v>1420.87</v>
      </c>
      <c r="M14" s="10">
        <f>L14-B5</f>
        <v>343.87</v>
      </c>
      <c r="N14" s="17" t="s">
        <v>27</v>
      </c>
    </row>
    <row r="15">
      <c r="E15" s="5" t="s">
        <v>226</v>
      </c>
      <c r="F15" s="9">
        <v>246.0</v>
      </c>
      <c r="G15" s="10"/>
      <c r="H15" s="9" t="s">
        <v>12</v>
      </c>
      <c r="I15" s="9">
        <v>246.0</v>
      </c>
    </row>
    <row r="16">
      <c r="B16" s="17"/>
      <c r="E16" s="5" t="s">
        <v>130</v>
      </c>
      <c r="F16" s="9">
        <v>200.0</v>
      </c>
      <c r="G16" s="10"/>
      <c r="H16" s="9" t="s">
        <v>27</v>
      </c>
      <c r="I16" s="9"/>
    </row>
    <row r="17">
      <c r="E17" s="5" t="s">
        <v>227</v>
      </c>
      <c r="F17" s="9">
        <v>300.0</v>
      </c>
      <c r="G17" s="10"/>
      <c r="H17" s="9" t="s">
        <v>27</v>
      </c>
      <c r="I17" s="9"/>
    </row>
    <row r="18">
      <c r="E18" s="5"/>
      <c r="F18" s="9"/>
      <c r="G18" s="10"/>
      <c r="H18" s="9"/>
      <c r="I18" s="10"/>
    </row>
    <row r="19">
      <c r="E19" s="10"/>
      <c r="F19" s="10"/>
      <c r="G19" s="10"/>
      <c r="H19" s="10"/>
      <c r="I19" s="10"/>
    </row>
    <row r="20">
      <c r="E20" s="10"/>
      <c r="F20" s="10"/>
      <c r="G20" s="10"/>
      <c r="H20" s="10"/>
      <c r="I20" s="10"/>
    </row>
    <row r="21">
      <c r="E21" s="10"/>
      <c r="F21" s="10"/>
      <c r="G21" s="10"/>
      <c r="H21" s="10"/>
      <c r="I21" s="10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  <c r="L24" s="17">
        <v>6.0</v>
      </c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228</v>
      </c>
      <c r="F2" s="9">
        <v>1788.56</v>
      </c>
      <c r="G2" s="9">
        <v>15.0</v>
      </c>
      <c r="H2" s="9" t="s">
        <v>12</v>
      </c>
      <c r="I2" s="9">
        <v>1788.56</v>
      </c>
      <c r="J2" s="8"/>
      <c r="K2" s="5" t="s">
        <v>13</v>
      </c>
      <c r="L2" s="9">
        <v>7500.0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 t="s">
        <v>229</v>
      </c>
      <c r="L3" s="9">
        <v>890.0</v>
      </c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301.9</v>
      </c>
      <c r="G4" s="9">
        <v>10.0</v>
      </c>
      <c r="H4" s="9" t="s">
        <v>12</v>
      </c>
      <c r="I4" s="9">
        <v>301.9</v>
      </c>
      <c r="J4" s="11"/>
      <c r="K4" s="10"/>
      <c r="L4" s="10"/>
      <c r="M4" s="10"/>
    </row>
    <row r="5">
      <c r="A5" s="10">
        <f>Sum(F2:F50)</f>
        <v>7675.52</v>
      </c>
      <c r="B5" s="10">
        <f>SUMIF(H2:H39,"=Não",F2:F39)</f>
        <v>650</v>
      </c>
      <c r="C5" s="10">
        <f>Sum(I2:I28)</f>
        <v>7083.32</v>
      </c>
      <c r="E5" s="5" t="s">
        <v>230</v>
      </c>
      <c r="F5" s="9">
        <v>450.0</v>
      </c>
      <c r="G5" s="9">
        <v>11.0</v>
      </c>
      <c r="H5" s="9" t="s">
        <v>27</v>
      </c>
      <c r="I5" s="9"/>
      <c r="J5" s="8"/>
      <c r="K5" s="5"/>
      <c r="L5" s="9"/>
      <c r="M5" s="9"/>
    </row>
    <row r="6">
      <c r="A6" s="10"/>
      <c r="B6" s="10"/>
      <c r="C6" s="10"/>
      <c r="E6" s="5" t="s">
        <v>225</v>
      </c>
      <c r="F6" s="9">
        <v>1776.41</v>
      </c>
      <c r="G6" s="9">
        <v>2.0</v>
      </c>
      <c r="H6" s="9" t="s">
        <v>12</v>
      </c>
      <c r="I6" s="9">
        <v>1824.21</v>
      </c>
      <c r="J6" s="8"/>
      <c r="K6" s="10"/>
      <c r="L6" s="10"/>
      <c r="M6" s="10"/>
    </row>
    <row r="7">
      <c r="A7" s="10"/>
      <c r="B7" s="10"/>
      <c r="C7" s="10"/>
      <c r="E7" s="5" t="s">
        <v>129</v>
      </c>
      <c r="F7" s="9">
        <v>1189.65</v>
      </c>
      <c r="G7" s="9">
        <v>1.0</v>
      </c>
      <c r="H7" s="9" t="s">
        <v>12</v>
      </c>
      <c r="I7" s="9">
        <v>1189.65</v>
      </c>
      <c r="J7" s="22"/>
      <c r="K7" s="14"/>
      <c r="L7" s="13"/>
      <c r="M7" s="13"/>
    </row>
    <row r="8">
      <c r="A8" s="10"/>
      <c r="B8" s="10"/>
      <c r="C8" s="10"/>
      <c r="E8" s="5" t="s">
        <v>158</v>
      </c>
      <c r="F8" s="9" t="s">
        <v>231</v>
      </c>
      <c r="G8" s="13"/>
      <c r="H8" s="9" t="s">
        <v>12</v>
      </c>
      <c r="I8" s="9" t="s">
        <v>231</v>
      </c>
      <c r="J8" s="22"/>
      <c r="K8" s="14"/>
      <c r="L8" s="13"/>
      <c r="M8" s="13"/>
    </row>
    <row r="9">
      <c r="A9" s="10"/>
      <c r="B9" s="10"/>
      <c r="C9" s="10"/>
      <c r="E9" s="5" t="s">
        <v>212</v>
      </c>
      <c r="F9" s="9">
        <v>40.0</v>
      </c>
      <c r="G9" s="10"/>
      <c r="H9" s="9" t="s">
        <v>12</v>
      </c>
      <c r="I9" s="9">
        <v>50.0</v>
      </c>
      <c r="J9" s="22"/>
      <c r="K9" s="14"/>
      <c r="L9" s="13"/>
      <c r="M9" s="13"/>
    </row>
    <row r="10">
      <c r="A10" s="10"/>
      <c r="B10" s="10"/>
      <c r="C10" s="10"/>
      <c r="E10" s="5" t="s">
        <v>163</v>
      </c>
      <c r="F10" s="9">
        <v>0.0</v>
      </c>
      <c r="G10" s="13"/>
      <c r="H10" s="9" t="s">
        <v>27</v>
      </c>
      <c r="I10" s="9"/>
    </row>
    <row r="11">
      <c r="A11" s="10"/>
      <c r="B11" s="10"/>
      <c r="C11" s="10"/>
      <c r="E11" s="5" t="s">
        <v>137</v>
      </c>
      <c r="F11" s="9">
        <v>200.0</v>
      </c>
      <c r="G11" s="13"/>
      <c r="H11" s="9" t="s">
        <v>12</v>
      </c>
      <c r="I11" s="9">
        <v>200.0</v>
      </c>
    </row>
    <row r="12">
      <c r="E12" s="5" t="s">
        <v>232</v>
      </c>
      <c r="F12" s="9">
        <v>430.0</v>
      </c>
      <c r="G12" s="9"/>
      <c r="H12" s="9" t="s">
        <v>12</v>
      </c>
      <c r="I12" s="9">
        <v>430.0</v>
      </c>
    </row>
    <row r="13">
      <c r="E13" s="5" t="s">
        <v>147</v>
      </c>
      <c r="F13" s="9">
        <v>83.0</v>
      </c>
      <c r="G13" s="13"/>
      <c r="H13" s="9" t="s">
        <v>12</v>
      </c>
      <c r="I13" s="9">
        <v>83.0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233</v>
      </c>
      <c r="F14" s="9">
        <v>246.0</v>
      </c>
      <c r="G14" s="10"/>
      <c r="H14" s="9" t="s">
        <v>12</v>
      </c>
      <c r="I14" s="9">
        <v>246.0</v>
      </c>
      <c r="K14" s="10">
        <f>Sum(L2:L9)</f>
        <v>8390</v>
      </c>
      <c r="L14" s="10">
        <f>K14-C5</f>
        <v>1306.68</v>
      </c>
      <c r="M14" s="10">
        <f>L14-B5</f>
        <v>656.68</v>
      </c>
      <c r="N14" s="17" t="s">
        <v>27</v>
      </c>
    </row>
    <row r="15">
      <c r="E15" s="5" t="s">
        <v>130</v>
      </c>
      <c r="F15" s="9">
        <v>200.0</v>
      </c>
      <c r="G15" s="10"/>
      <c r="H15" s="9" t="s">
        <v>27</v>
      </c>
      <c r="I15" s="9"/>
      <c r="P15" s="17" t="s">
        <v>234</v>
      </c>
      <c r="Q15" s="17">
        <v>420.0</v>
      </c>
    </row>
    <row r="16">
      <c r="B16" s="17"/>
      <c r="E16" s="5" t="s">
        <v>227</v>
      </c>
      <c r="F16" s="9">
        <v>300.0</v>
      </c>
      <c r="G16" s="10"/>
      <c r="H16" s="9" t="s">
        <v>12</v>
      </c>
      <c r="I16" s="9">
        <v>300.0</v>
      </c>
      <c r="P16" s="17" t="s">
        <v>235</v>
      </c>
      <c r="Q16" s="17">
        <v>250.0</v>
      </c>
    </row>
    <row r="17">
      <c r="E17" s="5" t="s">
        <v>236</v>
      </c>
      <c r="F17" s="9">
        <v>190.0</v>
      </c>
      <c r="G17" s="10"/>
      <c r="H17" s="9" t="s">
        <v>12</v>
      </c>
      <c r="I17" s="9">
        <v>190.0</v>
      </c>
      <c r="P17" s="17" t="s">
        <v>237</v>
      </c>
      <c r="Q17" s="17">
        <v>250.0</v>
      </c>
    </row>
    <row r="18">
      <c r="E18" s="5" t="s">
        <v>238</v>
      </c>
      <c r="F18" s="9">
        <v>180.0</v>
      </c>
      <c r="G18" s="10"/>
      <c r="H18" s="9" t="s">
        <v>12</v>
      </c>
      <c r="I18" s="9">
        <v>180.0</v>
      </c>
      <c r="P18" s="17" t="s">
        <v>239</v>
      </c>
      <c r="Q18" s="17">
        <v>126.0</v>
      </c>
    </row>
    <row r="19">
      <c r="E19" s="10"/>
      <c r="F19" s="10"/>
      <c r="G19" s="10"/>
      <c r="H19" s="10"/>
      <c r="I19" s="10"/>
    </row>
    <row r="20">
      <c r="E20" s="10"/>
      <c r="F20" s="10"/>
      <c r="G20" s="10"/>
      <c r="H20" s="10"/>
      <c r="I20" s="10"/>
    </row>
    <row r="21">
      <c r="E21" s="10"/>
      <c r="F21" s="10"/>
      <c r="G21" s="10"/>
      <c r="H21" s="10"/>
      <c r="I21" s="10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240</v>
      </c>
      <c r="F2" s="9">
        <v>3230.0</v>
      </c>
      <c r="G2" s="9">
        <v>15.0</v>
      </c>
      <c r="H2" s="9" t="s">
        <v>12</v>
      </c>
      <c r="I2" s="9" t="s">
        <v>241</v>
      </c>
      <c r="J2" s="8"/>
      <c r="K2" s="5" t="s">
        <v>242</v>
      </c>
      <c r="L2" s="9">
        <v>9000.0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 t="s">
        <v>229</v>
      </c>
      <c r="L3" s="9">
        <v>890.0</v>
      </c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246.0</v>
      </c>
      <c r="G4" s="9">
        <v>10.0</v>
      </c>
      <c r="H4" s="9" t="s">
        <v>12</v>
      </c>
      <c r="I4" s="9" t="s">
        <v>243</v>
      </c>
      <c r="J4" s="11"/>
      <c r="K4" s="5" t="s">
        <v>244</v>
      </c>
      <c r="L4" s="9">
        <v>1864.0</v>
      </c>
      <c r="M4" s="10"/>
    </row>
    <row r="5">
      <c r="A5" s="10">
        <f>Sum(F2:F50)</f>
        <v>12775.06</v>
      </c>
      <c r="B5" s="10">
        <f>SUMIF(H2:H39,"=Não",F2:F39)</f>
        <v>250</v>
      </c>
      <c r="C5" s="10">
        <f>Sum(I2:I28)</f>
        <v>-215728.15</v>
      </c>
      <c r="E5" s="5" t="s">
        <v>245</v>
      </c>
      <c r="F5" s="9">
        <v>450.0</v>
      </c>
      <c r="G5" s="9">
        <v>11.0</v>
      </c>
      <c r="H5" s="9" t="s">
        <v>12</v>
      </c>
      <c r="I5" s="9">
        <v>878.0</v>
      </c>
      <c r="J5" s="8"/>
      <c r="K5" s="5"/>
      <c r="L5" s="9"/>
      <c r="M5" s="9"/>
    </row>
    <row r="6">
      <c r="A6" s="10"/>
      <c r="B6" s="10"/>
      <c r="C6" s="10"/>
      <c r="E6" s="5" t="s">
        <v>246</v>
      </c>
      <c r="F6" s="9">
        <v>1776.41</v>
      </c>
      <c r="G6" s="9">
        <v>2.0</v>
      </c>
      <c r="H6" s="9" t="s">
        <v>12</v>
      </c>
      <c r="I6" s="9" t="s">
        <v>247</v>
      </c>
      <c r="J6" s="8"/>
      <c r="K6" s="10"/>
      <c r="L6" s="10"/>
      <c r="M6" s="10"/>
    </row>
    <row r="7">
      <c r="A7" s="10"/>
      <c r="B7" s="10"/>
      <c r="C7" s="10"/>
      <c r="E7" s="5" t="s">
        <v>129</v>
      </c>
      <c r="F7" s="9">
        <v>1189.65</v>
      </c>
      <c r="G7" s="9">
        <v>1.0</v>
      </c>
      <c r="H7" s="9" t="s">
        <v>12</v>
      </c>
      <c r="I7" s="33" t="s">
        <v>248</v>
      </c>
      <c r="J7" s="22"/>
      <c r="K7" s="14"/>
      <c r="L7" s="13"/>
      <c r="M7" s="13"/>
    </row>
    <row r="8">
      <c r="A8" s="10"/>
      <c r="B8" s="10"/>
      <c r="C8" s="10"/>
      <c r="E8" s="5" t="s">
        <v>158</v>
      </c>
      <c r="F8" s="9" t="s">
        <v>231</v>
      </c>
      <c r="G8" s="13"/>
      <c r="H8" s="9" t="s">
        <v>12</v>
      </c>
      <c r="I8" s="9" t="s">
        <v>249</v>
      </c>
      <c r="J8" s="22"/>
      <c r="K8" s="14"/>
      <c r="L8" s="13"/>
      <c r="M8" s="13"/>
    </row>
    <row r="9">
      <c r="A9" s="10"/>
      <c r="B9" s="10"/>
      <c r="C9" s="10"/>
      <c r="E9" s="5" t="s">
        <v>137</v>
      </c>
      <c r="F9" s="9">
        <v>200.0</v>
      </c>
      <c r="G9" s="13"/>
      <c r="H9" s="9" t="s">
        <v>12</v>
      </c>
      <c r="I9" s="9">
        <v>200.0</v>
      </c>
      <c r="J9" s="22"/>
      <c r="K9" s="14"/>
      <c r="L9" s="13"/>
      <c r="M9" s="13"/>
    </row>
    <row r="10">
      <c r="A10" s="10"/>
      <c r="B10" s="10"/>
      <c r="C10" s="10"/>
      <c r="E10" s="5" t="s">
        <v>250</v>
      </c>
      <c r="F10" s="9">
        <v>430.0</v>
      </c>
      <c r="G10" s="9"/>
      <c r="H10" s="9" t="s">
        <v>12</v>
      </c>
      <c r="I10" s="9">
        <v>430.0</v>
      </c>
    </row>
    <row r="11">
      <c r="A11" s="10"/>
      <c r="B11" s="10"/>
      <c r="C11" s="10"/>
      <c r="E11" s="5" t="s">
        <v>110</v>
      </c>
      <c r="F11" s="9">
        <v>194.0</v>
      </c>
      <c r="G11" s="9"/>
      <c r="H11" s="9" t="s">
        <v>12</v>
      </c>
      <c r="I11" s="9">
        <v>194.0</v>
      </c>
    </row>
    <row r="12">
      <c r="E12" s="5" t="s">
        <v>147</v>
      </c>
      <c r="F12" s="9">
        <v>83.0</v>
      </c>
      <c r="G12" s="13"/>
      <c r="H12" s="9" t="s">
        <v>12</v>
      </c>
      <c r="I12" s="9">
        <v>93.0</v>
      </c>
    </row>
    <row r="13">
      <c r="E13" s="5" t="s">
        <v>251</v>
      </c>
      <c r="F13" s="9">
        <v>246.0</v>
      </c>
      <c r="G13" s="10"/>
      <c r="H13" s="9" t="s">
        <v>12</v>
      </c>
      <c r="I13" s="9">
        <v>246.0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130</v>
      </c>
      <c r="F14" s="9">
        <v>250.0</v>
      </c>
      <c r="G14" s="10"/>
      <c r="H14" s="9" t="s">
        <v>27</v>
      </c>
      <c r="I14" s="9"/>
      <c r="K14" s="10">
        <f>Sum(L2:L9)</f>
        <v>11754</v>
      </c>
      <c r="L14" s="10">
        <f>K14-C5</f>
        <v>227482.15</v>
      </c>
      <c r="M14" s="10">
        <f>L14-B5</f>
        <v>227232.15</v>
      </c>
      <c r="N14" s="17" t="s">
        <v>27</v>
      </c>
    </row>
    <row r="15">
      <c r="E15" s="5" t="s">
        <v>252</v>
      </c>
      <c r="F15" s="9">
        <v>300.0</v>
      </c>
      <c r="G15" s="10"/>
      <c r="H15" s="9" t="s">
        <v>12</v>
      </c>
      <c r="I15" s="9">
        <v>300.0</v>
      </c>
    </row>
    <row r="16">
      <c r="B16" s="17"/>
      <c r="E16" s="5" t="s">
        <v>253</v>
      </c>
      <c r="F16" s="9">
        <v>0.0</v>
      </c>
      <c r="G16" s="10"/>
      <c r="H16" s="9" t="s">
        <v>27</v>
      </c>
      <c r="I16" s="10"/>
    </row>
    <row r="17">
      <c r="E17" s="5" t="s">
        <v>254</v>
      </c>
      <c r="F17" s="9">
        <v>180.0</v>
      </c>
      <c r="G17" s="10"/>
      <c r="H17" s="9" t="s">
        <v>12</v>
      </c>
      <c r="I17" s="6">
        <v>179.85</v>
      </c>
    </row>
    <row r="18">
      <c r="E18" s="5" t="s">
        <v>255</v>
      </c>
      <c r="F18" s="9">
        <v>1700.0</v>
      </c>
      <c r="G18" s="10"/>
      <c r="H18" s="9" t="s">
        <v>12</v>
      </c>
      <c r="I18" s="9">
        <v>1700.0</v>
      </c>
    </row>
    <row r="19">
      <c r="E19" s="5" t="s">
        <v>30</v>
      </c>
      <c r="F19" s="9">
        <v>2000.0</v>
      </c>
      <c r="G19" s="10"/>
      <c r="H19" s="9" t="s">
        <v>12</v>
      </c>
      <c r="I19" s="9">
        <v>2000.0</v>
      </c>
    </row>
    <row r="20">
      <c r="E20" s="10"/>
      <c r="F20" s="10"/>
      <c r="G20" s="10"/>
      <c r="H20" s="10"/>
      <c r="I20" s="10"/>
    </row>
    <row r="21">
      <c r="E21" s="10"/>
      <c r="F21" s="10"/>
      <c r="G21" s="10"/>
      <c r="H21" s="10"/>
      <c r="I21" s="10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256</v>
      </c>
      <c r="F2" s="9">
        <v>3700.0</v>
      </c>
      <c r="G2" s="9">
        <v>15.0</v>
      </c>
      <c r="H2" s="9" t="s">
        <v>27</v>
      </c>
      <c r="I2" s="9"/>
      <c r="J2" s="8"/>
      <c r="K2" s="5" t="s">
        <v>257</v>
      </c>
      <c r="L2" s="9">
        <v>9400.0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 t="s">
        <v>229</v>
      </c>
      <c r="L3" s="9">
        <v>890.0</v>
      </c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246.0</v>
      </c>
      <c r="G4" s="9">
        <v>10.0</v>
      </c>
      <c r="H4" s="9" t="s">
        <v>27</v>
      </c>
      <c r="I4" s="9"/>
      <c r="J4" s="11"/>
      <c r="K4" s="5"/>
      <c r="L4" s="9"/>
      <c r="M4" s="10"/>
    </row>
    <row r="5">
      <c r="A5" s="10">
        <f>Sum(F2:F50)</f>
        <v>8011.41</v>
      </c>
      <c r="B5" s="10">
        <f>SUMIF(H2:H39,"=Não",F2:F39)</f>
        <v>4106</v>
      </c>
      <c r="C5" s="10">
        <f>Sum(I2:I28)</f>
        <v>5841.66</v>
      </c>
      <c r="E5" s="5" t="s">
        <v>258</v>
      </c>
      <c r="F5" s="9" t="s">
        <v>259</v>
      </c>
      <c r="G5" s="9">
        <v>11.0</v>
      </c>
      <c r="H5" s="9" t="s">
        <v>12</v>
      </c>
      <c r="I5" s="9">
        <v>434.7</v>
      </c>
      <c r="J5" s="8"/>
      <c r="K5" s="5"/>
      <c r="L5" s="9"/>
      <c r="M5" s="9"/>
    </row>
    <row r="6">
      <c r="A6" s="10"/>
      <c r="B6" s="10"/>
      <c r="C6" s="10"/>
      <c r="E6" s="5" t="s">
        <v>260</v>
      </c>
      <c r="F6" s="9">
        <v>1776.41</v>
      </c>
      <c r="G6" s="9">
        <v>2.0</v>
      </c>
      <c r="H6" s="9" t="s">
        <v>12</v>
      </c>
      <c r="I6" s="9">
        <v>1776.41</v>
      </c>
      <c r="J6" s="8"/>
      <c r="K6" s="10"/>
      <c r="L6" s="10"/>
      <c r="M6" s="10"/>
    </row>
    <row r="7">
      <c r="A7" s="10"/>
      <c r="B7" s="10"/>
      <c r="C7" s="10"/>
      <c r="E7" s="5" t="s">
        <v>129</v>
      </c>
      <c r="F7" s="9" t="s">
        <v>261</v>
      </c>
      <c r="G7" s="9">
        <v>1.0</v>
      </c>
      <c r="H7" s="9" t="s">
        <v>12</v>
      </c>
      <c r="I7" s="9">
        <v>1162.89</v>
      </c>
      <c r="J7" s="22"/>
      <c r="K7" s="14"/>
      <c r="L7" s="13"/>
      <c r="M7" s="13"/>
    </row>
    <row r="8">
      <c r="A8" s="10"/>
      <c r="B8" s="10"/>
      <c r="C8" s="10"/>
      <c r="E8" s="5" t="s">
        <v>158</v>
      </c>
      <c r="F8" s="9" t="s">
        <v>231</v>
      </c>
      <c r="G8" s="13"/>
      <c r="H8" s="9" t="s">
        <v>12</v>
      </c>
      <c r="I8" s="9">
        <v>179.34</v>
      </c>
      <c r="J8" s="22"/>
      <c r="K8" s="14"/>
      <c r="L8" s="13"/>
      <c r="M8" s="13"/>
    </row>
    <row r="9">
      <c r="A9" s="10"/>
      <c r="B9" s="10"/>
      <c r="C9" s="10"/>
      <c r="E9" s="5" t="s">
        <v>137</v>
      </c>
      <c r="F9" s="9">
        <v>200.0</v>
      </c>
      <c r="G9" s="13"/>
      <c r="H9" s="9" t="s">
        <v>12</v>
      </c>
      <c r="I9" s="9">
        <v>200.0</v>
      </c>
      <c r="J9" s="22"/>
      <c r="K9" s="14"/>
      <c r="L9" s="13"/>
      <c r="M9" s="13"/>
    </row>
    <row r="10">
      <c r="A10" s="10"/>
      <c r="B10" s="10"/>
      <c r="C10" s="10"/>
      <c r="E10" s="5" t="s">
        <v>262</v>
      </c>
      <c r="F10" s="9">
        <v>430.0</v>
      </c>
      <c r="G10" s="9"/>
      <c r="H10" s="9" t="s">
        <v>12</v>
      </c>
      <c r="I10" s="9">
        <v>430.0</v>
      </c>
    </row>
    <row r="11">
      <c r="A11" s="10"/>
      <c r="B11" s="10"/>
      <c r="C11" s="10"/>
      <c r="E11" s="5" t="s">
        <v>110</v>
      </c>
      <c r="F11" s="9">
        <v>160.0</v>
      </c>
      <c r="G11" s="9"/>
      <c r="H11" s="9" t="s">
        <v>27</v>
      </c>
      <c r="I11" s="9">
        <v>160.0</v>
      </c>
    </row>
    <row r="12">
      <c r="E12" s="5" t="s">
        <v>147</v>
      </c>
      <c r="F12" s="9">
        <v>83.0</v>
      </c>
      <c r="G12" s="13"/>
      <c r="H12" s="9" t="s">
        <v>12</v>
      </c>
      <c r="I12" s="9">
        <v>83.0</v>
      </c>
    </row>
    <row r="13">
      <c r="E13" s="5" t="s">
        <v>263</v>
      </c>
      <c r="F13" s="9">
        <v>246.0</v>
      </c>
      <c r="G13" s="10"/>
      <c r="H13" s="9" t="s">
        <v>12</v>
      </c>
      <c r="I13" s="9">
        <v>246.0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130</v>
      </c>
      <c r="F14" s="9"/>
      <c r="G14" s="10"/>
      <c r="H14" s="9" t="s">
        <v>27</v>
      </c>
      <c r="I14" s="9"/>
      <c r="K14" s="10">
        <f>Sum(L2:L9)</f>
        <v>10290</v>
      </c>
      <c r="L14" s="10">
        <f>K14-C5</f>
        <v>4448.34</v>
      </c>
      <c r="M14" s="10">
        <f>L14-B5</f>
        <v>342.34</v>
      </c>
      <c r="N14" s="17" t="s">
        <v>27</v>
      </c>
    </row>
    <row r="15">
      <c r="E15" s="5" t="s">
        <v>264</v>
      </c>
      <c r="F15" s="9">
        <v>300.0</v>
      </c>
      <c r="G15" s="10"/>
      <c r="H15" s="9" t="s">
        <v>12</v>
      </c>
      <c r="I15" s="9">
        <v>300.0</v>
      </c>
    </row>
    <row r="16">
      <c r="B16" s="17"/>
      <c r="E16" s="5" t="s">
        <v>265</v>
      </c>
      <c r="F16" s="9">
        <v>300.0</v>
      </c>
      <c r="G16" s="10"/>
      <c r="H16" s="9" t="s">
        <v>12</v>
      </c>
      <c r="I16" s="9">
        <v>300.0</v>
      </c>
    </row>
    <row r="17">
      <c r="E17" s="5" t="s">
        <v>266</v>
      </c>
      <c r="F17" s="9">
        <v>180.0</v>
      </c>
      <c r="G17" s="10"/>
      <c r="H17" s="9" t="s">
        <v>12</v>
      </c>
      <c r="I17" s="9">
        <v>179.32</v>
      </c>
    </row>
    <row r="18">
      <c r="E18" s="5" t="s">
        <v>236</v>
      </c>
      <c r="F18" s="9">
        <v>90.0</v>
      </c>
      <c r="G18" s="10"/>
      <c r="H18" s="9" t="s">
        <v>12</v>
      </c>
      <c r="I18" s="9">
        <v>90.0</v>
      </c>
    </row>
    <row r="19">
      <c r="E19" s="5"/>
      <c r="F19" s="9"/>
      <c r="G19" s="10"/>
      <c r="H19" s="9"/>
      <c r="I19" s="9"/>
    </row>
    <row r="20">
      <c r="E20" s="10"/>
      <c r="F20" s="10"/>
      <c r="G20" s="10"/>
      <c r="H20" s="10"/>
      <c r="I20" s="10"/>
    </row>
    <row r="21">
      <c r="E21" s="10"/>
      <c r="F21" s="10"/>
      <c r="G21" s="10"/>
      <c r="H21" s="10"/>
      <c r="I21" s="10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267</v>
      </c>
      <c r="F2" s="9"/>
      <c r="G2" s="9"/>
      <c r="H2" s="9" t="s">
        <v>27</v>
      </c>
      <c r="I2" s="9"/>
      <c r="J2" s="8"/>
      <c r="K2" s="5" t="s">
        <v>257</v>
      </c>
      <c r="L2" s="9">
        <v>9400.0</v>
      </c>
      <c r="M2" s="9" t="s">
        <v>14</v>
      </c>
    </row>
    <row r="3">
      <c r="E3" s="5" t="s">
        <v>19</v>
      </c>
      <c r="F3" s="9">
        <v>300.0</v>
      </c>
      <c r="G3" s="9">
        <v>10.0</v>
      </c>
      <c r="H3" s="9" t="s">
        <v>12</v>
      </c>
      <c r="I3" s="9">
        <v>300.0</v>
      </c>
      <c r="J3" s="11"/>
      <c r="K3" s="5" t="s">
        <v>229</v>
      </c>
      <c r="L3" s="9">
        <v>890.0</v>
      </c>
      <c r="M3" s="9"/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446.43</v>
      </c>
      <c r="G4" s="9">
        <v>10.0</v>
      </c>
      <c r="H4" s="9" t="s">
        <v>12</v>
      </c>
      <c r="I4" s="9">
        <v>446.43</v>
      </c>
      <c r="J4" s="11"/>
      <c r="K4" s="5"/>
      <c r="L4" s="9"/>
      <c r="M4" s="10"/>
    </row>
    <row r="5">
      <c r="A5" s="10">
        <f>Sum(F2:F50)</f>
        <v>6297.73</v>
      </c>
      <c r="B5" s="10">
        <f>SUMIF(H2:H39,"=Não",F2:F39)</f>
        <v>0</v>
      </c>
      <c r="C5" s="10">
        <f>Sum(I2:I28)</f>
        <v>6229.95</v>
      </c>
      <c r="E5" s="5" t="s">
        <v>258</v>
      </c>
      <c r="F5" s="9">
        <v>434.7</v>
      </c>
      <c r="G5" s="9">
        <v>11.0</v>
      </c>
      <c r="H5" s="9" t="s">
        <v>12</v>
      </c>
      <c r="I5" s="9">
        <v>436.92</v>
      </c>
      <c r="J5" s="8"/>
      <c r="K5" s="5"/>
      <c r="L5" s="9"/>
      <c r="M5" s="9"/>
    </row>
    <row r="6">
      <c r="A6" s="10"/>
      <c r="B6" s="10"/>
      <c r="C6" s="10"/>
      <c r="E6" s="5" t="s">
        <v>268</v>
      </c>
      <c r="F6" s="9">
        <v>1776.41</v>
      </c>
      <c r="G6" s="9">
        <v>2.0</v>
      </c>
      <c r="H6" s="9" t="s">
        <v>12</v>
      </c>
      <c r="I6" s="9">
        <v>1776.41</v>
      </c>
      <c r="J6" s="8"/>
      <c r="K6" s="10"/>
      <c r="L6" s="10"/>
      <c r="M6" s="10"/>
    </row>
    <row r="7">
      <c r="A7" s="10"/>
      <c r="B7" s="10"/>
      <c r="C7" s="10"/>
      <c r="E7" s="5" t="s">
        <v>129</v>
      </c>
      <c r="F7" s="9">
        <v>1162.89</v>
      </c>
      <c r="G7" s="9">
        <v>1.0</v>
      </c>
      <c r="H7" s="9" t="s">
        <v>12</v>
      </c>
      <c r="I7" s="9">
        <v>1162.89</v>
      </c>
      <c r="J7" s="22"/>
      <c r="K7" s="14"/>
      <c r="L7" s="13"/>
      <c r="M7" s="13"/>
    </row>
    <row r="8">
      <c r="A8" s="10"/>
      <c r="B8" s="10"/>
      <c r="C8" s="10"/>
      <c r="E8" s="5" t="s">
        <v>158</v>
      </c>
      <c r="F8" s="9">
        <v>146.03</v>
      </c>
      <c r="G8" s="13"/>
      <c r="H8" s="9" t="s">
        <v>12</v>
      </c>
      <c r="I8" s="9">
        <v>146.03</v>
      </c>
      <c r="J8" s="22"/>
      <c r="K8" s="14"/>
      <c r="L8" s="13"/>
      <c r="M8" s="13"/>
    </row>
    <row r="9">
      <c r="A9" s="10"/>
      <c r="B9" s="10"/>
      <c r="C9" s="10"/>
      <c r="E9" s="5" t="s">
        <v>137</v>
      </c>
      <c r="F9" s="9">
        <v>200.0</v>
      </c>
      <c r="G9" s="13"/>
      <c r="H9" s="9" t="s">
        <v>12</v>
      </c>
      <c r="I9" s="9">
        <v>200.0</v>
      </c>
      <c r="J9" s="22"/>
      <c r="K9" s="14"/>
      <c r="L9" s="13"/>
      <c r="M9" s="13"/>
    </row>
    <row r="10">
      <c r="A10" s="10"/>
      <c r="B10" s="10"/>
      <c r="C10" s="10"/>
      <c r="E10" s="5" t="s">
        <v>269</v>
      </c>
      <c r="F10" s="9">
        <v>430.0</v>
      </c>
      <c r="G10" s="9"/>
      <c r="H10" s="9" t="s">
        <v>12</v>
      </c>
      <c r="I10" s="9">
        <v>430.0</v>
      </c>
    </row>
    <row r="11">
      <c r="A11" s="10"/>
      <c r="B11" s="10"/>
      <c r="C11" s="10"/>
      <c r="E11" s="5" t="s">
        <v>110</v>
      </c>
      <c r="F11" s="9">
        <v>100.0</v>
      </c>
      <c r="G11" s="9"/>
      <c r="H11" s="9" t="s">
        <v>12</v>
      </c>
      <c r="I11" s="9">
        <v>100.0</v>
      </c>
    </row>
    <row r="12">
      <c r="E12" s="5" t="s">
        <v>147</v>
      </c>
      <c r="F12" s="9">
        <v>90.0</v>
      </c>
      <c r="G12" s="13"/>
      <c r="H12" s="9" t="s">
        <v>12</v>
      </c>
      <c r="I12" s="9">
        <v>90.0</v>
      </c>
    </row>
    <row r="13">
      <c r="E13" s="5" t="s">
        <v>270</v>
      </c>
      <c r="F13" s="9">
        <v>300.0</v>
      </c>
      <c r="G13" s="10"/>
      <c r="H13" s="9" t="s">
        <v>12</v>
      </c>
      <c r="I13" s="9">
        <v>300.0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271</v>
      </c>
      <c r="F14" s="9">
        <v>297.87</v>
      </c>
      <c r="G14" s="10"/>
      <c r="H14" s="9" t="s">
        <v>12</v>
      </c>
      <c r="I14" s="9">
        <v>297.87</v>
      </c>
      <c r="K14" s="10">
        <f>Sum(L2:L9)</f>
        <v>10290</v>
      </c>
      <c r="L14" s="10">
        <f>K14-C5</f>
        <v>4060.05</v>
      </c>
      <c r="M14" s="10">
        <f>L14-B5</f>
        <v>4060.05</v>
      </c>
      <c r="N14" s="17" t="s">
        <v>27</v>
      </c>
    </row>
    <row r="15">
      <c r="E15" s="5" t="s">
        <v>272</v>
      </c>
      <c r="F15" s="9">
        <v>203.4</v>
      </c>
      <c r="G15" s="10"/>
      <c r="H15" s="9" t="s">
        <v>12</v>
      </c>
      <c r="I15" s="9">
        <v>203.4</v>
      </c>
    </row>
    <row r="16">
      <c r="B16" s="17"/>
      <c r="E16" s="5" t="s">
        <v>148</v>
      </c>
      <c r="F16" s="9">
        <v>70.0</v>
      </c>
      <c r="G16" s="10"/>
      <c r="H16" s="9" t="s">
        <v>12</v>
      </c>
      <c r="I16" s="9">
        <v>70.0</v>
      </c>
    </row>
    <row r="17">
      <c r="E17" s="5" t="s">
        <v>273</v>
      </c>
      <c r="F17" s="9">
        <v>70.0</v>
      </c>
      <c r="G17" s="10"/>
      <c r="H17" s="9"/>
      <c r="I17" s="9"/>
    </row>
    <row r="18">
      <c r="E18" s="5" t="s">
        <v>163</v>
      </c>
      <c r="F18" s="9">
        <v>270.0</v>
      </c>
      <c r="G18" s="10"/>
      <c r="H18" s="9" t="s">
        <v>12</v>
      </c>
      <c r="I18" s="9">
        <v>270.0</v>
      </c>
    </row>
    <row r="19">
      <c r="E19" s="5"/>
      <c r="F19" s="9"/>
      <c r="G19" s="10"/>
      <c r="H19" s="9"/>
      <c r="I19" s="9"/>
    </row>
    <row r="20">
      <c r="E20" s="10"/>
      <c r="F20" s="10"/>
      <c r="G20" s="10"/>
      <c r="H20" s="10"/>
      <c r="I20" s="10"/>
    </row>
    <row r="21">
      <c r="E21" s="10"/>
      <c r="F21" s="10"/>
      <c r="G21" s="10"/>
      <c r="H21" s="10"/>
      <c r="I21" s="10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300.0</v>
      </c>
      <c r="G2" s="9">
        <v>10.0</v>
      </c>
      <c r="H2" s="9" t="s">
        <v>12</v>
      </c>
      <c r="I2" s="9">
        <v>300.0</v>
      </c>
      <c r="J2" s="8"/>
      <c r="K2" s="5" t="s">
        <v>257</v>
      </c>
      <c r="L2" s="9">
        <v>7929.83</v>
      </c>
      <c r="M2" s="9" t="s">
        <v>14</v>
      </c>
    </row>
    <row r="3">
      <c r="E3" s="5" t="s">
        <v>21</v>
      </c>
      <c r="F3" s="9">
        <v>132.46</v>
      </c>
      <c r="G3" s="9">
        <v>10.0</v>
      </c>
      <c r="H3" s="9" t="s">
        <v>12</v>
      </c>
      <c r="I3" s="9">
        <v>132.46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274</v>
      </c>
      <c r="F4" s="9">
        <v>436.32</v>
      </c>
      <c r="G4" s="9">
        <v>11.0</v>
      </c>
      <c r="H4" s="9" t="s">
        <v>12</v>
      </c>
      <c r="I4" s="9">
        <v>436.32</v>
      </c>
      <c r="J4" s="11"/>
      <c r="K4" s="5" t="s">
        <v>275</v>
      </c>
      <c r="L4" s="9">
        <v>840.0</v>
      </c>
      <c r="M4" s="10"/>
    </row>
    <row r="5">
      <c r="A5" s="10">
        <f>Sum(F2:F50)</f>
        <v>7076.53</v>
      </c>
      <c r="B5" s="10">
        <f>SUMIF(H2:H39,"=Não",F2:F39)</f>
        <v>1732</v>
      </c>
      <c r="C5" s="10">
        <f>Sum(I2:I28)</f>
        <v>5835.72</v>
      </c>
      <c r="E5" s="5" t="s">
        <v>129</v>
      </c>
      <c r="F5" s="9">
        <v>1162.89</v>
      </c>
      <c r="G5" s="9">
        <v>1.0</v>
      </c>
      <c r="H5" s="9" t="s">
        <v>12</v>
      </c>
      <c r="I5" s="9">
        <v>1162.89</v>
      </c>
      <c r="J5" s="8"/>
      <c r="K5" s="5"/>
      <c r="L5" s="9"/>
      <c r="M5" s="9"/>
    </row>
    <row r="6">
      <c r="A6" s="10"/>
      <c r="B6" s="10"/>
      <c r="C6" s="10"/>
      <c r="E6" s="5" t="s">
        <v>158</v>
      </c>
      <c r="F6" s="9">
        <v>157.59</v>
      </c>
      <c r="G6" s="13"/>
      <c r="H6" s="9" t="s">
        <v>12</v>
      </c>
      <c r="I6" s="9">
        <v>157.59</v>
      </c>
      <c r="J6" s="8"/>
      <c r="K6" s="10"/>
      <c r="L6" s="10"/>
      <c r="M6" s="10"/>
    </row>
    <row r="7">
      <c r="A7" s="10"/>
      <c r="B7" s="10"/>
      <c r="C7" s="10"/>
      <c r="E7" s="5" t="s">
        <v>137</v>
      </c>
      <c r="F7" s="9">
        <v>200.0</v>
      </c>
      <c r="G7" s="13"/>
      <c r="H7" s="9" t="s">
        <v>12</v>
      </c>
      <c r="I7" s="9">
        <v>200.0</v>
      </c>
      <c r="J7" s="22"/>
      <c r="K7" s="14"/>
      <c r="L7" s="13"/>
      <c r="M7" s="13"/>
    </row>
    <row r="8">
      <c r="A8" s="10"/>
      <c r="B8" s="10"/>
      <c r="C8" s="10"/>
      <c r="E8" s="5" t="s">
        <v>110</v>
      </c>
      <c r="F8" s="9">
        <v>132.0</v>
      </c>
      <c r="G8" s="9"/>
      <c r="H8" s="9" t="s">
        <v>27</v>
      </c>
      <c r="I8" s="9"/>
      <c r="J8" s="22"/>
      <c r="K8" s="14"/>
      <c r="L8" s="13"/>
      <c r="M8" s="13"/>
    </row>
    <row r="9">
      <c r="A9" s="10"/>
      <c r="B9" s="10"/>
      <c r="C9" s="10"/>
      <c r="E9" s="5" t="s">
        <v>147</v>
      </c>
      <c r="F9" s="9">
        <v>83.0</v>
      </c>
      <c r="G9" s="13"/>
      <c r="H9" s="9" t="s">
        <v>12</v>
      </c>
      <c r="I9" s="9">
        <v>95.0</v>
      </c>
      <c r="J9" s="22"/>
      <c r="K9" s="14"/>
      <c r="L9" s="13"/>
      <c r="M9" s="13"/>
    </row>
    <row r="10">
      <c r="A10" s="10"/>
      <c r="B10" s="10"/>
      <c r="C10" s="10"/>
      <c r="E10" s="5" t="s">
        <v>276</v>
      </c>
      <c r="F10" s="9">
        <v>300.0</v>
      </c>
      <c r="G10" s="10"/>
      <c r="H10" s="9" t="s">
        <v>12</v>
      </c>
      <c r="I10" s="9">
        <v>300.0</v>
      </c>
    </row>
    <row r="11">
      <c r="A11" s="10"/>
      <c r="B11" s="10"/>
      <c r="C11" s="10"/>
      <c r="E11" s="5" t="s">
        <v>277</v>
      </c>
      <c r="F11" s="9">
        <v>297.87</v>
      </c>
      <c r="G11" s="10"/>
      <c r="H11" s="9" t="s">
        <v>12</v>
      </c>
      <c r="I11" s="9">
        <v>297.87</v>
      </c>
    </row>
    <row r="12">
      <c r="E12" s="5" t="s">
        <v>278</v>
      </c>
      <c r="F12" s="9">
        <v>203.4</v>
      </c>
      <c r="G12" s="10"/>
      <c r="H12" s="9" t="s">
        <v>12</v>
      </c>
      <c r="I12" s="9">
        <v>203.4</v>
      </c>
    </row>
    <row r="13">
      <c r="A13" s="1" t="s">
        <v>8</v>
      </c>
      <c r="B13" s="1" t="s">
        <v>9</v>
      </c>
      <c r="C13" s="1" t="s">
        <v>10</v>
      </c>
      <c r="E13" s="5" t="s">
        <v>279</v>
      </c>
      <c r="F13" s="9">
        <v>226.0</v>
      </c>
      <c r="G13" s="10"/>
      <c r="H13" s="9" t="s">
        <v>12</v>
      </c>
      <c r="I13" s="9">
        <v>226.0</v>
      </c>
      <c r="N13" s="15" t="s">
        <v>12</v>
      </c>
    </row>
    <row r="14">
      <c r="A14" s="10">
        <f>Sum(L2:L9)</f>
        <v>9659.83</v>
      </c>
      <c r="B14" s="10">
        <f>A14-C5</f>
        <v>3824.11</v>
      </c>
      <c r="C14" s="10">
        <f>A14-A5</f>
        <v>2583.3</v>
      </c>
      <c r="E14" s="5" t="s">
        <v>172</v>
      </c>
      <c r="F14" s="9">
        <v>1700.0</v>
      </c>
      <c r="G14" s="10"/>
      <c r="H14" s="9" t="s">
        <v>12</v>
      </c>
      <c r="I14" s="9">
        <v>2179.19</v>
      </c>
      <c r="N14" s="17" t="s">
        <v>27</v>
      </c>
    </row>
    <row r="15">
      <c r="E15" s="5" t="s">
        <v>253</v>
      </c>
      <c r="F15" s="9">
        <v>800.0</v>
      </c>
      <c r="G15" s="10"/>
      <c r="H15" s="9" t="s">
        <v>27</v>
      </c>
      <c r="I15" s="9"/>
    </row>
    <row r="16">
      <c r="E16" s="5" t="s">
        <v>280</v>
      </c>
      <c r="F16" s="9">
        <v>800.0</v>
      </c>
      <c r="G16" s="10"/>
      <c r="H16" s="9" t="s">
        <v>27</v>
      </c>
      <c r="I16" s="9"/>
    </row>
    <row r="17">
      <c r="E17" s="5" t="s">
        <v>281</v>
      </c>
      <c r="F17" s="9">
        <v>70.0</v>
      </c>
      <c r="G17" s="10"/>
      <c r="H17" s="9" t="s">
        <v>12</v>
      </c>
      <c r="I17" s="9">
        <v>70.0</v>
      </c>
    </row>
    <row r="18">
      <c r="E18" s="5" t="s">
        <v>282</v>
      </c>
      <c r="F18" s="9">
        <v>75.0</v>
      </c>
      <c r="G18" s="10"/>
      <c r="H18" s="9" t="s">
        <v>12</v>
      </c>
      <c r="I18" s="9">
        <v>75.0</v>
      </c>
    </row>
    <row r="19">
      <c r="E19" s="5"/>
      <c r="F19" s="9"/>
      <c r="G19" s="10"/>
      <c r="H19" s="9"/>
      <c r="I19" s="9"/>
    </row>
    <row r="20">
      <c r="E20" s="10"/>
      <c r="F20" s="10"/>
      <c r="G20" s="10"/>
      <c r="H20" s="10"/>
      <c r="I20" s="10"/>
    </row>
    <row r="21">
      <c r="E21" s="10"/>
      <c r="F21" s="10"/>
      <c r="G21" s="10"/>
      <c r="H21" s="10"/>
      <c r="I21" s="10"/>
    </row>
    <row r="22">
      <c r="E22" s="5"/>
      <c r="F22" s="6"/>
      <c r="G22" s="10"/>
      <c r="H22" s="6"/>
      <c r="I22" s="10"/>
    </row>
    <row r="23">
      <c r="E23" s="5"/>
      <c r="F23" s="6"/>
      <c r="G23" s="10"/>
      <c r="H23" s="6"/>
      <c r="I23" s="10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300.0</v>
      </c>
      <c r="G2" s="9">
        <v>10.0</v>
      </c>
      <c r="H2" s="9" t="s">
        <v>27</v>
      </c>
      <c r="I2" s="9"/>
      <c r="J2" s="8"/>
      <c r="K2" s="5" t="s">
        <v>257</v>
      </c>
      <c r="L2" s="9">
        <v>7100.0</v>
      </c>
      <c r="M2" s="9" t="s">
        <v>14</v>
      </c>
    </row>
    <row r="3">
      <c r="E3" s="5" t="s">
        <v>21</v>
      </c>
      <c r="F3" s="9">
        <v>178.48</v>
      </c>
      <c r="G3" s="9">
        <v>10.0</v>
      </c>
      <c r="H3" s="9" t="s">
        <v>12</v>
      </c>
      <c r="I3" s="9">
        <v>178.48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283</v>
      </c>
      <c r="F4" s="9">
        <v>435.71</v>
      </c>
      <c r="G4" s="9">
        <v>11.0</v>
      </c>
      <c r="H4" s="9" t="s">
        <v>12</v>
      </c>
      <c r="I4" s="9">
        <v>435.71</v>
      </c>
      <c r="J4" s="11"/>
      <c r="K4" s="5"/>
      <c r="L4" s="9"/>
      <c r="M4" s="10"/>
    </row>
    <row r="5">
      <c r="A5" s="10">
        <f>Sum(F2:F50)</f>
        <v>7236.25</v>
      </c>
      <c r="B5" s="10">
        <f>SUMIF(H2:H39,"=Não",F2:F39)</f>
        <v>1100</v>
      </c>
      <c r="C5" s="10">
        <f>Sum(I2:I28)</f>
        <v>6386.15</v>
      </c>
      <c r="E5" s="5" t="s">
        <v>129</v>
      </c>
      <c r="F5" s="9">
        <v>1162.89</v>
      </c>
      <c r="G5" s="9">
        <v>1.0</v>
      </c>
      <c r="H5" s="9" t="s">
        <v>12</v>
      </c>
      <c r="I5" s="9">
        <v>1315.79</v>
      </c>
      <c r="J5" s="8"/>
      <c r="K5" s="5"/>
      <c r="L5" s="9"/>
      <c r="M5" s="9"/>
    </row>
    <row r="6">
      <c r="A6" s="10"/>
      <c r="B6" s="10"/>
      <c r="C6" s="10"/>
      <c r="E6" s="5" t="s">
        <v>158</v>
      </c>
      <c r="F6" s="9">
        <v>139.9</v>
      </c>
      <c r="G6" s="13"/>
      <c r="H6" s="9" t="s">
        <v>12</v>
      </c>
      <c r="I6" s="9">
        <v>139.9</v>
      </c>
      <c r="J6" s="8"/>
      <c r="K6" s="10"/>
      <c r="L6" s="10"/>
      <c r="M6" s="10"/>
    </row>
    <row r="7">
      <c r="A7" s="10"/>
      <c r="B7" s="10"/>
      <c r="C7" s="10"/>
      <c r="E7" s="5" t="s">
        <v>137</v>
      </c>
      <c r="F7" s="9">
        <v>200.0</v>
      </c>
      <c r="G7" s="13"/>
      <c r="H7" s="9" t="s">
        <v>12</v>
      </c>
      <c r="I7" s="9">
        <v>200.0</v>
      </c>
      <c r="J7" s="22"/>
      <c r="K7" s="14"/>
      <c r="L7" s="13"/>
      <c r="M7" s="13"/>
    </row>
    <row r="8">
      <c r="A8" s="10"/>
      <c r="B8" s="10"/>
      <c r="C8" s="10"/>
      <c r="E8" s="5" t="s">
        <v>110</v>
      </c>
      <c r="F8" s="9">
        <v>370.0</v>
      </c>
      <c r="G8" s="9"/>
      <c r="H8" s="9" t="s">
        <v>12</v>
      </c>
      <c r="I8" s="9">
        <v>300.0</v>
      </c>
      <c r="J8" s="22"/>
      <c r="K8" s="14"/>
      <c r="L8" s="13"/>
      <c r="M8" s="13"/>
    </row>
    <row r="9">
      <c r="A9" s="10"/>
      <c r="B9" s="10"/>
      <c r="C9" s="10"/>
      <c r="E9" s="5" t="s">
        <v>147</v>
      </c>
      <c r="F9" s="9">
        <v>102.0</v>
      </c>
      <c r="G9" s="13"/>
      <c r="H9" s="9" t="s">
        <v>12</v>
      </c>
      <c r="I9" s="9">
        <v>105.0</v>
      </c>
      <c r="J9" s="22"/>
      <c r="K9" s="14"/>
      <c r="L9" s="13"/>
      <c r="M9" s="13"/>
    </row>
    <row r="10">
      <c r="A10" s="10"/>
      <c r="B10" s="10"/>
      <c r="C10" s="10"/>
      <c r="E10" s="5" t="s">
        <v>284</v>
      </c>
      <c r="F10" s="9">
        <v>297.87</v>
      </c>
      <c r="G10" s="10"/>
      <c r="H10" s="9" t="s">
        <v>12</v>
      </c>
      <c r="I10" s="9">
        <v>297.87</v>
      </c>
    </row>
    <row r="11">
      <c r="A11" s="10"/>
      <c r="B11" s="10"/>
      <c r="C11" s="10"/>
      <c r="E11" s="5" t="s">
        <v>285</v>
      </c>
      <c r="F11" s="9">
        <v>203.4</v>
      </c>
      <c r="G11" s="10"/>
      <c r="H11" s="9" t="s">
        <v>12</v>
      </c>
      <c r="I11" s="9">
        <v>203.4</v>
      </c>
    </row>
    <row r="12">
      <c r="E12" s="5" t="s">
        <v>286</v>
      </c>
      <c r="F12" s="9">
        <v>226.0</v>
      </c>
      <c r="G12" s="10"/>
      <c r="H12" s="9" t="s">
        <v>12</v>
      </c>
      <c r="I12" s="9">
        <v>226.0</v>
      </c>
    </row>
    <row r="13">
      <c r="A13" s="1" t="s">
        <v>8</v>
      </c>
      <c r="B13" s="1" t="s">
        <v>9</v>
      </c>
      <c r="C13" s="1" t="s">
        <v>10</v>
      </c>
      <c r="E13" s="5" t="s">
        <v>253</v>
      </c>
      <c r="F13" s="9">
        <v>500.0</v>
      </c>
      <c r="G13" s="10"/>
      <c r="H13" s="9" t="s">
        <v>12</v>
      </c>
      <c r="I13" s="9">
        <v>500.0</v>
      </c>
      <c r="N13" s="15" t="s">
        <v>12</v>
      </c>
    </row>
    <row r="14">
      <c r="A14" s="10">
        <f>Sum(L2:L9)</f>
        <v>7990</v>
      </c>
      <c r="B14" s="10">
        <f>A14-C5</f>
        <v>1603.85</v>
      </c>
      <c r="C14" s="10">
        <f>A14-A5</f>
        <v>753.75</v>
      </c>
      <c r="E14" s="5" t="s">
        <v>280</v>
      </c>
      <c r="F14" s="9">
        <v>800.0</v>
      </c>
      <c r="G14" s="10"/>
      <c r="H14" s="9" t="s">
        <v>27</v>
      </c>
      <c r="I14" s="9">
        <v>164.0</v>
      </c>
      <c r="N14" s="17" t="s">
        <v>27</v>
      </c>
    </row>
    <row r="15">
      <c r="E15" s="5" t="s">
        <v>287</v>
      </c>
      <c r="F15" s="9">
        <v>1000.0</v>
      </c>
      <c r="G15" s="10"/>
      <c r="H15" s="9" t="s">
        <v>12</v>
      </c>
      <c r="I15" s="9">
        <v>1000.0</v>
      </c>
    </row>
    <row r="16">
      <c r="E16" s="5" t="s">
        <v>281</v>
      </c>
      <c r="F16" s="9">
        <v>70.0</v>
      </c>
      <c r="G16" s="10"/>
      <c r="H16" s="9" t="s">
        <v>12</v>
      </c>
      <c r="I16" s="9">
        <v>70.0</v>
      </c>
    </row>
    <row r="17">
      <c r="E17" s="5" t="s">
        <v>288</v>
      </c>
      <c r="F17" s="9">
        <v>75.0</v>
      </c>
      <c r="G17" s="10"/>
      <c r="H17" s="9" t="s">
        <v>12</v>
      </c>
      <c r="I17" s="9">
        <v>75.0</v>
      </c>
    </row>
    <row r="18">
      <c r="E18" s="5" t="s">
        <v>229</v>
      </c>
      <c r="F18" s="9">
        <v>500.0</v>
      </c>
      <c r="G18" s="10"/>
      <c r="H18" s="9" t="s">
        <v>12</v>
      </c>
      <c r="I18" s="9">
        <v>500.0</v>
      </c>
    </row>
    <row r="19">
      <c r="E19" s="5" t="s">
        <v>289</v>
      </c>
      <c r="F19" s="9">
        <v>500.0</v>
      </c>
      <c r="G19" s="10"/>
      <c r="H19" s="9" t="s">
        <v>12</v>
      </c>
      <c r="I19" s="9">
        <v>500.0</v>
      </c>
    </row>
    <row r="20">
      <c r="E20" s="5" t="s">
        <v>290</v>
      </c>
      <c r="F20" s="9">
        <v>60.0</v>
      </c>
      <c r="G20" s="10"/>
      <c r="H20" s="9" t="s">
        <v>12</v>
      </c>
      <c r="I20" s="9">
        <v>60.0</v>
      </c>
    </row>
    <row r="21">
      <c r="E21" s="5" t="s">
        <v>291</v>
      </c>
      <c r="F21" s="9">
        <v>115.0</v>
      </c>
      <c r="G21" s="10"/>
      <c r="H21" s="9" t="s">
        <v>12</v>
      </c>
      <c r="I21" s="9">
        <v>115.0</v>
      </c>
    </row>
    <row r="22">
      <c r="E22" s="5"/>
      <c r="F22" s="6"/>
      <c r="G22" s="10"/>
      <c r="H22" s="6"/>
      <c r="I22" s="9"/>
    </row>
    <row r="23">
      <c r="E23" s="5"/>
      <c r="F23" s="6"/>
      <c r="G23" s="10"/>
      <c r="H23" s="6"/>
      <c r="I23" s="9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300.0</v>
      </c>
      <c r="G2" s="9">
        <v>10.0</v>
      </c>
      <c r="H2" s="9" t="s">
        <v>12</v>
      </c>
      <c r="I2" s="9">
        <v>440.0</v>
      </c>
      <c r="J2" s="8"/>
      <c r="K2" s="5" t="s">
        <v>257</v>
      </c>
      <c r="L2" s="9">
        <v>7100.0</v>
      </c>
      <c r="M2" s="9" t="s">
        <v>14</v>
      </c>
    </row>
    <row r="3">
      <c r="E3" s="5" t="s">
        <v>21</v>
      </c>
      <c r="F3" s="9">
        <v>310.0</v>
      </c>
      <c r="G3" s="9">
        <v>10.0</v>
      </c>
      <c r="H3" s="9" t="s">
        <v>27</v>
      </c>
      <c r="I3" s="9"/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292</v>
      </c>
      <c r="F4" s="9">
        <v>435.71</v>
      </c>
      <c r="G4" s="9">
        <v>11.0</v>
      </c>
      <c r="H4" s="9" t="s">
        <v>12</v>
      </c>
      <c r="I4" s="9">
        <v>445.48</v>
      </c>
      <c r="J4" s="11"/>
      <c r="K4" s="5"/>
      <c r="L4" s="9"/>
      <c r="M4" s="10"/>
    </row>
    <row r="5">
      <c r="A5" s="10">
        <f>Sum(F2:F50)</f>
        <v>6505.98</v>
      </c>
      <c r="B5" s="10">
        <f>SUMIF(H2:H39,"=Não",F2:F39)</f>
        <v>1640</v>
      </c>
      <c r="C5" s="10">
        <f>Sum(I2:I28)</f>
        <v>5018.22</v>
      </c>
      <c r="E5" s="5" t="s">
        <v>129</v>
      </c>
      <c r="F5" s="9">
        <v>1524.5</v>
      </c>
      <c r="G5" s="9">
        <v>1.0</v>
      </c>
      <c r="H5" s="9" t="s">
        <v>12</v>
      </c>
      <c r="I5" s="9">
        <v>1524.5</v>
      </c>
      <c r="J5" s="8"/>
      <c r="K5" s="5"/>
      <c r="L5" s="9"/>
      <c r="M5" s="9"/>
    </row>
    <row r="6">
      <c r="A6" s="10"/>
      <c r="B6" s="10"/>
      <c r="C6" s="10"/>
      <c r="E6" s="5" t="s">
        <v>158</v>
      </c>
      <c r="F6" s="9">
        <v>139.9</v>
      </c>
      <c r="G6" s="13"/>
      <c r="H6" s="9" t="s">
        <v>12</v>
      </c>
      <c r="I6" s="9">
        <v>142.37</v>
      </c>
      <c r="J6" s="8"/>
      <c r="K6" s="10"/>
      <c r="L6" s="10"/>
      <c r="M6" s="10"/>
    </row>
    <row r="7">
      <c r="A7" s="10"/>
      <c r="B7" s="10"/>
      <c r="C7" s="10"/>
      <c r="E7" s="5" t="s">
        <v>137</v>
      </c>
      <c r="F7" s="9">
        <v>200.0</v>
      </c>
      <c r="G7" s="13"/>
      <c r="H7" s="9" t="s">
        <v>27</v>
      </c>
      <c r="I7" s="9"/>
      <c r="J7" s="22"/>
      <c r="K7" s="14"/>
      <c r="L7" s="13"/>
      <c r="M7" s="13"/>
    </row>
    <row r="8">
      <c r="A8" s="10"/>
      <c r="B8" s="10"/>
      <c r="C8" s="10"/>
      <c r="E8" s="5" t="s">
        <v>110</v>
      </c>
      <c r="F8" s="9">
        <v>200.0</v>
      </c>
      <c r="G8" s="9"/>
      <c r="H8" s="9" t="s">
        <v>27</v>
      </c>
      <c r="I8" s="9"/>
      <c r="J8" s="22"/>
      <c r="K8" s="14"/>
      <c r="L8" s="13"/>
      <c r="M8" s="13"/>
    </row>
    <row r="9">
      <c r="A9" s="10"/>
      <c r="B9" s="10"/>
      <c r="C9" s="10"/>
      <c r="E9" s="5" t="s">
        <v>147</v>
      </c>
      <c r="F9" s="9">
        <v>102.0</v>
      </c>
      <c r="G9" s="13"/>
      <c r="H9" s="9" t="s">
        <v>12</v>
      </c>
      <c r="I9" s="9">
        <v>102.0</v>
      </c>
      <c r="J9" s="22"/>
      <c r="K9" s="14"/>
      <c r="L9" s="13"/>
      <c r="M9" s="13"/>
    </row>
    <row r="10">
      <c r="A10" s="10"/>
      <c r="B10" s="10"/>
      <c r="C10" s="10"/>
      <c r="E10" s="5" t="s">
        <v>293</v>
      </c>
      <c r="F10" s="9">
        <v>297.87</v>
      </c>
      <c r="G10" s="10"/>
      <c r="H10" s="9" t="s">
        <v>12</v>
      </c>
      <c r="I10" s="9">
        <v>297.87</v>
      </c>
    </row>
    <row r="11">
      <c r="A11" s="10"/>
      <c r="B11" s="10"/>
      <c r="C11" s="10"/>
      <c r="E11" s="5" t="s">
        <v>294</v>
      </c>
      <c r="F11" s="9">
        <v>226.0</v>
      </c>
      <c r="G11" s="10"/>
      <c r="H11" s="9" t="s">
        <v>12</v>
      </c>
      <c r="I11" s="9">
        <v>226.0</v>
      </c>
    </row>
    <row r="12">
      <c r="E12" s="5"/>
      <c r="F12" s="9"/>
      <c r="G12" s="10"/>
      <c r="H12" s="9"/>
      <c r="I12" s="9"/>
    </row>
    <row r="13">
      <c r="A13" s="1" t="s">
        <v>8</v>
      </c>
      <c r="B13" s="1" t="s">
        <v>9</v>
      </c>
      <c r="C13" s="1" t="s">
        <v>10</v>
      </c>
      <c r="E13" s="5" t="s">
        <v>280</v>
      </c>
      <c r="F13" s="9">
        <v>800.0</v>
      </c>
      <c r="G13" s="10"/>
      <c r="H13" s="9" t="s">
        <v>27</v>
      </c>
      <c r="I13" s="9"/>
      <c r="N13" s="15" t="s">
        <v>12</v>
      </c>
    </row>
    <row r="14">
      <c r="A14" s="10">
        <f>Sum(L2:L9)</f>
        <v>7990</v>
      </c>
      <c r="B14" s="10">
        <f>A14-C5</f>
        <v>2971.78</v>
      </c>
      <c r="C14" s="10">
        <f>A14-A5</f>
        <v>1484.02</v>
      </c>
      <c r="E14" s="5" t="s">
        <v>295</v>
      </c>
      <c r="F14" s="9">
        <v>1000.0</v>
      </c>
      <c r="G14" s="10"/>
      <c r="H14" s="9" t="s">
        <v>12</v>
      </c>
      <c r="I14" s="9">
        <v>1000.0</v>
      </c>
      <c r="N14" s="17" t="s">
        <v>27</v>
      </c>
    </row>
    <row r="15">
      <c r="E15" s="5" t="s">
        <v>281</v>
      </c>
      <c r="F15" s="9">
        <v>70.0</v>
      </c>
      <c r="G15" s="10"/>
      <c r="H15" s="9" t="s">
        <v>27</v>
      </c>
      <c r="I15" s="9"/>
    </row>
    <row r="16">
      <c r="E16" s="5" t="s">
        <v>296</v>
      </c>
      <c r="F16" s="9">
        <v>500.0</v>
      </c>
      <c r="G16" s="10"/>
      <c r="H16" s="9" t="s">
        <v>12</v>
      </c>
      <c r="I16" s="9">
        <v>500.0</v>
      </c>
    </row>
    <row r="17">
      <c r="E17" s="5" t="s">
        <v>290</v>
      </c>
      <c r="F17" s="9">
        <v>60.0</v>
      </c>
      <c r="G17" s="10"/>
      <c r="H17" s="9" t="s">
        <v>27</v>
      </c>
      <c r="I17" s="9"/>
    </row>
    <row r="18">
      <c r="E18" s="5" t="s">
        <v>297</v>
      </c>
      <c r="F18" s="9">
        <v>340.0</v>
      </c>
      <c r="G18" s="10"/>
      <c r="H18" s="9" t="s">
        <v>12</v>
      </c>
      <c r="I18" s="9">
        <v>340.0</v>
      </c>
    </row>
    <row r="19">
      <c r="E19" s="5"/>
      <c r="F19" s="9"/>
      <c r="G19" s="10"/>
      <c r="H19" s="9"/>
      <c r="I19" s="9"/>
    </row>
    <row r="20">
      <c r="E20" s="10"/>
      <c r="F20" s="10"/>
      <c r="G20" s="10"/>
      <c r="H20" s="10"/>
      <c r="I20" s="9"/>
    </row>
    <row r="21">
      <c r="E21" s="10"/>
      <c r="F21" s="10"/>
      <c r="G21" s="10"/>
      <c r="H21" s="10"/>
      <c r="I21" s="9"/>
    </row>
    <row r="22">
      <c r="E22" s="5"/>
      <c r="F22" s="6"/>
      <c r="G22" s="10"/>
      <c r="H22" s="6"/>
      <c r="I22" s="9"/>
    </row>
    <row r="23">
      <c r="E23" s="5"/>
      <c r="F23" s="6"/>
      <c r="G23" s="10"/>
      <c r="H23" s="6"/>
      <c r="I23" s="9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2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300.0</v>
      </c>
      <c r="G2" s="9">
        <v>10.0</v>
      </c>
      <c r="H2" s="9" t="s">
        <v>12</v>
      </c>
      <c r="I2" s="9">
        <v>300.0</v>
      </c>
      <c r="J2" s="8"/>
      <c r="K2" s="5" t="s">
        <v>257</v>
      </c>
      <c r="L2" s="9">
        <v>7100.0</v>
      </c>
      <c r="M2" s="9" t="s">
        <v>14</v>
      </c>
    </row>
    <row r="3">
      <c r="E3" s="5" t="s">
        <v>21</v>
      </c>
      <c r="F3" s="9" t="s">
        <v>298</v>
      </c>
      <c r="G3" s="9">
        <v>10.0</v>
      </c>
      <c r="H3" s="9" t="s">
        <v>12</v>
      </c>
      <c r="I3" s="9" t="s">
        <v>298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299</v>
      </c>
      <c r="F4" s="9">
        <v>435.75</v>
      </c>
      <c r="G4" s="9">
        <v>11.0</v>
      </c>
      <c r="H4" s="9" t="s">
        <v>12</v>
      </c>
      <c r="I4" s="9">
        <v>435.75</v>
      </c>
      <c r="J4" s="11"/>
      <c r="K4" s="5"/>
      <c r="L4" s="9"/>
      <c r="M4" s="10"/>
    </row>
    <row r="5">
      <c r="A5" s="10">
        <f>Sum(F2:F50)</f>
        <v>4261.8</v>
      </c>
      <c r="B5" s="10">
        <f>SUMIF(H2:H39,"=Não",F2:F39)</f>
        <v>0</v>
      </c>
      <c r="C5" s="10">
        <f>Sum(I2:I28)</f>
        <v>4261.8</v>
      </c>
      <c r="E5" s="5" t="s">
        <v>158</v>
      </c>
      <c r="F5" s="9">
        <v>141.0</v>
      </c>
      <c r="G5" s="13"/>
      <c r="H5" s="9" t="s">
        <v>12</v>
      </c>
      <c r="I5" s="9">
        <v>141.0</v>
      </c>
      <c r="J5" s="8"/>
      <c r="K5" s="5"/>
      <c r="L5" s="9"/>
      <c r="M5" s="9"/>
    </row>
    <row r="6">
      <c r="A6" s="10"/>
      <c r="B6" s="10"/>
      <c r="C6" s="10"/>
      <c r="E6" s="5" t="s">
        <v>137</v>
      </c>
      <c r="F6" s="9">
        <v>200.0</v>
      </c>
      <c r="G6" s="13"/>
      <c r="H6" s="9" t="s">
        <v>12</v>
      </c>
      <c r="I6" s="9">
        <v>200.0</v>
      </c>
      <c r="J6" s="8"/>
      <c r="K6" s="10"/>
      <c r="L6" s="10"/>
      <c r="M6" s="10"/>
    </row>
    <row r="7">
      <c r="A7" s="10"/>
      <c r="B7" s="10"/>
      <c r="C7" s="10"/>
      <c r="E7" s="5" t="s">
        <v>110</v>
      </c>
      <c r="F7" s="9">
        <v>200.0</v>
      </c>
      <c r="G7" s="9"/>
      <c r="H7" s="9" t="s">
        <v>12</v>
      </c>
      <c r="I7" s="9">
        <v>200.0</v>
      </c>
      <c r="J7" s="22"/>
      <c r="K7" s="14"/>
      <c r="L7" s="13"/>
      <c r="M7" s="13"/>
    </row>
    <row r="8">
      <c r="A8" s="10"/>
      <c r="B8" s="10"/>
      <c r="C8" s="10"/>
      <c r="E8" s="5" t="s">
        <v>147</v>
      </c>
      <c r="F8" s="9">
        <v>102.0</v>
      </c>
      <c r="G8" s="13"/>
      <c r="H8" s="9" t="s">
        <v>12</v>
      </c>
      <c r="I8" s="9">
        <v>102.0</v>
      </c>
      <c r="J8" s="22"/>
      <c r="K8" s="14"/>
      <c r="L8" s="13"/>
      <c r="M8" s="13"/>
    </row>
    <row r="9">
      <c r="A9" s="10"/>
      <c r="B9" s="10"/>
      <c r="C9" s="10"/>
      <c r="E9" s="5" t="s">
        <v>300</v>
      </c>
      <c r="F9" s="9">
        <v>297.87</v>
      </c>
      <c r="G9" s="10"/>
      <c r="H9" s="9" t="s">
        <v>12</v>
      </c>
      <c r="I9" s="9">
        <v>297.87</v>
      </c>
      <c r="J9" s="22"/>
      <c r="K9" s="14"/>
      <c r="L9" s="13"/>
      <c r="M9" s="13"/>
    </row>
    <row r="10">
      <c r="A10" s="10"/>
      <c r="B10" s="10"/>
      <c r="C10" s="10"/>
      <c r="E10" s="5" t="s">
        <v>301</v>
      </c>
      <c r="F10" s="9">
        <v>1000.0</v>
      </c>
      <c r="G10" s="10"/>
      <c r="H10" s="9" t="s">
        <v>12</v>
      </c>
      <c r="I10" s="9">
        <v>1000.0</v>
      </c>
    </row>
    <row r="11">
      <c r="A11" s="10"/>
      <c r="B11" s="10"/>
      <c r="C11" s="10"/>
      <c r="E11" s="5" t="s">
        <v>302</v>
      </c>
      <c r="F11" s="9">
        <v>500.0</v>
      </c>
      <c r="G11" s="10"/>
      <c r="H11" s="9" t="s">
        <v>12</v>
      </c>
      <c r="I11" s="9">
        <v>500.0</v>
      </c>
    </row>
    <row r="12">
      <c r="E12" s="5" t="s">
        <v>290</v>
      </c>
      <c r="F12" s="9">
        <v>60.0</v>
      </c>
      <c r="G12" s="10"/>
      <c r="H12" s="9" t="s">
        <v>12</v>
      </c>
      <c r="I12" s="9">
        <v>60.0</v>
      </c>
    </row>
    <row r="13">
      <c r="A13" s="1" t="s">
        <v>8</v>
      </c>
      <c r="B13" s="1" t="s">
        <v>9</v>
      </c>
      <c r="C13" s="1" t="s">
        <v>10</v>
      </c>
      <c r="E13" s="5" t="s">
        <v>303</v>
      </c>
      <c r="F13" s="9">
        <v>310.18</v>
      </c>
      <c r="G13" s="10"/>
      <c r="H13" s="9" t="s">
        <v>12</v>
      </c>
      <c r="I13" s="9">
        <v>310.18</v>
      </c>
      <c r="N13" s="15" t="s">
        <v>12</v>
      </c>
    </row>
    <row r="14">
      <c r="A14" s="10">
        <f>Sum(L2:L9)</f>
        <v>7990</v>
      </c>
      <c r="B14" s="10">
        <f>A14-C5</f>
        <v>3728.2</v>
      </c>
      <c r="C14" s="10">
        <f>A14-A5</f>
        <v>3728.2</v>
      </c>
      <c r="E14" s="5" t="s">
        <v>304</v>
      </c>
      <c r="F14" s="9">
        <v>80.0</v>
      </c>
      <c r="G14" s="10"/>
      <c r="H14" s="9" t="s">
        <v>12</v>
      </c>
      <c r="I14" s="9">
        <v>80.0</v>
      </c>
      <c r="N14" s="17" t="s">
        <v>27</v>
      </c>
    </row>
    <row r="15">
      <c r="E15" s="5" t="s">
        <v>305</v>
      </c>
      <c r="F15" s="9">
        <v>100.0</v>
      </c>
      <c r="G15" s="10"/>
      <c r="H15" s="9" t="s">
        <v>12</v>
      </c>
      <c r="I15" s="9">
        <v>100.0</v>
      </c>
    </row>
    <row r="16">
      <c r="E16" s="5" t="s">
        <v>306</v>
      </c>
      <c r="F16" s="9">
        <v>200.0</v>
      </c>
      <c r="G16" s="10"/>
      <c r="H16" s="9" t="s">
        <v>12</v>
      </c>
      <c r="I16" s="9">
        <v>200.0</v>
      </c>
    </row>
    <row r="17">
      <c r="E17" s="5" t="s">
        <v>307</v>
      </c>
      <c r="F17" s="9">
        <v>175.0</v>
      </c>
      <c r="G17" s="10"/>
      <c r="H17" s="9" t="s">
        <v>12</v>
      </c>
      <c r="I17" s="9">
        <v>175.0</v>
      </c>
    </row>
    <row r="18">
      <c r="E18" s="5" t="s">
        <v>308</v>
      </c>
      <c r="F18" s="9">
        <v>160.0</v>
      </c>
      <c r="G18" s="10"/>
      <c r="H18" s="9" t="s">
        <v>12</v>
      </c>
      <c r="I18" s="9">
        <v>160.0</v>
      </c>
    </row>
    <row r="19">
      <c r="E19" s="5"/>
      <c r="F19" s="9"/>
      <c r="G19" s="10"/>
      <c r="H19" s="9"/>
      <c r="I19" s="9"/>
    </row>
    <row r="20">
      <c r="E20" s="10"/>
      <c r="F20" s="10"/>
      <c r="G20" s="10"/>
      <c r="H20" s="10"/>
      <c r="I20" s="9"/>
    </row>
    <row r="21">
      <c r="E21" s="10"/>
      <c r="F21" s="10"/>
      <c r="G21" s="10"/>
      <c r="H21" s="10"/>
      <c r="I21" s="9"/>
    </row>
    <row r="22">
      <c r="E22" s="5"/>
      <c r="F22" s="6"/>
      <c r="G22" s="10"/>
      <c r="H22" s="6"/>
      <c r="I22" s="9"/>
    </row>
    <row r="23">
      <c r="E23" s="5"/>
      <c r="F23" s="6"/>
      <c r="G23" s="10"/>
      <c r="H23" s="6"/>
      <c r="I23" s="9"/>
    </row>
    <row r="24">
      <c r="E24" s="5"/>
      <c r="F24" s="6"/>
      <c r="G24" s="10"/>
      <c r="H24" s="6"/>
      <c r="I24" s="10"/>
    </row>
    <row r="25">
      <c r="E25" s="5"/>
      <c r="F25" s="6"/>
      <c r="G25" s="10"/>
      <c r="H25" s="6"/>
      <c r="I25" s="10"/>
    </row>
    <row r="26">
      <c r="E26" s="14"/>
      <c r="F26" s="10"/>
      <c r="G26" s="10"/>
      <c r="H26" s="10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300.0</v>
      </c>
      <c r="G2" s="9">
        <v>10.0</v>
      </c>
      <c r="H2" s="9" t="s">
        <v>12</v>
      </c>
      <c r="I2" s="9">
        <v>300.0</v>
      </c>
      <c r="J2" s="8"/>
      <c r="K2" s="5" t="s">
        <v>309</v>
      </c>
      <c r="L2" s="9">
        <v>2999.0</v>
      </c>
      <c r="M2" s="9" t="s">
        <v>14</v>
      </c>
    </row>
    <row r="3">
      <c r="E3" s="5" t="s">
        <v>21</v>
      </c>
      <c r="F3" s="9">
        <v>320.0</v>
      </c>
      <c r="G3" s="9">
        <v>10.0</v>
      </c>
      <c r="H3" s="9" t="s">
        <v>12</v>
      </c>
      <c r="I3" s="9">
        <v>320.0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310</v>
      </c>
      <c r="F4" s="9">
        <v>435.71</v>
      </c>
      <c r="G4" s="9">
        <v>11.0</v>
      </c>
      <c r="H4" s="9" t="s">
        <v>12</v>
      </c>
      <c r="I4" s="9">
        <v>436.68</v>
      </c>
      <c r="J4" s="11"/>
      <c r="K4" s="5" t="s">
        <v>311</v>
      </c>
      <c r="L4" s="9">
        <v>180.0</v>
      </c>
      <c r="M4" s="9" t="s">
        <v>14</v>
      </c>
    </row>
    <row r="5">
      <c r="A5" s="10">
        <f>Sum(F2:F50)</f>
        <v>4149.48</v>
      </c>
      <c r="B5" s="10">
        <f>SUMIF(H2:H39,"=Não",F2:F39)</f>
        <v>0</v>
      </c>
      <c r="C5" s="10">
        <f>Sum(I2:I28)</f>
        <v>4151.74</v>
      </c>
      <c r="E5" s="5" t="s">
        <v>158</v>
      </c>
      <c r="F5" s="9">
        <v>139.9</v>
      </c>
      <c r="G5" s="13"/>
      <c r="H5" s="9" t="s">
        <v>12</v>
      </c>
      <c r="I5" s="9">
        <v>141.19</v>
      </c>
      <c r="J5" s="8"/>
      <c r="K5" s="5" t="s">
        <v>312</v>
      </c>
      <c r="L5" s="9">
        <v>100.0</v>
      </c>
      <c r="M5" s="9" t="s">
        <v>14</v>
      </c>
    </row>
    <row r="6">
      <c r="A6" s="10"/>
      <c r="B6" s="10"/>
      <c r="C6" s="10"/>
      <c r="E6" s="5" t="s">
        <v>137</v>
      </c>
      <c r="F6" s="9">
        <v>100.0</v>
      </c>
      <c r="G6" s="13"/>
      <c r="H6" s="9" t="s">
        <v>12</v>
      </c>
      <c r="I6" s="9">
        <v>100.0</v>
      </c>
      <c r="J6" s="8"/>
      <c r="K6" s="10"/>
      <c r="L6" s="10"/>
      <c r="M6" s="10"/>
    </row>
    <row r="7">
      <c r="A7" s="10"/>
      <c r="B7" s="10"/>
      <c r="C7" s="10"/>
      <c r="E7" s="5" t="s">
        <v>147</v>
      </c>
      <c r="F7" s="9">
        <v>102.0</v>
      </c>
      <c r="G7" s="13"/>
      <c r="H7" s="9" t="s">
        <v>12</v>
      </c>
      <c r="I7" s="9">
        <v>102.0</v>
      </c>
      <c r="J7" s="22"/>
      <c r="K7" s="14"/>
      <c r="L7" s="13"/>
      <c r="M7" s="13"/>
    </row>
    <row r="8">
      <c r="A8" s="10"/>
      <c r="B8" s="10"/>
      <c r="C8" s="10"/>
      <c r="E8" s="5" t="s">
        <v>313</v>
      </c>
      <c r="F8" s="9">
        <v>297.87</v>
      </c>
      <c r="G8" s="10"/>
      <c r="H8" s="9" t="s">
        <v>12</v>
      </c>
      <c r="I8" s="9">
        <v>297.87</v>
      </c>
      <c r="J8" s="22"/>
      <c r="K8" s="14"/>
      <c r="L8" s="13"/>
      <c r="M8" s="13"/>
    </row>
    <row r="9">
      <c r="A9" s="10"/>
      <c r="B9" s="10"/>
      <c r="C9" s="10"/>
      <c r="E9" s="5" t="s">
        <v>314</v>
      </c>
      <c r="F9" s="9">
        <v>1000.0</v>
      </c>
      <c r="G9" s="10"/>
      <c r="H9" s="9" t="s">
        <v>12</v>
      </c>
      <c r="I9" s="9">
        <v>1000.0</v>
      </c>
      <c r="J9" s="22"/>
      <c r="K9" s="14"/>
      <c r="L9" s="13"/>
      <c r="M9" s="13"/>
    </row>
    <row r="10">
      <c r="A10" s="10"/>
      <c r="B10" s="10"/>
      <c r="C10" s="10"/>
      <c r="E10" s="5" t="s">
        <v>315</v>
      </c>
      <c r="F10" s="9">
        <v>500.0</v>
      </c>
      <c r="G10" s="10"/>
      <c r="H10" s="9" t="s">
        <v>12</v>
      </c>
      <c r="I10" s="9">
        <v>500.0</v>
      </c>
    </row>
    <row r="11">
      <c r="A11" s="10"/>
      <c r="B11" s="10"/>
      <c r="C11" s="10"/>
      <c r="E11" s="5" t="s">
        <v>290</v>
      </c>
      <c r="F11" s="9">
        <v>60.0</v>
      </c>
      <c r="G11" s="10"/>
      <c r="H11" s="9" t="s">
        <v>12</v>
      </c>
      <c r="I11" s="9">
        <v>60.0</v>
      </c>
    </row>
    <row r="12">
      <c r="E12" s="5" t="s">
        <v>316</v>
      </c>
      <c r="F12" s="9">
        <v>150.0</v>
      </c>
      <c r="G12" s="10"/>
      <c r="H12" s="9" t="s">
        <v>12</v>
      </c>
      <c r="I12" s="9">
        <v>150.0</v>
      </c>
    </row>
    <row r="13">
      <c r="A13" s="1" t="s">
        <v>8</v>
      </c>
      <c r="B13" s="1" t="s">
        <v>9</v>
      </c>
      <c r="C13" s="1" t="s">
        <v>10</v>
      </c>
      <c r="E13" s="5" t="s">
        <v>317</v>
      </c>
      <c r="F13" s="9">
        <v>100.0</v>
      </c>
      <c r="G13" s="10"/>
      <c r="H13" s="9" t="s">
        <v>12</v>
      </c>
      <c r="I13" s="9">
        <v>100.0</v>
      </c>
      <c r="N13" s="15" t="s">
        <v>12</v>
      </c>
    </row>
    <row r="14">
      <c r="A14" s="10">
        <f>Sum(L2:L9)</f>
        <v>4169</v>
      </c>
      <c r="B14" s="10">
        <f>A14-C5</f>
        <v>17.26</v>
      </c>
      <c r="C14" s="10">
        <f>A14-A5</f>
        <v>19.52</v>
      </c>
      <c r="E14" s="5" t="s">
        <v>308</v>
      </c>
      <c r="F14" s="9">
        <v>160.0</v>
      </c>
      <c r="G14" s="10"/>
      <c r="H14" s="9" t="s">
        <v>12</v>
      </c>
      <c r="I14" s="9">
        <v>160.0</v>
      </c>
      <c r="N14" s="17" t="s">
        <v>27</v>
      </c>
    </row>
    <row r="15">
      <c r="E15" s="5"/>
      <c r="F15" s="9"/>
      <c r="G15" s="10"/>
      <c r="H15" s="9"/>
      <c r="I15" s="9"/>
    </row>
    <row r="16">
      <c r="E16" s="5" t="s">
        <v>318</v>
      </c>
      <c r="F16" s="9">
        <v>180.0</v>
      </c>
      <c r="G16" s="10"/>
      <c r="H16" s="9" t="s">
        <v>12</v>
      </c>
      <c r="I16" s="9">
        <v>180.0</v>
      </c>
    </row>
    <row r="17">
      <c r="E17" s="5" t="s">
        <v>319</v>
      </c>
      <c r="F17" s="9">
        <v>200.0</v>
      </c>
      <c r="G17" s="10"/>
      <c r="H17" s="9" t="s">
        <v>12</v>
      </c>
      <c r="I17" s="9">
        <v>200.0</v>
      </c>
    </row>
    <row r="18">
      <c r="E18" s="5" t="s">
        <v>320</v>
      </c>
      <c r="F18" s="9">
        <v>104.0</v>
      </c>
      <c r="G18" s="9"/>
      <c r="H18" s="9" t="s">
        <v>12</v>
      </c>
      <c r="I18" s="17">
        <v>104.0</v>
      </c>
    </row>
    <row r="19">
      <c r="E19" s="5"/>
      <c r="F19" s="9"/>
      <c r="G19" s="10"/>
      <c r="H19" s="9"/>
      <c r="I19" s="9"/>
    </row>
    <row r="20">
      <c r="E20" s="10"/>
      <c r="F20" s="9"/>
      <c r="G20" s="10"/>
      <c r="H20" s="9"/>
      <c r="I20" s="9"/>
    </row>
    <row r="21">
      <c r="E21" s="10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400.0</v>
      </c>
      <c r="G2" s="6">
        <v>6.0</v>
      </c>
      <c r="H2" s="7" t="s">
        <v>12</v>
      </c>
      <c r="I2" s="6">
        <v>400.0</v>
      </c>
      <c r="J2" s="8"/>
      <c r="K2" s="5" t="s">
        <v>13</v>
      </c>
      <c r="L2" s="9">
        <v>3500.0</v>
      </c>
      <c r="M2" s="9" t="s">
        <v>14</v>
      </c>
    </row>
    <row r="3">
      <c r="E3" s="5" t="s">
        <v>42</v>
      </c>
      <c r="F3" s="6">
        <v>321.94</v>
      </c>
      <c r="G3" s="6">
        <v>7.0</v>
      </c>
      <c r="H3" s="7" t="s">
        <v>12</v>
      </c>
      <c r="I3" s="6">
        <v>321.94</v>
      </c>
      <c r="J3" s="11"/>
      <c r="K3" s="5" t="s">
        <v>43</v>
      </c>
      <c r="L3" s="9">
        <v>400.0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12" t="s">
        <v>19</v>
      </c>
      <c r="F4" s="6">
        <v>300.0</v>
      </c>
      <c r="G4" s="6">
        <v>10.0</v>
      </c>
      <c r="H4" s="7" t="s">
        <v>12</v>
      </c>
      <c r="I4" s="6">
        <v>300.0</v>
      </c>
      <c r="J4" s="11"/>
      <c r="K4" s="5" t="s">
        <v>44</v>
      </c>
      <c r="L4" s="9">
        <v>70.0</v>
      </c>
      <c r="M4" s="9" t="s">
        <v>45</v>
      </c>
    </row>
    <row r="5">
      <c r="A5" s="10">
        <f>Sum(F2:F22)</f>
        <v>3417.4</v>
      </c>
      <c r="B5" s="10">
        <f>SUMIF(H2:H40,"=Não",F2:F40)</f>
        <v>80</v>
      </c>
      <c r="C5" s="10">
        <f>Sum(I2:I29)</f>
        <v>2699.21</v>
      </c>
      <c r="E5" s="12" t="s">
        <v>21</v>
      </c>
      <c r="F5" s="6">
        <v>200.59</v>
      </c>
      <c r="G5" s="6">
        <v>10.0</v>
      </c>
      <c r="H5" s="7" t="s">
        <v>12</v>
      </c>
      <c r="I5" s="6">
        <v>200.59</v>
      </c>
      <c r="J5" s="8"/>
      <c r="K5" s="5" t="s">
        <v>46</v>
      </c>
      <c r="L5" s="9">
        <v>20.0</v>
      </c>
      <c r="M5" s="9" t="s">
        <v>45</v>
      </c>
    </row>
    <row r="6">
      <c r="A6" s="10"/>
      <c r="B6" s="10"/>
      <c r="C6" s="10"/>
      <c r="E6" s="12" t="s">
        <v>47</v>
      </c>
      <c r="F6" s="6">
        <v>404.0</v>
      </c>
      <c r="G6" s="6">
        <v>10.0</v>
      </c>
      <c r="H6" s="7" t="s">
        <v>12</v>
      </c>
      <c r="I6" s="6">
        <v>418.29</v>
      </c>
      <c r="J6" s="8"/>
      <c r="K6" s="5" t="s">
        <v>48</v>
      </c>
      <c r="L6" s="9">
        <v>50.0</v>
      </c>
      <c r="M6" s="9" t="s">
        <v>14</v>
      </c>
    </row>
    <row r="7">
      <c r="A7" s="10"/>
      <c r="B7" s="10"/>
      <c r="C7" s="10"/>
      <c r="E7" s="12" t="s">
        <v>49</v>
      </c>
      <c r="F7" s="6">
        <v>151.22</v>
      </c>
      <c r="G7" s="6">
        <v>10.0</v>
      </c>
      <c r="H7" s="7" t="s">
        <v>12</v>
      </c>
      <c r="I7" s="6">
        <v>151.22</v>
      </c>
      <c r="J7" s="8"/>
      <c r="K7" s="14"/>
      <c r="L7" s="13"/>
      <c r="M7" s="13"/>
    </row>
    <row r="8">
      <c r="A8" s="10"/>
      <c r="B8" s="10"/>
      <c r="C8" s="10"/>
      <c r="E8" s="5" t="s">
        <v>24</v>
      </c>
      <c r="F8" s="6"/>
      <c r="G8" s="6">
        <v>11.0</v>
      </c>
      <c r="H8" s="6" t="s">
        <v>27</v>
      </c>
      <c r="I8" s="10"/>
      <c r="J8" s="8"/>
      <c r="K8" s="14"/>
      <c r="L8" s="13"/>
      <c r="M8" s="13"/>
    </row>
    <row r="9">
      <c r="A9" s="10"/>
      <c r="B9" s="10"/>
      <c r="C9" s="10"/>
      <c r="E9" s="12" t="s">
        <v>31</v>
      </c>
      <c r="F9" s="6">
        <v>155.48</v>
      </c>
      <c r="G9" s="6">
        <v>11.0</v>
      </c>
      <c r="H9" s="7" t="s">
        <v>12</v>
      </c>
      <c r="I9" s="6"/>
      <c r="J9" s="8"/>
      <c r="K9" s="14"/>
      <c r="L9" s="13"/>
      <c r="M9" s="13"/>
    </row>
    <row r="10">
      <c r="A10" s="10"/>
      <c r="B10" s="10"/>
      <c r="C10" s="10"/>
      <c r="E10" s="12" t="s">
        <v>50</v>
      </c>
      <c r="F10" s="6">
        <v>347.0</v>
      </c>
      <c r="G10" s="6">
        <v>15.0</v>
      </c>
      <c r="H10" s="7" t="s">
        <v>12</v>
      </c>
      <c r="I10" s="6"/>
    </row>
    <row r="11">
      <c r="A11" s="10"/>
      <c r="B11" s="10"/>
      <c r="C11" s="10"/>
      <c r="E11" s="5" t="s">
        <v>29</v>
      </c>
      <c r="F11" s="6">
        <v>111.6</v>
      </c>
      <c r="G11" s="6">
        <v>17.0</v>
      </c>
      <c r="H11" s="7" t="s">
        <v>12</v>
      </c>
      <c r="I11" s="6">
        <v>111.6</v>
      </c>
    </row>
    <row r="12">
      <c r="E12" s="5" t="s">
        <v>30</v>
      </c>
      <c r="F12" s="6">
        <v>80.0</v>
      </c>
      <c r="G12" s="6">
        <v>17.0</v>
      </c>
      <c r="H12" s="7" t="s">
        <v>27</v>
      </c>
      <c r="I12" s="10"/>
    </row>
    <row r="13">
      <c r="E13" s="5" t="s">
        <v>51</v>
      </c>
      <c r="F13" s="6">
        <v>252.0</v>
      </c>
      <c r="G13" s="6">
        <v>20.0</v>
      </c>
      <c r="H13" s="7" t="s">
        <v>12</v>
      </c>
      <c r="I13" s="6">
        <v>252.0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52</v>
      </c>
      <c r="F14" s="6">
        <v>500.0</v>
      </c>
      <c r="G14" s="10"/>
      <c r="H14" s="7" t="s">
        <v>12</v>
      </c>
      <c r="I14" s="6">
        <v>350.0</v>
      </c>
      <c r="K14" s="10">
        <f>Sum(L2:L9)</f>
        <v>4040</v>
      </c>
      <c r="L14" s="10">
        <f>K14-C5</f>
        <v>1340.79</v>
      </c>
      <c r="M14" s="10">
        <f>L14-B5</f>
        <v>1260.79</v>
      </c>
      <c r="N14" s="17" t="s">
        <v>27</v>
      </c>
    </row>
    <row r="15">
      <c r="E15" s="5" t="s">
        <v>26</v>
      </c>
      <c r="F15" s="6"/>
      <c r="G15" s="6"/>
      <c r="H15" s="7"/>
      <c r="I15" s="6"/>
    </row>
    <row r="16">
      <c r="E16" s="6" t="s">
        <v>53</v>
      </c>
      <c r="F16" s="6">
        <v>115.0</v>
      </c>
      <c r="G16" s="10"/>
      <c r="H16" s="6" t="s">
        <v>12</v>
      </c>
      <c r="I16" s="6">
        <v>115.0</v>
      </c>
    </row>
    <row r="17">
      <c r="E17" s="6" t="s">
        <v>54</v>
      </c>
      <c r="F17" s="6">
        <v>30.0</v>
      </c>
      <c r="G17" s="10"/>
      <c r="H17" s="6" t="s">
        <v>12</v>
      </c>
      <c r="I17" s="6">
        <v>30.0</v>
      </c>
    </row>
    <row r="18">
      <c r="E18" s="6" t="s">
        <v>28</v>
      </c>
      <c r="F18" s="6">
        <v>48.57</v>
      </c>
      <c r="G18" s="6">
        <v>16.0</v>
      </c>
      <c r="H18" s="6" t="s">
        <v>12</v>
      </c>
      <c r="I18" s="6">
        <v>48.57</v>
      </c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  <c r="L22">
        <f>Sum(F9,F10,F12,F13,F14)</f>
        <v>1334.48</v>
      </c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  <row r="1000">
      <c r="E1000" s="14"/>
      <c r="F1000" s="10"/>
      <c r="G1000" s="10"/>
      <c r="H1000" s="16"/>
      <c r="I1000" s="10"/>
    </row>
  </sheetData>
  <autoFilter ref="$A$1"/>
  <dataValidations>
    <dataValidation type="list" allowBlank="1" showErrorMessage="1" sqref="H2:H15 H19:H1000">
      <formula1>'Fevereiro 2016'!$N$13:$N$14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300.0</v>
      </c>
      <c r="G2" s="9">
        <v>10.0</v>
      </c>
      <c r="H2" s="9" t="s">
        <v>12</v>
      </c>
      <c r="I2" s="9">
        <v>300.0</v>
      </c>
      <c r="J2" s="8"/>
      <c r="K2" s="5" t="s">
        <v>309</v>
      </c>
      <c r="L2" s="9">
        <v>2766.97</v>
      </c>
      <c r="M2" s="9" t="s">
        <v>14</v>
      </c>
    </row>
    <row r="3">
      <c r="E3" s="5" t="s">
        <v>21</v>
      </c>
      <c r="F3" s="9">
        <v>474.0</v>
      </c>
      <c r="G3" s="9">
        <v>10.0</v>
      </c>
      <c r="H3" s="9" t="s">
        <v>12</v>
      </c>
      <c r="I3" s="9">
        <v>474.0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321</v>
      </c>
      <c r="F4" s="9">
        <v>435.71</v>
      </c>
      <c r="G4" s="9">
        <v>11.0</v>
      </c>
      <c r="H4" s="9" t="s">
        <v>12</v>
      </c>
      <c r="I4" s="9">
        <v>437.73</v>
      </c>
      <c r="J4" s="11"/>
      <c r="K4" s="5" t="s">
        <v>322</v>
      </c>
      <c r="L4" s="9">
        <v>180.0</v>
      </c>
      <c r="M4" s="9" t="s">
        <v>14</v>
      </c>
    </row>
    <row r="5">
      <c r="A5" s="10">
        <f>Sum(F2:F50)</f>
        <v>6032.74</v>
      </c>
      <c r="B5" s="10">
        <f>SUMIF(H2:H39,"=Não",F2:F39)</f>
        <v>100</v>
      </c>
      <c r="C5" s="10">
        <f>Sum(I2:I28)</f>
        <v>5684.76</v>
      </c>
      <c r="E5" s="5" t="s">
        <v>158</v>
      </c>
      <c r="F5" s="9">
        <v>139.9</v>
      </c>
      <c r="G5" s="13"/>
      <c r="H5" s="9" t="s">
        <v>12</v>
      </c>
      <c r="I5" s="9">
        <v>139.9</v>
      </c>
      <c r="J5" s="8"/>
      <c r="K5" s="5" t="s">
        <v>312</v>
      </c>
      <c r="L5" s="9">
        <v>100.0</v>
      </c>
      <c r="M5" s="9" t="s">
        <v>14</v>
      </c>
    </row>
    <row r="6">
      <c r="A6" s="10"/>
      <c r="B6" s="10"/>
      <c r="C6" s="10"/>
      <c r="E6" s="5" t="s">
        <v>137</v>
      </c>
      <c r="F6" s="9">
        <v>100.0</v>
      </c>
      <c r="G6" s="13"/>
      <c r="H6" s="9" t="s">
        <v>27</v>
      </c>
      <c r="I6" s="9"/>
      <c r="J6" s="8"/>
      <c r="K6" s="5" t="s">
        <v>323</v>
      </c>
      <c r="L6" s="9">
        <v>1400.0</v>
      </c>
      <c r="M6" s="6" t="s">
        <v>14</v>
      </c>
    </row>
    <row r="7">
      <c r="A7" s="10"/>
      <c r="B7" s="10"/>
      <c r="C7" s="10"/>
      <c r="E7" s="5" t="s">
        <v>147</v>
      </c>
      <c r="F7" s="9">
        <v>95.0</v>
      </c>
      <c r="G7" s="13"/>
      <c r="H7" s="9" t="s">
        <v>12</v>
      </c>
      <c r="I7" s="9">
        <v>95.0</v>
      </c>
      <c r="J7" s="22"/>
      <c r="K7" s="5" t="s">
        <v>148</v>
      </c>
      <c r="L7" s="9">
        <v>150.0</v>
      </c>
      <c r="M7" s="9" t="s">
        <v>14</v>
      </c>
    </row>
    <row r="8">
      <c r="A8" s="10"/>
      <c r="B8" s="10"/>
      <c r="C8" s="10"/>
      <c r="E8" s="5" t="s">
        <v>324</v>
      </c>
      <c r="F8" s="9">
        <v>297.87</v>
      </c>
      <c r="G8" s="10"/>
      <c r="H8" s="9" t="s">
        <v>12</v>
      </c>
      <c r="I8" s="9">
        <v>297.87</v>
      </c>
      <c r="J8" s="22"/>
      <c r="K8" s="5" t="s">
        <v>325</v>
      </c>
      <c r="L8" s="9">
        <v>64.0</v>
      </c>
      <c r="M8" s="9" t="s">
        <v>14</v>
      </c>
    </row>
    <row r="9">
      <c r="A9" s="10"/>
      <c r="B9" s="10"/>
      <c r="C9" s="10"/>
      <c r="E9" s="5" t="s">
        <v>326</v>
      </c>
      <c r="F9" s="9">
        <v>1000.0</v>
      </c>
      <c r="G9" s="10"/>
      <c r="H9" s="9" t="s">
        <v>12</v>
      </c>
      <c r="I9" s="9">
        <v>1000.0</v>
      </c>
      <c r="J9" s="22"/>
      <c r="K9" s="14"/>
      <c r="L9" s="13"/>
      <c r="M9" s="13"/>
    </row>
    <row r="10">
      <c r="A10" s="10"/>
      <c r="B10" s="10"/>
      <c r="C10" s="10"/>
      <c r="E10" s="5" t="s">
        <v>327</v>
      </c>
      <c r="F10" s="9">
        <v>500.0</v>
      </c>
      <c r="G10" s="10"/>
      <c r="H10" s="9" t="s">
        <v>12</v>
      </c>
      <c r="I10" s="9">
        <v>250.0</v>
      </c>
    </row>
    <row r="11">
      <c r="A11" s="10"/>
      <c r="B11" s="10"/>
      <c r="C11" s="10"/>
      <c r="E11" s="5" t="s">
        <v>290</v>
      </c>
      <c r="F11" s="9">
        <v>80.0</v>
      </c>
      <c r="G11" s="10"/>
      <c r="H11" s="9" t="s">
        <v>12</v>
      </c>
      <c r="I11" s="9">
        <v>80.0</v>
      </c>
      <c r="L11" s="17">
        <v>5210.0</v>
      </c>
    </row>
    <row r="12">
      <c r="E12" s="5" t="s">
        <v>328</v>
      </c>
      <c r="F12" s="9">
        <v>150.0</v>
      </c>
      <c r="G12" s="10"/>
      <c r="H12" s="9" t="s">
        <v>12</v>
      </c>
      <c r="I12" s="9">
        <v>150.0</v>
      </c>
    </row>
    <row r="13">
      <c r="A13" s="1" t="s">
        <v>8</v>
      </c>
      <c r="B13" s="1" t="s">
        <v>9</v>
      </c>
      <c r="C13" s="1" t="s">
        <v>10</v>
      </c>
      <c r="E13" s="5" t="s">
        <v>317</v>
      </c>
      <c r="F13" s="9">
        <v>160.0</v>
      </c>
      <c r="G13" s="10"/>
      <c r="H13" s="9" t="s">
        <v>12</v>
      </c>
      <c r="I13" s="9">
        <v>160.0</v>
      </c>
      <c r="N13" s="15" t="s">
        <v>12</v>
      </c>
    </row>
    <row r="14">
      <c r="A14" s="10">
        <f>Sum(L2:L9)</f>
        <v>5550.97</v>
      </c>
      <c r="B14" s="10">
        <f>A14-C5</f>
        <v>-133.79</v>
      </c>
      <c r="C14" s="10">
        <f>A14-A5</f>
        <v>-481.77</v>
      </c>
      <c r="E14" s="5" t="s">
        <v>308</v>
      </c>
      <c r="F14" s="9">
        <v>160.0</v>
      </c>
      <c r="G14" s="10"/>
      <c r="H14" s="9" t="s">
        <v>12</v>
      </c>
      <c r="I14" s="9">
        <v>160.0</v>
      </c>
      <c r="N14" s="17" t="s">
        <v>27</v>
      </c>
    </row>
    <row r="15">
      <c r="E15" s="5" t="s">
        <v>110</v>
      </c>
      <c r="F15" s="9">
        <v>128.0</v>
      </c>
      <c r="G15" s="10"/>
      <c r="H15" s="9" t="s">
        <v>12</v>
      </c>
      <c r="I15" s="9">
        <v>128.0</v>
      </c>
    </row>
    <row r="16">
      <c r="E16" s="5" t="s">
        <v>329</v>
      </c>
      <c r="F16" s="9">
        <v>180.0</v>
      </c>
      <c r="G16" s="10"/>
      <c r="H16" s="9" t="s">
        <v>12</v>
      </c>
      <c r="I16" s="9">
        <v>180.0</v>
      </c>
    </row>
    <row r="17">
      <c r="E17" s="5" t="s">
        <v>330</v>
      </c>
      <c r="F17" s="9">
        <v>200.0</v>
      </c>
      <c r="G17" s="10"/>
      <c r="H17" s="9" t="s">
        <v>12</v>
      </c>
      <c r="I17" s="9">
        <v>200.0</v>
      </c>
    </row>
    <row r="18">
      <c r="E18" s="5" t="s">
        <v>331</v>
      </c>
      <c r="F18" s="9">
        <v>148.0</v>
      </c>
      <c r="G18" s="9"/>
      <c r="H18" s="9" t="s">
        <v>12</v>
      </c>
      <c r="I18" s="6">
        <v>148.0</v>
      </c>
    </row>
    <row r="19">
      <c r="E19" s="5" t="s">
        <v>332</v>
      </c>
      <c r="F19" s="9">
        <v>514.16</v>
      </c>
      <c r="G19" s="10"/>
      <c r="H19" s="9" t="s">
        <v>12</v>
      </c>
      <c r="I19" s="9">
        <v>514.16</v>
      </c>
    </row>
    <row r="20">
      <c r="E20" s="5" t="s">
        <v>333</v>
      </c>
      <c r="F20" s="9">
        <v>250.0</v>
      </c>
      <c r="G20" s="10"/>
      <c r="H20" s="9" t="s">
        <v>12</v>
      </c>
      <c r="I20" s="9">
        <v>250.0</v>
      </c>
    </row>
    <row r="21">
      <c r="E21" s="5" t="s">
        <v>334</v>
      </c>
      <c r="F21" s="9">
        <v>105.0</v>
      </c>
      <c r="G21" s="10"/>
      <c r="H21" s="9" t="s">
        <v>12</v>
      </c>
      <c r="I21" s="9">
        <v>105.0</v>
      </c>
    </row>
    <row r="22">
      <c r="E22" s="5" t="s">
        <v>335</v>
      </c>
      <c r="F22" s="9">
        <v>615.1</v>
      </c>
      <c r="G22" s="10"/>
      <c r="H22" s="9" t="s">
        <v>12</v>
      </c>
      <c r="I22" s="9">
        <v>615.1</v>
      </c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300.0</v>
      </c>
      <c r="G2" s="9">
        <v>10.0</v>
      </c>
      <c r="H2" s="9" t="s">
        <v>12</v>
      </c>
      <c r="I2" s="9">
        <v>300.0</v>
      </c>
      <c r="J2" s="8"/>
      <c r="K2" s="5" t="s">
        <v>309</v>
      </c>
      <c r="L2" s="9">
        <v>2766.97</v>
      </c>
      <c r="M2" s="9" t="s">
        <v>14</v>
      </c>
    </row>
    <row r="3">
      <c r="E3" s="5" t="s">
        <v>21</v>
      </c>
      <c r="F3" s="9">
        <v>120.98</v>
      </c>
      <c r="G3" s="9">
        <v>10.0</v>
      </c>
      <c r="H3" s="9" t="s">
        <v>12</v>
      </c>
      <c r="I3" s="9">
        <v>120.98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139.9</v>
      </c>
      <c r="G4" s="13"/>
      <c r="H4" s="9" t="s">
        <v>12</v>
      </c>
      <c r="I4" s="9">
        <v>146.98</v>
      </c>
      <c r="J4" s="11"/>
      <c r="K4" s="5" t="s">
        <v>336</v>
      </c>
      <c r="L4" s="9">
        <v>180.0</v>
      </c>
      <c r="M4" s="9" t="s">
        <v>14</v>
      </c>
    </row>
    <row r="5">
      <c r="A5" s="10">
        <f>Sum(F2:F50)</f>
        <v>4463.75</v>
      </c>
      <c r="B5" s="10">
        <f>SUMIF(H2:H39,"=Não",F2:F39)</f>
        <v>1850</v>
      </c>
      <c r="C5" s="10">
        <f>Sum(I2:I28)</f>
        <v>2620.83</v>
      </c>
      <c r="E5" s="5" t="s">
        <v>137</v>
      </c>
      <c r="F5" s="9">
        <v>100.0</v>
      </c>
      <c r="G5" s="13"/>
      <c r="H5" s="9" t="s">
        <v>12</v>
      </c>
      <c r="I5" s="9">
        <v>100.0</v>
      </c>
      <c r="J5" s="8"/>
      <c r="K5" s="5" t="s">
        <v>323</v>
      </c>
      <c r="L5" s="9">
        <v>1400.0</v>
      </c>
      <c r="M5" s="10"/>
    </row>
    <row r="6">
      <c r="A6" s="10"/>
      <c r="B6" s="10"/>
      <c r="C6" s="10"/>
      <c r="E6" s="5" t="s">
        <v>147</v>
      </c>
      <c r="F6" s="9">
        <v>95.0</v>
      </c>
      <c r="G6" s="13"/>
      <c r="H6" s="9" t="s">
        <v>12</v>
      </c>
      <c r="I6" s="9">
        <v>95.0</v>
      </c>
      <c r="J6" s="8"/>
      <c r="K6" s="5" t="s">
        <v>148</v>
      </c>
      <c r="L6" s="9">
        <v>150.0</v>
      </c>
      <c r="M6" s="9" t="s">
        <v>14</v>
      </c>
    </row>
    <row r="7">
      <c r="A7" s="10"/>
      <c r="B7" s="10"/>
      <c r="C7" s="10"/>
      <c r="E7" s="5" t="s">
        <v>337</v>
      </c>
      <c r="F7" s="9">
        <v>297.87</v>
      </c>
      <c r="G7" s="10"/>
      <c r="H7" s="9" t="s">
        <v>12</v>
      </c>
      <c r="I7" s="9">
        <v>297.87</v>
      </c>
      <c r="J7" s="8"/>
      <c r="K7" s="10"/>
      <c r="L7" s="10"/>
      <c r="M7" s="10"/>
    </row>
    <row r="8">
      <c r="A8" s="10"/>
      <c r="B8" s="10"/>
      <c r="C8" s="10"/>
      <c r="E8" s="5" t="s">
        <v>338</v>
      </c>
      <c r="F8" s="9">
        <v>750.0</v>
      </c>
      <c r="G8" s="10"/>
      <c r="H8" s="9" t="s">
        <v>12</v>
      </c>
      <c r="I8" s="9">
        <v>750.0</v>
      </c>
      <c r="J8" s="8"/>
      <c r="K8" s="14"/>
      <c r="L8" s="13"/>
      <c r="M8" s="13"/>
    </row>
    <row r="9">
      <c r="A9" s="10"/>
      <c r="B9" s="10"/>
      <c r="C9" s="10"/>
      <c r="E9" s="5" t="s">
        <v>339</v>
      </c>
      <c r="F9" s="9">
        <v>180.0</v>
      </c>
      <c r="G9" s="10"/>
      <c r="H9" s="9" t="s">
        <v>12</v>
      </c>
      <c r="I9" s="9">
        <v>180.0</v>
      </c>
      <c r="J9" s="8"/>
      <c r="K9" s="14"/>
      <c r="L9" s="13"/>
      <c r="M9" s="13"/>
    </row>
    <row r="10">
      <c r="A10" s="10"/>
      <c r="B10" s="10"/>
      <c r="C10" s="10"/>
      <c r="E10" s="5" t="s">
        <v>290</v>
      </c>
      <c r="F10" s="9">
        <v>60.0</v>
      </c>
      <c r="G10" s="10"/>
      <c r="H10" s="9" t="s">
        <v>12</v>
      </c>
      <c r="I10" s="9">
        <v>60.0</v>
      </c>
    </row>
    <row r="11">
      <c r="A11" s="10"/>
      <c r="B11" s="10"/>
      <c r="C11" s="10"/>
      <c r="E11" s="5" t="s">
        <v>308</v>
      </c>
      <c r="F11" s="9">
        <v>160.0</v>
      </c>
      <c r="G11" s="10"/>
      <c r="H11" s="9" t="s">
        <v>12</v>
      </c>
      <c r="I11" s="9">
        <v>160.0</v>
      </c>
    </row>
    <row r="12">
      <c r="E12" s="5" t="s">
        <v>110</v>
      </c>
      <c r="F12" s="9">
        <v>160.0</v>
      </c>
      <c r="G12" s="10"/>
      <c r="H12" s="9" t="s">
        <v>12</v>
      </c>
      <c r="I12" s="9">
        <v>160.0</v>
      </c>
    </row>
    <row r="13">
      <c r="A13" s="1" t="s">
        <v>8</v>
      </c>
      <c r="B13" s="1" t="s">
        <v>9</v>
      </c>
      <c r="C13" s="1" t="s">
        <v>10</v>
      </c>
      <c r="E13" s="5" t="s">
        <v>340</v>
      </c>
      <c r="F13" s="9">
        <v>350.0</v>
      </c>
      <c r="G13" s="9"/>
      <c r="H13" s="9" t="s">
        <v>27</v>
      </c>
      <c r="I13" s="9"/>
      <c r="N13" s="15" t="s">
        <v>12</v>
      </c>
    </row>
    <row r="14">
      <c r="A14" s="10">
        <f>Sum(L2:L9)</f>
        <v>5386.97</v>
      </c>
      <c r="B14" s="10">
        <f>A14-C5</f>
        <v>2766.14</v>
      </c>
      <c r="C14" s="10">
        <f>A14-A5</f>
        <v>923.22</v>
      </c>
      <c r="E14" s="5" t="s">
        <v>341</v>
      </c>
      <c r="F14" s="9">
        <v>250.0</v>
      </c>
      <c r="G14" s="10"/>
      <c r="H14" s="9" t="s">
        <v>12</v>
      </c>
      <c r="I14" s="9">
        <v>250.0</v>
      </c>
      <c r="N14" s="17" t="s">
        <v>27</v>
      </c>
    </row>
    <row r="15">
      <c r="E15" s="5" t="s">
        <v>342</v>
      </c>
      <c r="F15" s="9">
        <v>1500.0</v>
      </c>
      <c r="G15" s="10"/>
      <c r="H15" s="9" t="s">
        <v>27</v>
      </c>
      <c r="I15" s="10"/>
    </row>
    <row r="16">
      <c r="E16" s="10"/>
      <c r="F16" s="10"/>
      <c r="G16" s="10"/>
      <c r="H16" s="10"/>
      <c r="I16" s="10"/>
    </row>
    <row r="17">
      <c r="E17" s="10"/>
      <c r="F17" s="10"/>
      <c r="G17" s="10"/>
      <c r="H17" s="10"/>
      <c r="I17" s="10"/>
    </row>
    <row r="18">
      <c r="E18" s="10"/>
      <c r="F18" s="10"/>
      <c r="G18" s="10"/>
      <c r="H18" s="10"/>
      <c r="I18" s="10"/>
    </row>
    <row r="19">
      <c r="E19" s="10"/>
      <c r="F19" s="10"/>
      <c r="G19" s="10"/>
      <c r="H19" s="10"/>
      <c r="I19" s="10"/>
    </row>
    <row r="20">
      <c r="E20" s="10"/>
      <c r="F20" s="10"/>
      <c r="G20" s="10"/>
      <c r="H20" s="10"/>
      <c r="I20" s="10"/>
    </row>
    <row r="21">
      <c r="E21" s="10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16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257</v>
      </c>
      <c r="L2" s="9">
        <v>2766.97</v>
      </c>
      <c r="M2" s="9" t="s">
        <v>14</v>
      </c>
    </row>
    <row r="3">
      <c r="E3" s="5" t="s">
        <v>21</v>
      </c>
      <c r="F3" s="9">
        <v>120.0</v>
      </c>
      <c r="G3" s="9">
        <v>10.0</v>
      </c>
      <c r="H3" s="9" t="s">
        <v>12</v>
      </c>
      <c r="I3" s="9">
        <v>125.61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139.9</v>
      </c>
      <c r="G4" s="13"/>
      <c r="H4" s="9" t="s">
        <v>12</v>
      </c>
      <c r="I4" s="9">
        <v>153.83</v>
      </c>
      <c r="J4" s="11"/>
      <c r="K4" s="5" t="s">
        <v>343</v>
      </c>
      <c r="L4" s="9">
        <v>180.0</v>
      </c>
      <c r="M4" s="9" t="s">
        <v>14</v>
      </c>
    </row>
    <row r="5">
      <c r="A5" s="10">
        <f>Sum(F2:F50)</f>
        <v>6169.34</v>
      </c>
      <c r="B5" s="10">
        <f>SUMIF(H2:H39,"=Não",F2:F39)</f>
        <v>0</v>
      </c>
      <c r="C5" s="10">
        <f>Sum(I2:I28)</f>
        <v>6368.88</v>
      </c>
      <c r="E5" s="5" t="s">
        <v>147</v>
      </c>
      <c r="F5" s="9">
        <v>95.0</v>
      </c>
      <c r="G5" s="13"/>
      <c r="H5" s="9" t="s">
        <v>12</v>
      </c>
      <c r="I5" s="9">
        <v>95.0</v>
      </c>
      <c r="J5" s="8"/>
      <c r="K5" s="5" t="s">
        <v>323</v>
      </c>
      <c r="L5" s="9">
        <v>1925.0</v>
      </c>
      <c r="M5" s="9"/>
    </row>
    <row r="6">
      <c r="A6" s="10"/>
      <c r="B6" s="10"/>
      <c r="C6" s="10"/>
      <c r="E6" s="5" t="s">
        <v>344</v>
      </c>
      <c r="F6" s="9">
        <v>297.87</v>
      </c>
      <c r="G6" s="10"/>
      <c r="H6" s="9" t="s">
        <v>12</v>
      </c>
      <c r="I6" s="9">
        <v>297.87</v>
      </c>
      <c r="J6" s="8"/>
      <c r="K6" s="5" t="s">
        <v>275</v>
      </c>
      <c r="L6" s="9">
        <v>885.0</v>
      </c>
      <c r="M6" s="10"/>
    </row>
    <row r="7">
      <c r="A7" s="10"/>
      <c r="B7" s="10"/>
      <c r="C7" s="10"/>
      <c r="E7" s="5" t="s">
        <v>345</v>
      </c>
      <c r="F7" s="9">
        <v>500.0</v>
      </c>
      <c r="G7" s="10"/>
      <c r="H7" s="9" t="s">
        <v>12</v>
      </c>
      <c r="I7" s="9">
        <v>500.0</v>
      </c>
      <c r="J7" s="22"/>
      <c r="K7" s="5" t="s">
        <v>346</v>
      </c>
      <c r="L7" s="9">
        <v>750.0</v>
      </c>
      <c r="M7" s="13"/>
    </row>
    <row r="8">
      <c r="A8" s="10"/>
      <c r="B8" s="10"/>
      <c r="C8" s="10"/>
      <c r="E8" s="5" t="s">
        <v>347</v>
      </c>
      <c r="F8" s="9">
        <v>180.0</v>
      </c>
      <c r="G8" s="10"/>
      <c r="H8" s="9" t="s">
        <v>12</v>
      </c>
      <c r="I8" s="9">
        <v>180.0</v>
      </c>
      <c r="J8" s="22"/>
      <c r="K8" s="14"/>
      <c r="L8" s="13"/>
      <c r="M8" s="13"/>
    </row>
    <row r="9">
      <c r="A9" s="10"/>
      <c r="B9" s="10"/>
      <c r="C9" s="10"/>
      <c r="E9" s="5" t="s">
        <v>290</v>
      </c>
      <c r="F9" s="9">
        <v>60.0</v>
      </c>
      <c r="G9" s="10"/>
      <c r="H9" s="9" t="s">
        <v>12</v>
      </c>
      <c r="I9" s="9">
        <v>60.0</v>
      </c>
      <c r="J9" s="22"/>
      <c r="K9" s="14"/>
      <c r="L9" s="13"/>
      <c r="M9" s="13"/>
    </row>
    <row r="10">
      <c r="A10" s="10"/>
      <c r="B10" s="10"/>
      <c r="C10" s="10"/>
      <c r="E10" s="5" t="s">
        <v>308</v>
      </c>
      <c r="F10" s="9">
        <v>160.0</v>
      </c>
      <c r="G10" s="10"/>
      <c r="H10" s="9" t="s">
        <v>12</v>
      </c>
      <c r="I10" s="9">
        <v>160.0</v>
      </c>
    </row>
    <row r="11">
      <c r="A11" s="10"/>
      <c r="B11" s="10"/>
      <c r="C11" s="10"/>
      <c r="E11" s="5" t="s">
        <v>110</v>
      </c>
      <c r="F11" s="9">
        <v>160.0</v>
      </c>
      <c r="G11" s="10"/>
      <c r="H11" s="9" t="s">
        <v>12</v>
      </c>
      <c r="I11" s="9">
        <v>160.0</v>
      </c>
    </row>
    <row r="12">
      <c r="E12" s="5" t="s">
        <v>348</v>
      </c>
      <c r="F12" s="9">
        <v>700.0</v>
      </c>
      <c r="G12" s="9"/>
      <c r="H12" s="9" t="s">
        <v>12</v>
      </c>
      <c r="I12" s="9">
        <v>700.0</v>
      </c>
    </row>
    <row r="13">
      <c r="A13" s="1" t="s">
        <v>8</v>
      </c>
      <c r="B13" s="1" t="s">
        <v>9</v>
      </c>
      <c r="C13" s="1" t="s">
        <v>10</v>
      </c>
      <c r="E13" s="5" t="s">
        <v>349</v>
      </c>
      <c r="F13" s="9">
        <v>685.57</v>
      </c>
      <c r="G13" s="5"/>
      <c r="H13" s="9" t="s">
        <v>12</v>
      </c>
      <c r="I13" s="9">
        <v>685.57</v>
      </c>
      <c r="N13" s="15" t="s">
        <v>12</v>
      </c>
    </row>
    <row r="14">
      <c r="A14" s="10">
        <f>Sum(L2:L9)</f>
        <v>7396.97</v>
      </c>
      <c r="B14" s="10">
        <f>A14-C5</f>
        <v>1028.09</v>
      </c>
      <c r="C14" s="10">
        <f>A14-A5</f>
        <v>1227.63</v>
      </c>
      <c r="E14" s="5" t="s">
        <v>350</v>
      </c>
      <c r="F14" s="9">
        <v>1500.0</v>
      </c>
      <c r="G14" s="10"/>
      <c r="H14" s="9" t="s">
        <v>12</v>
      </c>
      <c r="I14" s="9">
        <v>1500.0</v>
      </c>
      <c r="N14" s="17" t="s">
        <v>27</v>
      </c>
    </row>
    <row r="15">
      <c r="E15" s="5" t="s">
        <v>351</v>
      </c>
      <c r="F15" s="9">
        <v>520.0</v>
      </c>
      <c r="G15" s="10"/>
      <c r="H15" s="9" t="s">
        <v>12</v>
      </c>
      <c r="I15" s="9">
        <v>520.0</v>
      </c>
    </row>
    <row r="16">
      <c r="E16" s="5" t="s">
        <v>352</v>
      </c>
      <c r="G16" s="10"/>
      <c r="H16" s="9" t="s">
        <v>12</v>
      </c>
      <c r="I16" s="9">
        <v>180.0</v>
      </c>
    </row>
    <row r="17">
      <c r="E17" s="5" t="s">
        <v>353</v>
      </c>
      <c r="F17" s="9">
        <v>164.0</v>
      </c>
      <c r="G17" s="10"/>
      <c r="H17" s="9" t="s">
        <v>12</v>
      </c>
      <c r="I17" s="9">
        <v>164.0</v>
      </c>
    </row>
    <row r="18">
      <c r="E18" s="5" t="s">
        <v>354</v>
      </c>
      <c r="F18" s="9">
        <v>119.0</v>
      </c>
      <c r="G18" s="10"/>
      <c r="H18" s="9" t="s">
        <v>12</v>
      </c>
      <c r="I18" s="9">
        <v>119.0</v>
      </c>
    </row>
    <row r="19">
      <c r="E19" s="5" t="s">
        <v>355</v>
      </c>
      <c r="F19" s="9">
        <v>198.0</v>
      </c>
      <c r="G19" s="10"/>
      <c r="H19" s="9" t="s">
        <v>12</v>
      </c>
      <c r="I19" s="9">
        <v>198.0</v>
      </c>
    </row>
    <row r="20">
      <c r="E20" s="5" t="s">
        <v>356</v>
      </c>
      <c r="F20" s="9">
        <v>70.0</v>
      </c>
      <c r="G20" s="10"/>
      <c r="H20" s="9" t="s">
        <v>12</v>
      </c>
      <c r="I20" s="9">
        <v>70.0</v>
      </c>
    </row>
    <row r="21">
      <c r="E21" s="5" t="s">
        <v>357</v>
      </c>
      <c r="F21" s="9">
        <v>50.0</v>
      </c>
      <c r="G21" s="10"/>
      <c r="H21" s="9" t="s">
        <v>12</v>
      </c>
      <c r="I21" s="9">
        <v>50.0</v>
      </c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2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9" max="9" width="17.14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358</v>
      </c>
      <c r="L2" s="9">
        <v>2766.97</v>
      </c>
      <c r="M2" s="9" t="s">
        <v>14</v>
      </c>
    </row>
    <row r="3">
      <c r="E3" s="5" t="s">
        <v>308</v>
      </c>
      <c r="F3" s="9">
        <v>160.0</v>
      </c>
      <c r="G3" s="9"/>
      <c r="H3" s="9" t="s">
        <v>12</v>
      </c>
      <c r="I3" s="9">
        <v>160.0</v>
      </c>
      <c r="J3" s="11"/>
      <c r="K3" s="5" t="s">
        <v>229</v>
      </c>
      <c r="L3" s="9">
        <v>473.0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147.09</v>
      </c>
      <c r="G4" s="9">
        <v>10.0</v>
      </c>
      <c r="H4" s="9" t="s">
        <v>12</v>
      </c>
      <c r="I4" s="9">
        <v>147.09</v>
      </c>
      <c r="J4" s="11"/>
      <c r="K4" s="5" t="s">
        <v>323</v>
      </c>
      <c r="L4" s="9">
        <v>1925.0</v>
      </c>
      <c r="M4" s="10"/>
    </row>
    <row r="5">
      <c r="A5" s="10">
        <f>Sum(F2:F50)</f>
        <v>5944.09</v>
      </c>
      <c r="B5" s="10">
        <f>SUMIF(H2:H39,"=Não",F2:F39)</f>
        <v>0</v>
      </c>
      <c r="C5" s="10">
        <f>Sum(I2:I28)</f>
        <v>5945.48</v>
      </c>
      <c r="E5" s="5" t="s">
        <v>158</v>
      </c>
      <c r="F5" s="9">
        <v>149.0</v>
      </c>
      <c r="G5" s="9"/>
      <c r="H5" s="9" t="s">
        <v>12</v>
      </c>
      <c r="I5" s="9">
        <v>150.39</v>
      </c>
      <c r="J5" s="8"/>
      <c r="K5" s="5" t="s">
        <v>148</v>
      </c>
      <c r="L5" s="9">
        <v>150.0</v>
      </c>
      <c r="M5" s="9" t="s">
        <v>14</v>
      </c>
    </row>
    <row r="6">
      <c r="A6" s="10"/>
      <c r="B6" s="10"/>
      <c r="C6" s="10"/>
      <c r="E6" s="5" t="s">
        <v>110</v>
      </c>
      <c r="F6" s="9">
        <v>35.0</v>
      </c>
      <c r="G6" s="9"/>
      <c r="H6" s="9" t="s">
        <v>12</v>
      </c>
      <c r="I6" s="9">
        <v>35.0</v>
      </c>
      <c r="J6" s="8"/>
      <c r="K6" s="5" t="s">
        <v>359</v>
      </c>
      <c r="L6" s="9">
        <v>1500.0</v>
      </c>
      <c r="M6" s="10"/>
    </row>
    <row r="7">
      <c r="A7" s="10"/>
      <c r="B7" s="10"/>
      <c r="C7" s="10"/>
      <c r="E7" s="5" t="s">
        <v>290</v>
      </c>
      <c r="F7" s="9">
        <v>60.0</v>
      </c>
      <c r="G7" s="9"/>
      <c r="H7" s="9" t="s">
        <v>12</v>
      </c>
      <c r="I7" s="9">
        <v>60.0</v>
      </c>
      <c r="J7" s="8"/>
      <c r="K7" s="5" t="s">
        <v>360</v>
      </c>
      <c r="L7" s="9">
        <v>300.0</v>
      </c>
      <c r="M7" s="9" t="s">
        <v>14</v>
      </c>
    </row>
    <row r="8">
      <c r="A8" s="10"/>
      <c r="B8" s="10"/>
      <c r="C8" s="10"/>
      <c r="E8" s="5" t="s">
        <v>361</v>
      </c>
      <c r="F8" s="9">
        <v>625.0</v>
      </c>
      <c r="G8" s="9">
        <v>10.0</v>
      </c>
      <c r="H8" s="9" t="s">
        <v>12</v>
      </c>
      <c r="I8" s="9">
        <v>625.0</v>
      </c>
      <c r="J8" s="8"/>
      <c r="K8" s="14"/>
      <c r="L8" s="13"/>
      <c r="M8" s="13"/>
    </row>
    <row r="9">
      <c r="A9" s="10"/>
      <c r="B9" s="10"/>
      <c r="C9" s="10"/>
      <c r="E9" s="5" t="s">
        <v>362</v>
      </c>
      <c r="F9" s="9">
        <v>350.0</v>
      </c>
      <c r="G9" s="9"/>
      <c r="H9" s="9" t="s">
        <v>12</v>
      </c>
      <c r="I9" s="9">
        <v>350.0</v>
      </c>
      <c r="J9" s="8"/>
      <c r="K9" s="14"/>
      <c r="L9" s="13"/>
      <c r="M9" s="13"/>
    </row>
    <row r="10">
      <c r="A10" s="10"/>
      <c r="B10" s="10"/>
      <c r="C10" s="10"/>
      <c r="E10" s="5" t="s">
        <v>363</v>
      </c>
      <c r="F10" s="9">
        <v>198.0</v>
      </c>
      <c r="G10" s="9"/>
      <c r="H10" s="9" t="s">
        <v>12</v>
      </c>
      <c r="I10" s="9">
        <v>198.0</v>
      </c>
    </row>
    <row r="11">
      <c r="A11" s="10"/>
      <c r="B11" s="10"/>
      <c r="C11" s="10"/>
      <c r="E11" s="5" t="s">
        <v>364</v>
      </c>
      <c r="F11" s="9">
        <v>180.0</v>
      </c>
      <c r="G11" s="9"/>
      <c r="H11" s="9" t="s">
        <v>12</v>
      </c>
      <c r="I11" s="9">
        <v>180.0</v>
      </c>
    </row>
    <row r="12">
      <c r="E12" s="5" t="s">
        <v>147</v>
      </c>
      <c r="F12" s="9">
        <v>95.0</v>
      </c>
      <c r="G12" s="9"/>
      <c r="H12" s="9" t="s">
        <v>12</v>
      </c>
      <c r="I12" s="9">
        <v>95.0</v>
      </c>
    </row>
    <row r="13">
      <c r="A13" s="1" t="s">
        <v>8</v>
      </c>
      <c r="B13" s="1" t="s">
        <v>9</v>
      </c>
      <c r="C13" s="1" t="s">
        <v>10</v>
      </c>
      <c r="E13" s="5" t="s">
        <v>365</v>
      </c>
      <c r="F13" s="9">
        <v>500.0</v>
      </c>
      <c r="G13" s="9">
        <v>12.0</v>
      </c>
      <c r="H13" s="9" t="s">
        <v>12</v>
      </c>
      <c r="I13" s="9">
        <v>500.0</v>
      </c>
      <c r="N13" s="15" t="s">
        <v>12</v>
      </c>
    </row>
    <row r="14">
      <c r="A14" s="10">
        <f>Sum(L2:L9)</f>
        <v>7114.97</v>
      </c>
      <c r="B14" s="10">
        <f>A14-C5</f>
        <v>1169.49</v>
      </c>
      <c r="C14" s="10">
        <f>A14-A5</f>
        <v>1170.88</v>
      </c>
      <c r="E14" s="5" t="s">
        <v>366</v>
      </c>
      <c r="F14" s="9">
        <v>1970.0</v>
      </c>
      <c r="G14" s="9"/>
      <c r="H14" s="9" t="s">
        <v>12</v>
      </c>
      <c r="I14" s="9">
        <v>1970.0</v>
      </c>
      <c r="N14" s="17" t="s">
        <v>27</v>
      </c>
    </row>
    <row r="15">
      <c r="E15" s="5" t="s">
        <v>367</v>
      </c>
      <c r="F15" s="9">
        <v>180.0</v>
      </c>
      <c r="G15" s="9"/>
      <c r="H15" s="9" t="s">
        <v>12</v>
      </c>
      <c r="I15" s="9">
        <v>180.0</v>
      </c>
    </row>
    <row r="16">
      <c r="E16" s="5" t="s">
        <v>368</v>
      </c>
      <c r="F16" s="9">
        <v>110.0</v>
      </c>
      <c r="G16" s="9"/>
      <c r="H16" s="9" t="s">
        <v>12</v>
      </c>
      <c r="I16" s="9">
        <v>110.0</v>
      </c>
    </row>
    <row r="17">
      <c r="E17" s="5" t="s">
        <v>369</v>
      </c>
      <c r="F17" s="9">
        <v>180.0</v>
      </c>
      <c r="G17" s="9"/>
      <c r="H17" s="9" t="s">
        <v>12</v>
      </c>
      <c r="I17" s="9">
        <v>180.0</v>
      </c>
    </row>
    <row r="18">
      <c r="E18" s="5" t="s">
        <v>370</v>
      </c>
      <c r="F18" s="9">
        <v>75.0</v>
      </c>
      <c r="G18" s="9">
        <v>10.0</v>
      </c>
      <c r="H18" s="9" t="s">
        <v>12</v>
      </c>
      <c r="I18" s="9">
        <v>75.0</v>
      </c>
    </row>
    <row r="19">
      <c r="E19" s="5" t="s">
        <v>371</v>
      </c>
      <c r="F19" s="9">
        <v>180.0</v>
      </c>
      <c r="G19" s="9"/>
      <c r="H19" s="9" t="s">
        <v>12</v>
      </c>
      <c r="I19" s="9">
        <v>180.0</v>
      </c>
    </row>
    <row r="20">
      <c r="E20" s="5" t="s">
        <v>372</v>
      </c>
      <c r="F20" s="9">
        <v>300.0</v>
      </c>
      <c r="G20" s="6">
        <v>1.0</v>
      </c>
      <c r="H20" s="9" t="s">
        <v>12</v>
      </c>
      <c r="I20" s="9">
        <v>300.0</v>
      </c>
    </row>
    <row r="21">
      <c r="E21" s="5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9"/>
    </row>
    <row r="26">
      <c r="E26" s="5"/>
      <c r="F26" s="9"/>
      <c r="G26" s="10"/>
      <c r="H26" s="9"/>
      <c r="I26" s="9"/>
    </row>
    <row r="27">
      <c r="E27" s="5"/>
      <c r="F27" s="9"/>
      <c r="G27" s="10"/>
      <c r="H27" s="9"/>
      <c r="I27" s="9"/>
    </row>
    <row r="28">
      <c r="E28" s="5"/>
      <c r="F28" s="9"/>
      <c r="G28" s="10"/>
      <c r="H28" s="9"/>
      <c r="I28" s="9"/>
    </row>
    <row r="29">
      <c r="E29" s="5"/>
      <c r="F29" s="9"/>
      <c r="G29" s="10"/>
      <c r="H29" s="9"/>
      <c r="I29" s="9"/>
    </row>
    <row r="30">
      <c r="E30" s="5"/>
      <c r="F30" s="9"/>
      <c r="G30" s="10"/>
      <c r="H30" s="9"/>
      <c r="I30" s="9"/>
    </row>
    <row r="31">
      <c r="E31" s="5"/>
      <c r="F31" s="9"/>
      <c r="G31" s="10"/>
      <c r="H31" s="9"/>
      <c r="I31" s="9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32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6" max="6" width="18.0"/>
    <col customWidth="1" min="7" max="7" width="20.29"/>
    <col customWidth="1" min="8" max="8" width="16.86"/>
    <col customWidth="1" min="9" max="9" width="19.71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5" t="s">
        <v>12</v>
      </c>
      <c r="I2" s="9">
        <v>450.0</v>
      </c>
      <c r="J2" s="8"/>
      <c r="K2" s="5" t="s">
        <v>257</v>
      </c>
      <c r="L2" s="9">
        <v>2766.97</v>
      </c>
      <c r="M2" s="9" t="s">
        <v>14</v>
      </c>
    </row>
    <row r="3">
      <c r="E3" s="5" t="s">
        <v>308</v>
      </c>
      <c r="F3" s="9">
        <v>160.0</v>
      </c>
      <c r="G3" s="9"/>
      <c r="H3" s="5" t="s">
        <v>12</v>
      </c>
      <c r="I3" s="9">
        <v>160.0</v>
      </c>
      <c r="J3" s="11"/>
      <c r="K3" s="5" t="s">
        <v>229</v>
      </c>
      <c r="L3" s="9"/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188.0</v>
      </c>
      <c r="G4" s="9">
        <v>10.0</v>
      </c>
      <c r="H4" s="5" t="s">
        <v>12</v>
      </c>
      <c r="I4" s="9">
        <v>188.75</v>
      </c>
      <c r="J4" s="11"/>
      <c r="K4" s="5" t="s">
        <v>323</v>
      </c>
      <c r="L4" s="9">
        <v>1925.0</v>
      </c>
      <c r="M4" s="10"/>
    </row>
    <row r="5">
      <c r="A5" s="10">
        <f>Sum(F2:F50)</f>
        <v>6173.97</v>
      </c>
      <c r="B5" s="10">
        <f>SUMIF(H2:H39,"=Não",F2:F39)</f>
        <v>394</v>
      </c>
      <c r="C5" s="10">
        <f>Sum(I2:I28)</f>
        <v>5561.63</v>
      </c>
      <c r="E5" s="5" t="s">
        <v>158</v>
      </c>
      <c r="F5" s="9">
        <v>149.0</v>
      </c>
      <c r="G5" s="9"/>
      <c r="H5" s="5" t="s">
        <v>27</v>
      </c>
      <c r="I5" s="9">
        <v>150.39</v>
      </c>
      <c r="J5" s="8"/>
      <c r="K5" s="5" t="s">
        <v>148</v>
      </c>
      <c r="L5" s="9">
        <v>300.0</v>
      </c>
      <c r="M5" s="9" t="s">
        <v>14</v>
      </c>
    </row>
    <row r="6">
      <c r="A6" s="10"/>
      <c r="B6" s="10"/>
      <c r="C6" s="10"/>
      <c r="E6" s="5" t="s">
        <v>110</v>
      </c>
      <c r="F6" s="9">
        <v>35.0</v>
      </c>
      <c r="G6" s="9"/>
      <c r="H6" s="5" t="s">
        <v>27</v>
      </c>
      <c r="I6" s="9"/>
      <c r="J6" s="8"/>
      <c r="K6" s="5" t="s">
        <v>360</v>
      </c>
      <c r="L6" s="9">
        <v>600.0</v>
      </c>
      <c r="M6" s="9" t="s">
        <v>14</v>
      </c>
    </row>
    <row r="7">
      <c r="A7" s="10"/>
      <c r="B7" s="10"/>
      <c r="C7" s="10"/>
      <c r="E7" s="5" t="s">
        <v>290</v>
      </c>
      <c r="F7" s="9">
        <v>60.0</v>
      </c>
      <c r="G7" s="9"/>
      <c r="H7" s="5" t="s">
        <v>27</v>
      </c>
      <c r="I7" s="9"/>
      <c r="J7" s="8"/>
      <c r="K7" s="10"/>
      <c r="L7" s="10"/>
      <c r="M7" s="10"/>
    </row>
    <row r="8">
      <c r="A8" s="10"/>
      <c r="B8" s="10"/>
      <c r="C8" s="10"/>
      <c r="E8" s="5" t="s">
        <v>373</v>
      </c>
      <c r="F8" s="9">
        <v>591.0</v>
      </c>
      <c r="G8" s="9">
        <v>10.0</v>
      </c>
      <c r="H8" s="5" t="s">
        <v>12</v>
      </c>
      <c r="I8" s="9">
        <v>591.52</v>
      </c>
      <c r="J8" s="8"/>
      <c r="K8" s="14"/>
      <c r="L8" s="13"/>
      <c r="M8" s="13"/>
    </row>
    <row r="9">
      <c r="A9" s="10"/>
      <c r="B9" s="10"/>
      <c r="C9" s="10"/>
      <c r="E9" s="5" t="s">
        <v>374</v>
      </c>
      <c r="F9" s="9">
        <v>350.0</v>
      </c>
      <c r="G9" s="9"/>
      <c r="H9" s="5" t="s">
        <v>12</v>
      </c>
      <c r="I9" s="9">
        <v>350.0</v>
      </c>
      <c r="J9" s="8"/>
      <c r="K9" s="14"/>
      <c r="L9" s="13"/>
      <c r="M9" s="13"/>
    </row>
    <row r="10">
      <c r="A10" s="10"/>
      <c r="B10" s="10"/>
      <c r="C10" s="10"/>
      <c r="E10" s="5" t="s">
        <v>375</v>
      </c>
      <c r="F10" s="9">
        <v>198.0</v>
      </c>
      <c r="G10" s="9"/>
      <c r="H10" s="5" t="s">
        <v>12</v>
      </c>
      <c r="I10" s="9">
        <v>198.0</v>
      </c>
    </row>
    <row r="11">
      <c r="A11" s="10"/>
      <c r="B11" s="10"/>
      <c r="C11" s="10"/>
      <c r="E11" s="5" t="s">
        <v>376</v>
      </c>
      <c r="F11" s="9">
        <v>180.0</v>
      </c>
      <c r="G11" s="9"/>
      <c r="H11" s="5" t="s">
        <v>12</v>
      </c>
      <c r="I11" s="9">
        <v>180.0</v>
      </c>
    </row>
    <row r="12">
      <c r="E12" s="5" t="s">
        <v>147</v>
      </c>
      <c r="F12" s="9">
        <v>95.0</v>
      </c>
      <c r="G12" s="9"/>
      <c r="H12" s="5" t="s">
        <v>12</v>
      </c>
      <c r="I12" s="9">
        <v>95.0</v>
      </c>
      <c r="L12" s="17">
        <v>388.3</v>
      </c>
      <c r="M12" s="17" t="s">
        <v>377</v>
      </c>
    </row>
    <row r="13">
      <c r="A13" s="1" t="s">
        <v>8</v>
      </c>
      <c r="B13" s="1" t="s">
        <v>9</v>
      </c>
      <c r="C13" s="1" t="s">
        <v>10</v>
      </c>
      <c r="E13" s="5" t="s">
        <v>378</v>
      </c>
      <c r="F13" s="9">
        <v>500.0</v>
      </c>
      <c r="G13" s="9">
        <v>12.0</v>
      </c>
      <c r="H13" s="5" t="s">
        <v>12</v>
      </c>
      <c r="I13" s="9">
        <v>500.0</v>
      </c>
      <c r="N13" s="15" t="s">
        <v>12</v>
      </c>
    </row>
    <row r="14">
      <c r="A14" s="10">
        <f>Sum(L2:L9)</f>
        <v>5591.97</v>
      </c>
      <c r="B14" s="10">
        <f>A14-C5</f>
        <v>30.34</v>
      </c>
      <c r="C14" s="10">
        <f>A14-A5</f>
        <v>-582</v>
      </c>
      <c r="E14" s="5" t="s">
        <v>379</v>
      </c>
      <c r="F14" s="9">
        <v>1970.0</v>
      </c>
      <c r="G14" s="9"/>
      <c r="H14" s="5" t="s">
        <v>12</v>
      </c>
      <c r="I14" s="9">
        <v>1600.0</v>
      </c>
      <c r="N14" s="17" t="s">
        <v>27</v>
      </c>
    </row>
    <row r="15">
      <c r="E15" s="5" t="s">
        <v>380</v>
      </c>
      <c r="F15" s="9">
        <v>180.0</v>
      </c>
      <c r="G15" s="9"/>
      <c r="H15" s="5" t="s">
        <v>12</v>
      </c>
      <c r="I15" s="9">
        <v>180.0</v>
      </c>
    </row>
    <row r="16">
      <c r="E16" s="5" t="s">
        <v>381</v>
      </c>
      <c r="F16" s="9">
        <v>150.0</v>
      </c>
      <c r="G16" s="9"/>
      <c r="H16" s="5" t="s">
        <v>27</v>
      </c>
      <c r="I16" s="9"/>
    </row>
    <row r="17">
      <c r="E17" s="5" t="s">
        <v>382</v>
      </c>
      <c r="F17" s="9">
        <v>267.97</v>
      </c>
      <c r="G17" s="9"/>
      <c r="H17" s="5" t="s">
        <v>12</v>
      </c>
      <c r="I17" s="9">
        <v>267.97</v>
      </c>
    </row>
    <row r="18">
      <c r="E18" s="5" t="s">
        <v>372</v>
      </c>
      <c r="F18" s="9">
        <v>300.0</v>
      </c>
      <c r="G18" s="9">
        <v>1.0</v>
      </c>
      <c r="H18" s="5" t="s">
        <v>12</v>
      </c>
      <c r="I18" s="9">
        <v>300.0</v>
      </c>
    </row>
    <row r="19">
      <c r="E19" s="5" t="s">
        <v>383</v>
      </c>
      <c r="F19" s="9">
        <v>160.0</v>
      </c>
      <c r="G19" s="9"/>
      <c r="H19" s="5" t="s">
        <v>12</v>
      </c>
      <c r="I19" s="9">
        <v>160.0</v>
      </c>
    </row>
    <row r="20">
      <c r="E20" s="5" t="s">
        <v>384</v>
      </c>
      <c r="F20" s="9">
        <v>190.0</v>
      </c>
      <c r="G20" s="9"/>
      <c r="H20" s="5" t="s">
        <v>12</v>
      </c>
      <c r="I20" s="9">
        <v>190.0</v>
      </c>
    </row>
    <row r="21">
      <c r="E21" s="10"/>
      <c r="F21" s="9"/>
      <c r="G21" s="9"/>
      <c r="H21" s="5"/>
      <c r="I21" s="9"/>
    </row>
    <row r="22">
      <c r="E22" s="5"/>
      <c r="F22" s="9"/>
      <c r="G22" s="9"/>
      <c r="H22" s="5"/>
      <c r="I22" s="9"/>
    </row>
    <row r="23">
      <c r="E23" s="5"/>
      <c r="F23" s="9"/>
      <c r="G23" s="9"/>
      <c r="H23" s="5"/>
      <c r="I23" s="9"/>
    </row>
    <row r="24">
      <c r="E24" s="5"/>
      <c r="F24" s="9"/>
      <c r="G24" s="9"/>
      <c r="H24" s="5"/>
      <c r="I24" s="9"/>
    </row>
    <row r="25">
      <c r="E25" s="5"/>
      <c r="F25" s="9"/>
      <c r="G25" s="9"/>
      <c r="H25" s="5"/>
      <c r="I25" s="10"/>
    </row>
    <row r="26">
      <c r="E26" s="14"/>
      <c r="F26" s="9"/>
      <c r="G26" s="9"/>
      <c r="H26" s="5"/>
      <c r="I26" s="10"/>
    </row>
    <row r="27">
      <c r="E27" s="14"/>
      <c r="F27" s="9"/>
      <c r="G27" s="9"/>
      <c r="H27" s="5"/>
      <c r="I27" s="10"/>
    </row>
    <row r="28">
      <c r="E28" s="14"/>
      <c r="F28" s="9"/>
      <c r="G28" s="10"/>
      <c r="H28" s="5"/>
      <c r="I28" s="10"/>
    </row>
    <row r="29">
      <c r="E29" s="14"/>
      <c r="F29" s="9"/>
      <c r="G29" s="10"/>
      <c r="H29" s="5"/>
      <c r="I29" s="10"/>
    </row>
    <row r="30">
      <c r="E30" s="14"/>
      <c r="F30" s="9"/>
      <c r="G30" s="10"/>
      <c r="H30" s="5"/>
      <c r="I30" s="10"/>
    </row>
    <row r="31">
      <c r="E31" s="14"/>
      <c r="F31" s="9"/>
      <c r="G31" s="10"/>
      <c r="H31" s="5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3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5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490.0</v>
      </c>
      <c r="J2" s="8"/>
      <c r="K2" s="5" t="s">
        <v>257</v>
      </c>
      <c r="L2" s="9">
        <v>2766.97</v>
      </c>
      <c r="M2" s="9" t="s">
        <v>14</v>
      </c>
    </row>
    <row r="3">
      <c r="E3" s="5" t="s">
        <v>21</v>
      </c>
      <c r="F3" s="9">
        <v>220.0</v>
      </c>
      <c r="G3" s="9">
        <v>10.0</v>
      </c>
      <c r="H3" s="9" t="s">
        <v>12</v>
      </c>
      <c r="I3" s="9">
        <v>220.0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12</v>
      </c>
      <c r="I4" s="9">
        <v>149.9</v>
      </c>
      <c r="J4" s="11"/>
      <c r="K4" s="5" t="s">
        <v>323</v>
      </c>
      <c r="L4" s="9">
        <v>1954.0</v>
      </c>
      <c r="M4" s="10"/>
    </row>
    <row r="5">
      <c r="A5" s="10">
        <f>Sum(F2:F50)</f>
        <v>5627</v>
      </c>
      <c r="B5" s="10">
        <f>SUMIF(H2:H39,"=Não",F2:F39)</f>
        <v>2100</v>
      </c>
      <c r="C5" s="10">
        <f>Sum(I2:I28)</f>
        <v>3580.66</v>
      </c>
      <c r="E5" s="5" t="s">
        <v>373</v>
      </c>
      <c r="F5" s="9">
        <v>631.0</v>
      </c>
      <c r="G5" s="9">
        <v>10.0</v>
      </c>
      <c r="H5" s="9" t="s">
        <v>12</v>
      </c>
      <c r="I5" s="32">
        <v>631.0</v>
      </c>
      <c r="J5" s="8"/>
      <c r="K5" s="5" t="s">
        <v>148</v>
      </c>
      <c r="L5" s="9">
        <v>150.0</v>
      </c>
      <c r="M5" s="9" t="s">
        <v>14</v>
      </c>
    </row>
    <row r="6">
      <c r="A6" s="10"/>
      <c r="B6" s="10"/>
      <c r="C6" s="10"/>
      <c r="E6" s="5" t="s">
        <v>385</v>
      </c>
      <c r="F6" s="9">
        <v>350.0</v>
      </c>
      <c r="G6" s="9"/>
      <c r="H6" s="9" t="s">
        <v>12</v>
      </c>
      <c r="I6" s="9">
        <v>350.0</v>
      </c>
      <c r="J6" s="8"/>
      <c r="K6" s="5" t="s">
        <v>360</v>
      </c>
      <c r="L6" s="9">
        <v>300.0</v>
      </c>
      <c r="M6" s="9" t="s">
        <v>14</v>
      </c>
    </row>
    <row r="7">
      <c r="A7" s="10"/>
      <c r="B7" s="10"/>
      <c r="C7" s="10"/>
      <c r="E7" s="5" t="s">
        <v>386</v>
      </c>
      <c r="F7" s="9">
        <v>198.0</v>
      </c>
      <c r="G7" s="9"/>
      <c r="H7" s="9" t="s">
        <v>12</v>
      </c>
      <c r="I7" s="9">
        <v>198.0</v>
      </c>
      <c r="J7" s="8"/>
      <c r="K7" s="10"/>
      <c r="L7" s="10"/>
      <c r="M7" s="10"/>
    </row>
    <row r="8">
      <c r="A8" s="10"/>
      <c r="B8" s="10"/>
      <c r="C8" s="10"/>
      <c r="E8" s="5" t="s">
        <v>387</v>
      </c>
      <c r="F8" s="9">
        <v>180.0</v>
      </c>
      <c r="G8" s="9"/>
      <c r="H8" s="9" t="s">
        <v>12</v>
      </c>
      <c r="I8" s="9">
        <v>180.0</v>
      </c>
      <c r="J8" s="8"/>
      <c r="K8" s="14"/>
      <c r="L8" s="13"/>
      <c r="M8" s="13"/>
    </row>
    <row r="9">
      <c r="A9" s="10"/>
      <c r="B9" s="10"/>
      <c r="C9" s="10"/>
      <c r="E9" s="5" t="s">
        <v>147</v>
      </c>
      <c r="F9" s="9">
        <v>95.0</v>
      </c>
      <c r="G9" s="9"/>
      <c r="H9" s="9" t="s">
        <v>12</v>
      </c>
      <c r="I9" s="9">
        <v>95.0</v>
      </c>
      <c r="J9" s="8"/>
      <c r="K9" s="14"/>
      <c r="L9" s="13"/>
      <c r="M9" s="13"/>
    </row>
    <row r="10">
      <c r="A10" s="10"/>
      <c r="B10" s="10"/>
      <c r="C10" s="10"/>
      <c r="E10" s="5" t="s">
        <v>388</v>
      </c>
      <c r="F10" s="9">
        <v>500.0</v>
      </c>
      <c r="G10" s="9">
        <v>12.0</v>
      </c>
      <c r="H10" s="9" t="s">
        <v>27</v>
      </c>
      <c r="I10" s="9"/>
    </row>
    <row r="11">
      <c r="A11" s="10"/>
      <c r="B11" s="10"/>
      <c r="C11" s="10"/>
      <c r="E11" s="5" t="s">
        <v>389</v>
      </c>
      <c r="F11" s="9">
        <v>1600.0</v>
      </c>
      <c r="G11" s="10"/>
      <c r="H11" s="9" t="s">
        <v>27</v>
      </c>
      <c r="I11" s="10"/>
    </row>
    <row r="12">
      <c r="E12" s="5" t="s">
        <v>390</v>
      </c>
      <c r="F12" s="9">
        <v>180.0</v>
      </c>
      <c r="G12" s="10"/>
      <c r="H12" s="9" t="s">
        <v>12</v>
      </c>
      <c r="I12" s="9">
        <v>180.0</v>
      </c>
    </row>
    <row r="13">
      <c r="A13" s="1" t="s">
        <v>8</v>
      </c>
      <c r="B13" s="1" t="s">
        <v>9</v>
      </c>
      <c r="C13" s="1" t="s">
        <v>10</v>
      </c>
      <c r="E13" s="5" t="s">
        <v>391</v>
      </c>
      <c r="F13" s="9">
        <v>100.0</v>
      </c>
      <c r="G13" s="10"/>
      <c r="H13" s="9" t="s">
        <v>12</v>
      </c>
      <c r="I13" s="9">
        <v>100.0</v>
      </c>
      <c r="N13" s="15" t="s">
        <v>12</v>
      </c>
    </row>
    <row r="14">
      <c r="A14" s="10">
        <f>Sum(L2:L9)</f>
        <v>6060.97</v>
      </c>
      <c r="B14" s="10">
        <f>A14-C5</f>
        <v>2480.31</v>
      </c>
      <c r="C14" s="10">
        <f>A14-A5</f>
        <v>433.97</v>
      </c>
      <c r="E14" s="5" t="s">
        <v>392</v>
      </c>
      <c r="F14" s="9">
        <v>470.0</v>
      </c>
      <c r="G14" s="10"/>
      <c r="H14" s="9" t="s">
        <v>12</v>
      </c>
      <c r="I14" s="9">
        <v>482.76</v>
      </c>
      <c r="N14" s="17" t="s">
        <v>27</v>
      </c>
    </row>
    <row r="15">
      <c r="E15" s="5" t="s">
        <v>372</v>
      </c>
      <c r="F15" s="9">
        <v>300.0</v>
      </c>
      <c r="G15" s="6">
        <v>1.0</v>
      </c>
      <c r="H15" s="9" t="s">
        <v>12</v>
      </c>
      <c r="I15" s="9">
        <v>300.0</v>
      </c>
    </row>
    <row r="16">
      <c r="E16" s="5" t="s">
        <v>393</v>
      </c>
      <c r="F16" s="9">
        <v>130.0</v>
      </c>
      <c r="G16" s="10"/>
      <c r="H16" s="9" t="s">
        <v>12</v>
      </c>
      <c r="I16" s="9">
        <v>130.0</v>
      </c>
    </row>
    <row r="17">
      <c r="E17" s="5" t="s">
        <v>394</v>
      </c>
      <c r="F17" s="9">
        <v>74.0</v>
      </c>
      <c r="G17" s="10"/>
      <c r="H17" s="9" t="s">
        <v>12</v>
      </c>
      <c r="I17" s="9">
        <v>74.0</v>
      </c>
    </row>
    <row r="18">
      <c r="E18" s="10"/>
      <c r="F18" s="10"/>
      <c r="G18" s="10"/>
      <c r="H18" s="10"/>
      <c r="I18" s="10"/>
    </row>
    <row r="19">
      <c r="E19" s="10"/>
      <c r="F19" s="10"/>
      <c r="G19" s="10"/>
      <c r="H19" s="10"/>
      <c r="I19" s="10"/>
    </row>
    <row r="20">
      <c r="E20" s="5"/>
      <c r="F20" s="9"/>
      <c r="G20" s="10"/>
      <c r="H20" s="9"/>
      <c r="I20" s="9"/>
    </row>
    <row r="21">
      <c r="E21" s="10"/>
      <c r="F21" s="10"/>
      <c r="G21" s="10"/>
      <c r="H21" s="9"/>
      <c r="I21" s="10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21"/>
  <dataValidations>
    <dataValidation type="list" allowBlank="1" showErrorMessage="1" sqref="H20:H999">
      <formula1>'Fevereiro 2016'!$N$13:$N$14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1.43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309</v>
      </c>
      <c r="L2" s="9">
        <v>2645.95</v>
      </c>
      <c r="M2" s="9" t="s">
        <v>14</v>
      </c>
    </row>
    <row r="3">
      <c r="E3" s="5" t="s">
        <v>308</v>
      </c>
      <c r="F3" s="9"/>
      <c r="G3" s="9"/>
      <c r="H3" s="9" t="s">
        <v>27</v>
      </c>
      <c r="I3" s="9"/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21</v>
      </c>
      <c r="F4" s="9">
        <v>176.45</v>
      </c>
      <c r="G4" s="9">
        <v>10.0</v>
      </c>
      <c r="H4" s="9" t="s">
        <v>12</v>
      </c>
      <c r="I4" s="9">
        <v>176.45</v>
      </c>
      <c r="J4" s="11"/>
      <c r="K4" s="5" t="s">
        <v>323</v>
      </c>
      <c r="L4" s="9">
        <v>1925.0</v>
      </c>
      <c r="M4" s="10"/>
    </row>
    <row r="5">
      <c r="A5" s="10">
        <f>Sum(F2:F50)</f>
        <v>5878</v>
      </c>
      <c r="B5" s="10">
        <f>SUMIF(H2:H39,"=Não",F2:F39)</f>
        <v>95</v>
      </c>
      <c r="C5" s="10">
        <f>Sum(I2:I28)</f>
        <v>5651.59</v>
      </c>
      <c r="E5" s="5" t="s">
        <v>158</v>
      </c>
      <c r="F5" s="9">
        <v>149.0</v>
      </c>
      <c r="G5" s="9"/>
      <c r="H5" s="9" t="s">
        <v>12</v>
      </c>
      <c r="I5" s="9">
        <v>152.06</v>
      </c>
      <c r="J5" s="8"/>
      <c r="K5" s="5" t="s">
        <v>148</v>
      </c>
      <c r="L5" s="9">
        <v>150.0</v>
      </c>
      <c r="M5" s="9" t="s">
        <v>14</v>
      </c>
    </row>
    <row r="6">
      <c r="A6" s="10"/>
      <c r="B6" s="10"/>
      <c r="C6" s="10"/>
      <c r="E6" s="5" t="s">
        <v>110</v>
      </c>
      <c r="F6" s="9">
        <v>35.0</v>
      </c>
      <c r="G6" s="9"/>
      <c r="H6" s="9" t="s">
        <v>27</v>
      </c>
      <c r="I6" s="9"/>
      <c r="J6" s="8"/>
      <c r="K6" s="5" t="s">
        <v>360</v>
      </c>
      <c r="L6" s="9">
        <v>300.0</v>
      </c>
      <c r="M6" s="9" t="s">
        <v>14</v>
      </c>
    </row>
    <row r="7">
      <c r="A7" s="10"/>
      <c r="B7" s="10"/>
      <c r="C7" s="10"/>
      <c r="E7" s="5" t="s">
        <v>290</v>
      </c>
      <c r="F7" s="9">
        <v>60.0</v>
      </c>
      <c r="G7" s="9"/>
      <c r="H7" s="9" t="s">
        <v>27</v>
      </c>
      <c r="I7" s="9"/>
      <c r="J7" s="8"/>
      <c r="K7" s="10"/>
      <c r="L7" s="10"/>
      <c r="M7" s="10"/>
    </row>
    <row r="8">
      <c r="A8" s="10"/>
      <c r="B8" s="10"/>
      <c r="C8" s="10"/>
      <c r="E8" s="5" t="s">
        <v>373</v>
      </c>
      <c r="F8" s="9">
        <v>554.0</v>
      </c>
      <c r="G8" s="9">
        <v>10.0</v>
      </c>
      <c r="H8" s="9" t="s">
        <v>12</v>
      </c>
      <c r="I8" s="9">
        <v>554.0</v>
      </c>
      <c r="J8" s="8"/>
      <c r="K8" s="14"/>
      <c r="L8" s="13"/>
      <c r="M8" s="13"/>
    </row>
    <row r="9">
      <c r="A9" s="10"/>
      <c r="B9" s="10"/>
      <c r="C9" s="10"/>
      <c r="E9" s="5" t="s">
        <v>395</v>
      </c>
      <c r="F9" s="9">
        <v>350.0</v>
      </c>
      <c r="G9" s="9"/>
      <c r="H9" s="9" t="s">
        <v>12</v>
      </c>
      <c r="I9" s="9">
        <v>350.0</v>
      </c>
      <c r="J9" s="8"/>
      <c r="K9" s="14"/>
      <c r="L9" s="13"/>
      <c r="M9" s="13"/>
    </row>
    <row r="10">
      <c r="A10" s="10"/>
      <c r="B10" s="10"/>
      <c r="C10" s="10"/>
      <c r="E10" s="5" t="s">
        <v>396</v>
      </c>
      <c r="F10" s="9">
        <v>180.0</v>
      </c>
      <c r="G10" s="9">
        <v>103.0</v>
      </c>
      <c r="H10" s="9" t="s">
        <v>12</v>
      </c>
      <c r="I10" s="9">
        <v>180.0</v>
      </c>
    </row>
    <row r="11">
      <c r="A11" s="10"/>
      <c r="B11" s="10"/>
      <c r="C11" s="10"/>
      <c r="E11" s="5" t="s">
        <v>147</v>
      </c>
      <c r="F11" s="9">
        <v>95.0</v>
      </c>
      <c r="G11" s="9"/>
      <c r="H11" s="9" t="s">
        <v>12</v>
      </c>
      <c r="I11" s="9">
        <v>95.0</v>
      </c>
    </row>
    <row r="12">
      <c r="E12" s="5" t="s">
        <v>397</v>
      </c>
      <c r="F12" s="9">
        <v>2340.0</v>
      </c>
      <c r="G12" s="10"/>
      <c r="H12" s="9" t="s">
        <v>12</v>
      </c>
      <c r="I12" s="9">
        <v>2340.0</v>
      </c>
    </row>
    <row r="13">
      <c r="A13" s="1" t="s">
        <v>8</v>
      </c>
      <c r="B13" s="1" t="s">
        <v>9</v>
      </c>
      <c r="C13" s="1" t="s">
        <v>10</v>
      </c>
      <c r="E13" s="5" t="s">
        <v>398</v>
      </c>
      <c r="F13" s="9">
        <v>686.05</v>
      </c>
      <c r="G13" s="10"/>
      <c r="H13" s="9" t="s">
        <v>12</v>
      </c>
      <c r="I13" s="9">
        <v>686.05</v>
      </c>
      <c r="N13" s="15" t="s">
        <v>12</v>
      </c>
    </row>
    <row r="14">
      <c r="A14" s="10">
        <f>Sum(L2:L9)</f>
        <v>5910.95</v>
      </c>
      <c r="B14" s="10">
        <f>A14-C5</f>
        <v>259.36</v>
      </c>
      <c r="C14" s="10">
        <f>A14-A5</f>
        <v>32.95</v>
      </c>
      <c r="E14" s="5" t="s">
        <v>372</v>
      </c>
      <c r="F14" s="9">
        <v>300.0</v>
      </c>
      <c r="G14" s="6">
        <v>1.0</v>
      </c>
      <c r="H14" s="9" t="s">
        <v>12</v>
      </c>
      <c r="I14" s="9">
        <v>300.0</v>
      </c>
      <c r="N14" s="17" t="s">
        <v>27</v>
      </c>
    </row>
    <row r="15">
      <c r="E15" s="5" t="s">
        <v>383</v>
      </c>
      <c r="F15" s="9"/>
      <c r="H15" s="9" t="s">
        <v>27</v>
      </c>
      <c r="I15" s="9"/>
    </row>
    <row r="16">
      <c r="E16" s="5" t="s">
        <v>399</v>
      </c>
      <c r="F16" s="9">
        <v>130.0</v>
      </c>
      <c r="G16" s="10"/>
      <c r="H16" s="9" t="s">
        <v>12</v>
      </c>
      <c r="I16" s="9">
        <v>133.03</v>
      </c>
    </row>
    <row r="17">
      <c r="E17" s="5" t="s">
        <v>400</v>
      </c>
      <c r="F17" s="9">
        <v>150.0</v>
      </c>
      <c r="G17" s="10"/>
      <c r="H17" s="9" t="s">
        <v>12</v>
      </c>
      <c r="I17" s="9">
        <v>150.0</v>
      </c>
    </row>
    <row r="18">
      <c r="E18" s="5" t="s">
        <v>401</v>
      </c>
      <c r="F18" s="9">
        <v>137.5</v>
      </c>
      <c r="G18" s="10"/>
      <c r="H18" s="9" t="s">
        <v>12</v>
      </c>
      <c r="I18" s="9" t="s">
        <v>402</v>
      </c>
    </row>
    <row r="19">
      <c r="E19" s="5" t="s">
        <v>403</v>
      </c>
      <c r="F19" s="9">
        <v>25.0</v>
      </c>
      <c r="G19" s="10"/>
      <c r="H19" s="9" t="s">
        <v>12</v>
      </c>
      <c r="I19" s="9">
        <v>25.0</v>
      </c>
    </row>
    <row r="20">
      <c r="E20" s="5" t="s">
        <v>404</v>
      </c>
      <c r="F20" s="9">
        <v>60.0</v>
      </c>
      <c r="G20" s="10"/>
      <c r="H20" s="9" t="s">
        <v>12</v>
      </c>
      <c r="I20" s="9">
        <v>60.0</v>
      </c>
    </row>
    <row r="21">
      <c r="E21" s="10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  <c r="K26" s="17" t="s">
        <v>405</v>
      </c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20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3.29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406</v>
      </c>
      <c r="L2" s="9">
        <v>5900.0</v>
      </c>
      <c r="M2" s="9" t="s">
        <v>14</v>
      </c>
    </row>
    <row r="3">
      <c r="E3" s="5" t="s">
        <v>21</v>
      </c>
      <c r="F3" s="9">
        <v>109.68</v>
      </c>
      <c r="G3" s="9">
        <v>10.0</v>
      </c>
      <c r="H3" s="9" t="s">
        <v>12</v>
      </c>
      <c r="I3" s="9">
        <v>109.68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12</v>
      </c>
      <c r="I4" s="9">
        <v>149.9</v>
      </c>
      <c r="J4" s="11"/>
      <c r="K4" s="5" t="s">
        <v>407</v>
      </c>
      <c r="L4" s="9">
        <v>200.0</v>
      </c>
      <c r="M4" s="10"/>
    </row>
    <row r="5">
      <c r="A5" s="10">
        <f>Sum(F2:F50)</f>
        <v>6497.87</v>
      </c>
      <c r="B5" s="10">
        <f>SUMIF(H2:H39,"=Não",F2:F39)</f>
        <v>0</v>
      </c>
      <c r="C5" s="10">
        <f>Sum(I2:I28)</f>
        <v>6501.8</v>
      </c>
      <c r="E5" s="5" t="s">
        <v>110</v>
      </c>
      <c r="F5" s="9">
        <v>172.22</v>
      </c>
      <c r="G5" s="9"/>
      <c r="H5" s="9" t="s">
        <v>12</v>
      </c>
      <c r="I5" s="9">
        <v>172.22</v>
      </c>
      <c r="J5" s="8"/>
      <c r="K5" s="5"/>
      <c r="L5" s="9"/>
      <c r="M5" s="9"/>
    </row>
    <row r="6">
      <c r="A6" s="10"/>
      <c r="B6" s="10"/>
      <c r="C6" s="10"/>
      <c r="E6" s="5" t="s">
        <v>290</v>
      </c>
      <c r="F6" s="9"/>
      <c r="G6" s="9"/>
      <c r="H6" s="9" t="s">
        <v>27</v>
      </c>
      <c r="I6" s="9"/>
      <c r="J6" s="8"/>
      <c r="K6" s="5"/>
      <c r="L6" s="9"/>
      <c r="M6" s="9"/>
    </row>
    <row r="7">
      <c r="A7" s="10"/>
      <c r="B7" s="10"/>
      <c r="C7" s="10"/>
      <c r="E7" s="5" t="s">
        <v>373</v>
      </c>
      <c r="F7" s="9">
        <v>844.84</v>
      </c>
      <c r="G7" s="9">
        <v>10.0</v>
      </c>
      <c r="H7" s="9" t="s">
        <v>12</v>
      </c>
      <c r="I7" s="9">
        <v>844.84</v>
      </c>
      <c r="J7" s="8"/>
      <c r="K7" s="10"/>
      <c r="L7" s="10"/>
      <c r="M7" s="10"/>
    </row>
    <row r="8">
      <c r="A8" s="10"/>
      <c r="B8" s="10"/>
      <c r="C8" s="10"/>
      <c r="E8" s="5" t="s">
        <v>408</v>
      </c>
      <c r="F8" s="9">
        <v>350.0</v>
      </c>
      <c r="G8" s="9"/>
      <c r="H8" s="9" t="s">
        <v>12</v>
      </c>
      <c r="I8" s="9">
        <v>350.0</v>
      </c>
      <c r="J8" s="8"/>
      <c r="K8" s="14"/>
      <c r="L8" s="13"/>
      <c r="M8" s="13"/>
    </row>
    <row r="9">
      <c r="A9" s="10"/>
      <c r="B9" s="10"/>
      <c r="C9" s="10"/>
      <c r="E9" s="5" t="s">
        <v>409</v>
      </c>
      <c r="F9" s="9">
        <v>180.0</v>
      </c>
      <c r="G9" s="9"/>
      <c r="H9" s="9" t="s">
        <v>12</v>
      </c>
      <c r="I9" s="9">
        <v>180.0</v>
      </c>
      <c r="J9" s="8"/>
      <c r="K9" s="14"/>
      <c r="L9" s="13"/>
      <c r="M9" s="13"/>
    </row>
    <row r="10">
      <c r="A10" s="10"/>
      <c r="B10" s="10"/>
      <c r="C10" s="10"/>
      <c r="E10" s="5" t="s">
        <v>147</v>
      </c>
      <c r="F10" s="9">
        <v>95.0</v>
      </c>
      <c r="G10" s="9"/>
      <c r="H10" s="9" t="s">
        <v>12</v>
      </c>
      <c r="I10" s="9">
        <v>95.0</v>
      </c>
    </row>
    <row r="11">
      <c r="A11" s="10"/>
      <c r="B11" s="10"/>
      <c r="C11" s="10"/>
      <c r="E11" s="5" t="s">
        <v>410</v>
      </c>
      <c r="F11" s="9">
        <v>2340.0</v>
      </c>
      <c r="G11" s="9">
        <v>31.0</v>
      </c>
      <c r="H11" s="9" t="s">
        <v>12</v>
      </c>
      <c r="I11" s="9">
        <v>2340.0</v>
      </c>
    </row>
    <row r="12">
      <c r="E12" s="5" t="s">
        <v>411</v>
      </c>
      <c r="F12" s="9">
        <v>622.42</v>
      </c>
      <c r="G12" s="9"/>
      <c r="H12" s="9" t="s">
        <v>12</v>
      </c>
      <c r="I12" s="9">
        <v>622.42</v>
      </c>
    </row>
    <row r="13">
      <c r="A13" s="1" t="s">
        <v>8</v>
      </c>
      <c r="B13" s="1" t="s">
        <v>9</v>
      </c>
      <c r="C13" s="1" t="s">
        <v>10</v>
      </c>
      <c r="E13" s="5" t="s">
        <v>372</v>
      </c>
      <c r="F13" s="9">
        <v>225.0</v>
      </c>
      <c r="G13" s="9">
        <v>1.0</v>
      </c>
      <c r="H13" s="9" t="s">
        <v>12</v>
      </c>
      <c r="I13" s="9">
        <v>225.0</v>
      </c>
      <c r="N13" s="15" t="s">
        <v>12</v>
      </c>
    </row>
    <row r="14">
      <c r="A14" s="10">
        <f>Sum(L2:L9)</f>
        <v>6990</v>
      </c>
      <c r="B14" s="10">
        <f>A14-C5</f>
        <v>488.2</v>
      </c>
      <c r="C14" s="10">
        <f>A14-A5</f>
        <v>492.13</v>
      </c>
      <c r="E14" s="5" t="s">
        <v>412</v>
      </c>
      <c r="F14" s="9">
        <v>130.0</v>
      </c>
      <c r="G14" s="9"/>
      <c r="H14" s="9" t="s">
        <v>12</v>
      </c>
      <c r="I14" s="9">
        <v>133.03</v>
      </c>
      <c r="N14" s="17" t="s">
        <v>27</v>
      </c>
    </row>
    <row r="15">
      <c r="E15" s="5" t="s">
        <v>281</v>
      </c>
      <c r="F15" s="9">
        <v>135.0</v>
      </c>
      <c r="G15" s="10"/>
      <c r="H15" s="9" t="s">
        <v>12</v>
      </c>
      <c r="I15" s="9">
        <v>135.0</v>
      </c>
    </row>
    <row r="16">
      <c r="E16" s="5" t="s">
        <v>413</v>
      </c>
      <c r="F16" s="9">
        <v>189.0</v>
      </c>
      <c r="G16" s="9"/>
      <c r="H16" s="9" t="s">
        <v>12</v>
      </c>
      <c r="I16" s="9">
        <v>189.0</v>
      </c>
      <c r="L16" s="34"/>
    </row>
    <row r="17">
      <c r="E17" s="5" t="s">
        <v>414</v>
      </c>
      <c r="F17" s="9">
        <v>355.71</v>
      </c>
      <c r="G17" s="9"/>
      <c r="H17" s="9" t="s">
        <v>12</v>
      </c>
      <c r="I17" s="9">
        <v>355.71</v>
      </c>
    </row>
    <row r="18">
      <c r="E18" s="5" t="s">
        <v>415</v>
      </c>
      <c r="F18" s="9">
        <v>150.0</v>
      </c>
      <c r="G18" s="9">
        <v>11.0</v>
      </c>
      <c r="H18" s="9" t="s">
        <v>12</v>
      </c>
      <c r="I18" s="9">
        <v>150.0</v>
      </c>
    </row>
    <row r="19">
      <c r="E19" s="5"/>
      <c r="F19" s="10"/>
      <c r="G19" s="9"/>
      <c r="H19" s="9"/>
      <c r="I19" s="9"/>
    </row>
    <row r="20">
      <c r="E20" s="5"/>
      <c r="F20" s="10"/>
      <c r="G20" s="9"/>
      <c r="H20" s="9"/>
      <c r="I20" s="9"/>
    </row>
    <row r="21">
      <c r="E21" s="5"/>
      <c r="F21" s="9"/>
      <c r="G21" s="9"/>
      <c r="H21" s="9"/>
      <c r="I21" s="9"/>
    </row>
    <row r="22">
      <c r="E22" s="5"/>
      <c r="F22" s="9"/>
      <c r="G22" s="9"/>
      <c r="H22" s="9"/>
      <c r="I22" s="9"/>
    </row>
    <row r="23">
      <c r="E23" s="5"/>
      <c r="F23" s="9"/>
      <c r="G23" s="9"/>
      <c r="H23" s="9"/>
      <c r="I23" s="9"/>
    </row>
    <row r="24">
      <c r="E24" s="5"/>
      <c r="F24" s="9"/>
      <c r="G24" s="9"/>
      <c r="H24" s="9"/>
      <c r="I24" s="9"/>
    </row>
    <row r="25">
      <c r="E25" s="5"/>
      <c r="F25" s="9"/>
      <c r="G25" s="9"/>
      <c r="H25" s="9"/>
      <c r="I25" s="9"/>
    </row>
    <row r="26">
      <c r="E26" s="5"/>
      <c r="F26" s="9"/>
      <c r="G26" s="9"/>
      <c r="H26" s="9"/>
      <c r="I26" s="9"/>
    </row>
    <row r="27">
      <c r="E27" s="5"/>
      <c r="F27" s="9"/>
      <c r="G27" s="9"/>
      <c r="H27" s="9"/>
      <c r="I27" s="9"/>
    </row>
    <row r="28">
      <c r="E28" s="5"/>
      <c r="F28" s="9"/>
      <c r="G28" s="9"/>
      <c r="H28" s="9"/>
      <c r="I28" s="9"/>
    </row>
    <row r="29">
      <c r="E29" s="5"/>
      <c r="F29" s="9"/>
      <c r="G29" s="9"/>
      <c r="H29" s="9"/>
      <c r="I29" s="9"/>
    </row>
    <row r="30">
      <c r="E30" s="5"/>
      <c r="F30" s="9"/>
      <c r="G30" s="9"/>
      <c r="H30" s="9"/>
      <c r="I30" s="9"/>
    </row>
    <row r="31">
      <c r="E31" s="5"/>
      <c r="F31" s="9"/>
      <c r="G31" s="9"/>
      <c r="H31" s="9"/>
      <c r="I31" s="9"/>
    </row>
    <row r="32">
      <c r="E32" s="5"/>
      <c r="F32" s="9"/>
      <c r="G32" s="9"/>
      <c r="H32" s="9"/>
      <c r="I32" s="10"/>
    </row>
    <row r="33">
      <c r="E33" s="14"/>
      <c r="F33" s="10"/>
      <c r="G33" s="9"/>
      <c r="H33" s="16"/>
      <c r="I33" s="10"/>
    </row>
    <row r="34">
      <c r="E34" s="14"/>
      <c r="F34" s="10"/>
      <c r="G34" s="9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34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3.29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406</v>
      </c>
      <c r="L2" s="9">
        <v>5155.22</v>
      </c>
      <c r="M2" s="9" t="s">
        <v>14</v>
      </c>
    </row>
    <row r="3">
      <c r="E3" s="5" t="s">
        <v>21</v>
      </c>
      <c r="F3" s="9">
        <v>162.82</v>
      </c>
      <c r="G3" s="9">
        <v>10.0</v>
      </c>
      <c r="H3" s="9" t="s">
        <v>12</v>
      </c>
      <c r="I3" s="9">
        <v>162.82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12</v>
      </c>
      <c r="I4" s="9">
        <v>150.39</v>
      </c>
      <c r="J4" s="11"/>
      <c r="K4" s="5">
        <v>13.0</v>
      </c>
      <c r="L4" s="9">
        <v>200.0</v>
      </c>
      <c r="M4" s="9"/>
    </row>
    <row r="5">
      <c r="A5" s="10">
        <f>Sum(F2:F50)</f>
        <v>5672.29</v>
      </c>
      <c r="B5" s="10">
        <f>SUMIF(H2:H39,"=Não",F2:F39)</f>
        <v>0</v>
      </c>
      <c r="C5" s="10">
        <f>Sum(I2:I28)</f>
        <v>5703.68</v>
      </c>
      <c r="E5" s="5" t="s">
        <v>110</v>
      </c>
      <c r="F5" s="9">
        <v>132.0</v>
      </c>
      <c r="G5" s="9"/>
      <c r="H5" s="9" t="s">
        <v>12</v>
      </c>
      <c r="I5" s="9">
        <v>162.0</v>
      </c>
      <c r="J5" s="8"/>
      <c r="K5" s="5" t="s">
        <v>407</v>
      </c>
      <c r="L5" s="9">
        <v>200.0</v>
      </c>
      <c r="M5" s="9" t="s">
        <v>14</v>
      </c>
    </row>
    <row r="6">
      <c r="A6" s="10"/>
      <c r="B6" s="10"/>
      <c r="C6" s="10"/>
      <c r="E6" s="5" t="s">
        <v>373</v>
      </c>
      <c r="F6" s="9">
        <v>713.99</v>
      </c>
      <c r="G6" s="9">
        <v>10.0</v>
      </c>
      <c r="H6" s="9" t="s">
        <v>12</v>
      </c>
      <c r="I6" s="9">
        <v>713.99</v>
      </c>
      <c r="J6" s="8"/>
      <c r="K6" s="5"/>
      <c r="L6" s="9"/>
      <c r="M6" s="9"/>
    </row>
    <row r="7">
      <c r="A7" s="10"/>
      <c r="B7" s="10"/>
      <c r="C7" s="10"/>
      <c r="E7" s="5" t="s">
        <v>416</v>
      </c>
      <c r="F7" s="9">
        <v>180.0</v>
      </c>
      <c r="G7" s="9"/>
      <c r="H7" s="9" t="s">
        <v>12</v>
      </c>
      <c r="I7" s="9">
        <v>180.0</v>
      </c>
      <c r="J7" s="8"/>
      <c r="K7" s="10"/>
      <c r="L7" s="10"/>
      <c r="M7" s="10"/>
    </row>
    <row r="8">
      <c r="A8" s="10"/>
      <c r="B8" s="10"/>
      <c r="C8" s="10"/>
      <c r="E8" s="5" t="s">
        <v>147</v>
      </c>
      <c r="F8" s="9">
        <v>95.0</v>
      </c>
      <c r="G8" s="9"/>
      <c r="H8" s="9" t="s">
        <v>12</v>
      </c>
      <c r="I8" s="9">
        <v>95.0</v>
      </c>
      <c r="J8" s="8"/>
      <c r="K8" s="14"/>
      <c r="L8" s="13"/>
      <c r="M8" s="13"/>
    </row>
    <row r="9">
      <c r="A9" s="10"/>
      <c r="B9" s="10"/>
      <c r="C9" s="10"/>
      <c r="E9" s="5" t="s">
        <v>417</v>
      </c>
      <c r="F9" s="9">
        <v>1970.0</v>
      </c>
      <c r="G9" s="6">
        <v>30.0</v>
      </c>
      <c r="H9" s="9" t="s">
        <v>12</v>
      </c>
      <c r="I9" s="9">
        <v>1970.0</v>
      </c>
      <c r="J9" s="8"/>
      <c r="K9" s="14"/>
      <c r="L9" s="13"/>
      <c r="M9" s="13"/>
    </row>
    <row r="10">
      <c r="A10" s="10"/>
      <c r="B10" s="10"/>
      <c r="C10" s="10"/>
      <c r="E10" s="5" t="s">
        <v>418</v>
      </c>
      <c r="F10" s="9">
        <v>484.77</v>
      </c>
      <c r="G10" s="10"/>
      <c r="H10" s="9" t="s">
        <v>12</v>
      </c>
      <c r="I10" s="9">
        <v>484.77</v>
      </c>
    </row>
    <row r="11">
      <c r="A11" s="10"/>
      <c r="B11" s="10"/>
      <c r="C11" s="10"/>
      <c r="E11" s="5" t="s">
        <v>372</v>
      </c>
      <c r="F11" s="9">
        <v>300.0</v>
      </c>
      <c r="G11" s="6">
        <v>1.0</v>
      </c>
      <c r="H11" s="9" t="s">
        <v>12</v>
      </c>
      <c r="I11" s="9">
        <v>300.0</v>
      </c>
    </row>
    <row r="12">
      <c r="E12" s="5"/>
      <c r="F12" s="9"/>
      <c r="G12" s="10"/>
      <c r="H12" s="9"/>
      <c r="I12" s="9"/>
    </row>
    <row r="13">
      <c r="A13" s="1" t="s">
        <v>8</v>
      </c>
      <c r="B13" s="1" t="s">
        <v>9</v>
      </c>
      <c r="C13" s="1" t="s">
        <v>10</v>
      </c>
      <c r="E13" s="5" t="s">
        <v>419</v>
      </c>
      <c r="F13" s="9">
        <v>355.71</v>
      </c>
      <c r="G13" s="9"/>
      <c r="H13" s="9" t="s">
        <v>12</v>
      </c>
      <c r="I13" s="9">
        <v>355.71</v>
      </c>
      <c r="N13" s="15" t="s">
        <v>12</v>
      </c>
    </row>
    <row r="14">
      <c r="A14" s="10">
        <f>Sum(L2:L9)</f>
        <v>6445.22</v>
      </c>
      <c r="B14" s="10">
        <f>A14-C5</f>
        <v>741.54</v>
      </c>
      <c r="C14" s="10">
        <f>A14-A5</f>
        <v>772.93</v>
      </c>
      <c r="E14" s="5" t="s">
        <v>415</v>
      </c>
      <c r="F14" s="9">
        <v>150.0</v>
      </c>
      <c r="G14" s="9">
        <v>11.0</v>
      </c>
      <c r="H14" s="9" t="s">
        <v>12</v>
      </c>
      <c r="I14" s="9">
        <v>150.0</v>
      </c>
      <c r="N14" s="17" t="s">
        <v>27</v>
      </c>
    </row>
    <row r="15">
      <c r="E15" s="5" t="s">
        <v>420</v>
      </c>
      <c r="F15" s="9">
        <v>300.0</v>
      </c>
      <c r="G15" s="10"/>
      <c r="H15" s="9" t="s">
        <v>12</v>
      </c>
      <c r="I15" s="9">
        <v>300.0</v>
      </c>
    </row>
    <row r="16">
      <c r="E16" s="5" t="s">
        <v>400</v>
      </c>
      <c r="F16" s="9">
        <v>229.0</v>
      </c>
      <c r="G16" s="10"/>
      <c r="H16" s="9" t="s">
        <v>12</v>
      </c>
      <c r="I16" s="9">
        <v>229.0</v>
      </c>
    </row>
    <row r="17">
      <c r="E17" s="35"/>
      <c r="F17" s="36"/>
      <c r="G17" s="36"/>
      <c r="H17" s="36"/>
      <c r="I17" s="37"/>
      <c r="L17">
        <f>809-713.99</f>
        <v>95.01</v>
      </c>
    </row>
    <row r="18">
      <c r="E18" s="38"/>
      <c r="F18" s="39"/>
      <c r="G18" s="39"/>
      <c r="H18" s="39"/>
      <c r="I18" s="40"/>
      <c r="L18">
        <f>sum(L17+544+200)</f>
        <v>839.01</v>
      </c>
    </row>
    <row r="19">
      <c r="E19" s="10"/>
      <c r="F19" s="6"/>
      <c r="G19" s="10"/>
      <c r="H19" s="9"/>
      <c r="I19" s="9"/>
    </row>
    <row r="20">
      <c r="E20" s="10"/>
      <c r="F20" s="10"/>
      <c r="G20" s="10"/>
      <c r="H20" s="10"/>
      <c r="I20" s="10"/>
    </row>
    <row r="21">
      <c r="E21" s="10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20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3.29"/>
    <col customWidth="1" min="7" max="7" width="19.57"/>
    <col customWidth="1" min="9" max="9" width="18.71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406</v>
      </c>
      <c r="L2" s="9">
        <v>4399.0</v>
      </c>
      <c r="M2" s="9" t="s">
        <v>14</v>
      </c>
    </row>
    <row r="3">
      <c r="E3" s="5" t="s">
        <v>21</v>
      </c>
      <c r="F3" s="9">
        <v>225.82</v>
      </c>
      <c r="G3" s="9">
        <v>10.0</v>
      </c>
      <c r="H3" s="9" t="s">
        <v>12</v>
      </c>
      <c r="I3" s="9">
        <v>225.82</v>
      </c>
      <c r="J3" s="11"/>
      <c r="K3" s="5" t="s">
        <v>229</v>
      </c>
      <c r="L3" s="9">
        <v>890.0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12</v>
      </c>
      <c r="I4" s="9">
        <v>152.08</v>
      </c>
      <c r="J4" s="11"/>
      <c r="K4" s="5"/>
      <c r="L4" s="9"/>
      <c r="M4" s="9"/>
    </row>
    <row r="5">
      <c r="A5" s="10">
        <f>Sum(F2:F50)</f>
        <v>5019.33</v>
      </c>
      <c r="B5" s="10">
        <f>SUMIF(H2:H39,"=Não",F2:F39)</f>
        <v>3022</v>
      </c>
      <c r="C5" s="10">
        <f>Sum(I2:I28)</f>
        <v>2000.41</v>
      </c>
      <c r="E5" s="5" t="s">
        <v>110</v>
      </c>
      <c r="F5" s="9">
        <v>0.0</v>
      </c>
      <c r="G5" s="9"/>
      <c r="H5" s="9" t="s">
        <v>27</v>
      </c>
      <c r="I5" s="9"/>
      <c r="J5" s="8"/>
      <c r="K5" s="5"/>
      <c r="L5" s="9"/>
      <c r="M5" s="9"/>
    </row>
    <row r="6">
      <c r="A6" s="10"/>
      <c r="B6" s="10"/>
      <c r="C6" s="10"/>
      <c r="E6" s="5" t="s">
        <v>373</v>
      </c>
      <c r="F6" s="9">
        <v>919.0</v>
      </c>
      <c r="G6" s="9">
        <v>10.0</v>
      </c>
      <c r="H6" s="9" t="s">
        <v>27</v>
      </c>
      <c r="I6" s="9"/>
      <c r="J6" s="8"/>
      <c r="K6" s="5"/>
      <c r="L6" s="9"/>
      <c r="M6" s="9"/>
    </row>
    <row r="7">
      <c r="A7" s="10"/>
      <c r="B7" s="10"/>
      <c r="C7" s="10"/>
      <c r="E7" s="5" t="s">
        <v>147</v>
      </c>
      <c r="F7" s="9">
        <v>95.0</v>
      </c>
      <c r="G7" s="9"/>
      <c r="H7" s="9" t="s">
        <v>12</v>
      </c>
      <c r="I7" s="9">
        <v>95.0</v>
      </c>
      <c r="J7" s="8"/>
      <c r="K7" s="10"/>
      <c r="L7" s="10"/>
      <c r="M7" s="10"/>
    </row>
    <row r="8">
      <c r="A8" s="10"/>
      <c r="B8" s="10"/>
      <c r="C8" s="10"/>
      <c r="I8" s="9"/>
      <c r="J8" s="8"/>
      <c r="K8" s="14"/>
      <c r="L8" s="13"/>
      <c r="M8" s="13"/>
    </row>
    <row r="9">
      <c r="A9" s="10"/>
      <c r="B9" s="10"/>
      <c r="C9" s="10"/>
      <c r="E9" s="5" t="s">
        <v>421</v>
      </c>
      <c r="F9" s="9">
        <v>1970.0</v>
      </c>
      <c r="G9" s="10"/>
      <c r="H9" s="9" t="s">
        <v>27</v>
      </c>
      <c r="I9" s="9"/>
      <c r="J9" s="8"/>
      <c r="K9" s="14"/>
      <c r="L9" s="13"/>
      <c r="M9" s="13"/>
    </row>
    <row r="10">
      <c r="A10" s="10"/>
      <c r="B10" s="10"/>
      <c r="C10" s="10"/>
      <c r="E10" s="5" t="s">
        <v>422</v>
      </c>
      <c r="F10" s="9">
        <v>355.71</v>
      </c>
      <c r="G10" s="9"/>
      <c r="H10" s="9" t="s">
        <v>12</v>
      </c>
      <c r="I10" s="9">
        <v>355.71</v>
      </c>
    </row>
    <row r="11">
      <c r="A11" s="10"/>
      <c r="B11" s="10"/>
      <c r="C11" s="10"/>
      <c r="E11" s="5" t="s">
        <v>423</v>
      </c>
      <c r="F11" s="9">
        <v>250.0</v>
      </c>
      <c r="G11" s="9"/>
      <c r="H11" s="9" t="s">
        <v>12</v>
      </c>
      <c r="I11" s="9">
        <v>250.0</v>
      </c>
    </row>
    <row r="12">
      <c r="E12" s="5" t="s">
        <v>424</v>
      </c>
      <c r="F12" s="9">
        <v>191.8</v>
      </c>
      <c r="G12" s="10"/>
      <c r="H12" s="9" t="s">
        <v>12</v>
      </c>
      <c r="I12" s="9">
        <v>191.8</v>
      </c>
    </row>
    <row r="13">
      <c r="A13" s="1" t="s">
        <v>8</v>
      </c>
      <c r="B13" s="1" t="s">
        <v>9</v>
      </c>
      <c r="C13" s="1" t="s">
        <v>10</v>
      </c>
      <c r="E13" s="5" t="s">
        <v>425</v>
      </c>
      <c r="F13" s="9">
        <v>133.0</v>
      </c>
      <c r="G13" s="10"/>
      <c r="H13" s="9" t="s">
        <v>27</v>
      </c>
      <c r="I13" s="9"/>
      <c r="N13" s="15" t="s">
        <v>12</v>
      </c>
    </row>
    <row r="14">
      <c r="A14" s="10">
        <f>Sum(L2:L9)</f>
        <v>5289</v>
      </c>
      <c r="B14" s="10">
        <f>A14-C5</f>
        <v>3288.59</v>
      </c>
      <c r="C14" s="10">
        <f>A14-A5</f>
        <v>269.67</v>
      </c>
      <c r="E14" s="5" t="s">
        <v>426</v>
      </c>
      <c r="F14" s="9">
        <v>190.0</v>
      </c>
      <c r="G14" s="5"/>
      <c r="H14" s="9" t="s">
        <v>12</v>
      </c>
      <c r="I14" s="9">
        <v>190.0</v>
      </c>
      <c r="N14" s="17" t="s">
        <v>27</v>
      </c>
    </row>
    <row r="15">
      <c r="E15" s="5" t="s">
        <v>427</v>
      </c>
      <c r="F15" s="9">
        <v>90.0</v>
      </c>
      <c r="G15" s="10"/>
      <c r="H15" s="9" t="s">
        <v>12</v>
      </c>
      <c r="I15" s="9">
        <v>90.0</v>
      </c>
    </row>
    <row r="16">
      <c r="E16" s="10"/>
      <c r="F16" s="10"/>
      <c r="G16" s="10"/>
      <c r="H16" s="10"/>
      <c r="I16" s="9"/>
    </row>
    <row r="17">
      <c r="E17" s="10"/>
      <c r="F17" s="10"/>
      <c r="G17" s="10"/>
      <c r="H17" s="10"/>
      <c r="I17" s="10"/>
    </row>
    <row r="18">
      <c r="E18" s="5"/>
      <c r="F18" s="9"/>
      <c r="G18" s="10"/>
      <c r="H18" s="9"/>
      <c r="I18" s="10"/>
    </row>
    <row r="19">
      <c r="E19" s="10"/>
      <c r="F19" s="10"/>
      <c r="G19" s="10"/>
      <c r="H19" s="10"/>
      <c r="I19" s="10"/>
    </row>
    <row r="20">
      <c r="E20" s="10"/>
      <c r="F20" s="10"/>
      <c r="G20" s="10"/>
      <c r="H20" s="10"/>
      <c r="I20" s="10"/>
    </row>
    <row r="21">
      <c r="E21" s="10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20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18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481.27</v>
      </c>
      <c r="G2" s="6">
        <v>6.0</v>
      </c>
      <c r="H2" s="7" t="s">
        <v>12</v>
      </c>
      <c r="I2" s="6">
        <v>481.27</v>
      </c>
      <c r="J2" s="8"/>
      <c r="K2" s="5" t="s">
        <v>13</v>
      </c>
      <c r="L2" s="9">
        <v>3500.0</v>
      </c>
      <c r="M2" s="9" t="s">
        <v>14</v>
      </c>
    </row>
    <row r="3">
      <c r="E3" s="5" t="s">
        <v>55</v>
      </c>
      <c r="F3" s="6">
        <v>470.54</v>
      </c>
      <c r="G3" s="6">
        <v>7.0</v>
      </c>
      <c r="H3" s="7" t="s">
        <v>12</v>
      </c>
      <c r="I3" s="6">
        <v>470.54</v>
      </c>
      <c r="J3" s="11"/>
      <c r="K3" s="5" t="s">
        <v>43</v>
      </c>
      <c r="L3" s="9">
        <v>400.0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12" t="s">
        <v>19</v>
      </c>
      <c r="F4" s="6">
        <v>300.0</v>
      </c>
      <c r="G4" s="6">
        <v>10.0</v>
      </c>
      <c r="H4" s="7" t="s">
        <v>12</v>
      </c>
      <c r="I4" s="6"/>
      <c r="J4" s="11"/>
      <c r="K4" s="5" t="s">
        <v>44</v>
      </c>
      <c r="L4" s="9">
        <v>70.0</v>
      </c>
      <c r="M4" s="9" t="s">
        <v>45</v>
      </c>
    </row>
    <row r="5">
      <c r="A5" s="10">
        <f>Sum(F2:F21)</f>
        <v>5377.83</v>
      </c>
      <c r="B5" s="10">
        <f>SUMIF(H2:H39,"=Não",F2:F39)</f>
        <v>60</v>
      </c>
      <c r="C5" s="10">
        <f>Sum(I2:I28)</f>
        <v>4786.92</v>
      </c>
      <c r="E5" s="12" t="s">
        <v>21</v>
      </c>
      <c r="F5" s="6">
        <v>145.68</v>
      </c>
      <c r="G5" s="6">
        <v>10.0</v>
      </c>
      <c r="H5" s="7" t="s">
        <v>12</v>
      </c>
      <c r="I5" s="6">
        <v>145.68</v>
      </c>
      <c r="J5" s="8"/>
      <c r="K5" s="5" t="s">
        <v>46</v>
      </c>
      <c r="L5" s="9">
        <v>20.0</v>
      </c>
      <c r="M5" s="9" t="s">
        <v>45</v>
      </c>
    </row>
    <row r="6">
      <c r="A6" s="10"/>
      <c r="B6" s="10"/>
      <c r="C6" s="10"/>
      <c r="E6" s="12" t="s">
        <v>56</v>
      </c>
      <c r="F6" s="6">
        <v>404.0</v>
      </c>
      <c r="G6" s="6">
        <v>10.0</v>
      </c>
      <c r="H6" s="7" t="s">
        <v>12</v>
      </c>
      <c r="I6" s="6">
        <v>418.09</v>
      </c>
      <c r="J6" s="8"/>
      <c r="K6" s="5" t="s">
        <v>57</v>
      </c>
      <c r="L6" s="9">
        <v>50.0</v>
      </c>
      <c r="M6" s="9" t="s">
        <v>14</v>
      </c>
    </row>
    <row r="7">
      <c r="A7" s="10"/>
      <c r="B7" s="10"/>
      <c r="C7" s="10"/>
      <c r="E7" s="12" t="s">
        <v>58</v>
      </c>
      <c r="F7" s="6">
        <v>151.22</v>
      </c>
      <c r="G7" s="6">
        <v>10.0</v>
      </c>
      <c r="H7" s="7" t="s">
        <v>12</v>
      </c>
      <c r="I7" s="6">
        <v>151.22</v>
      </c>
      <c r="J7" s="8"/>
      <c r="K7" s="14"/>
      <c r="L7" s="13"/>
      <c r="M7" s="13"/>
    </row>
    <row r="8">
      <c r="A8" s="10"/>
      <c r="B8" s="10"/>
      <c r="C8" s="10"/>
      <c r="E8" s="5" t="s">
        <v>24</v>
      </c>
      <c r="F8" s="6">
        <v>761.98</v>
      </c>
      <c r="G8" s="6">
        <v>11.0</v>
      </c>
      <c r="H8" s="6" t="s">
        <v>12</v>
      </c>
      <c r="I8" s="6">
        <v>761.98</v>
      </c>
      <c r="J8" s="8"/>
      <c r="K8" s="14"/>
      <c r="L8" s="13"/>
      <c r="M8" s="13"/>
    </row>
    <row r="9">
      <c r="A9" s="10"/>
      <c r="B9" s="10"/>
      <c r="C9" s="10"/>
      <c r="E9" s="12" t="s">
        <v>31</v>
      </c>
      <c r="F9" s="6">
        <v>60.0</v>
      </c>
      <c r="G9" s="6">
        <v>11.0</v>
      </c>
      <c r="H9" s="7" t="s">
        <v>27</v>
      </c>
      <c r="I9" s="6"/>
      <c r="J9" s="8"/>
      <c r="K9" s="14"/>
      <c r="L9" s="13"/>
      <c r="M9" s="13"/>
    </row>
    <row r="10">
      <c r="A10" s="10"/>
      <c r="B10" s="10"/>
      <c r="C10" s="10"/>
      <c r="E10" s="19" t="s">
        <v>59</v>
      </c>
      <c r="F10" s="20">
        <v>347.0</v>
      </c>
      <c r="G10" s="20">
        <v>15.0</v>
      </c>
      <c r="H10" s="21" t="s">
        <v>12</v>
      </c>
      <c r="I10" s="6">
        <v>354.0</v>
      </c>
    </row>
    <row r="11">
      <c r="A11" s="10"/>
      <c r="B11" s="10"/>
      <c r="C11" s="10"/>
      <c r="E11" s="5" t="s">
        <v>29</v>
      </c>
      <c r="F11" s="6">
        <v>1282.41</v>
      </c>
      <c r="G11" s="6">
        <v>17.0</v>
      </c>
      <c r="H11" s="7" t="s">
        <v>12</v>
      </c>
      <c r="I11" s="6">
        <v>1282.41</v>
      </c>
    </row>
    <row r="12">
      <c r="E12" s="5" t="s">
        <v>30</v>
      </c>
      <c r="F12" s="6">
        <v>60.0</v>
      </c>
      <c r="G12" s="6">
        <v>17.0</v>
      </c>
      <c r="H12" s="7" t="s">
        <v>12</v>
      </c>
      <c r="I12" s="6">
        <v>60.0</v>
      </c>
    </row>
    <row r="13">
      <c r="E13" s="5" t="s">
        <v>60</v>
      </c>
      <c r="F13" s="6">
        <v>252.0</v>
      </c>
      <c r="G13" s="6">
        <v>20.0</v>
      </c>
      <c r="H13" s="7" t="s">
        <v>12</v>
      </c>
      <c r="I13" s="6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61</v>
      </c>
      <c r="F14" s="6">
        <v>272.98</v>
      </c>
      <c r="G14" s="6">
        <v>20.0</v>
      </c>
      <c r="H14" s="7" t="s">
        <v>12</v>
      </c>
      <c r="I14" s="6">
        <v>272.98</v>
      </c>
      <c r="K14" s="10">
        <f>Sum(L2:L9)</f>
        <v>4040</v>
      </c>
      <c r="L14" s="10">
        <f>K14-C5</f>
        <v>-746.92</v>
      </c>
      <c r="M14" s="10">
        <f>L14-B5</f>
        <v>-806.92</v>
      </c>
      <c r="N14" s="17" t="s">
        <v>27</v>
      </c>
    </row>
    <row r="15">
      <c r="E15" s="5"/>
      <c r="F15" s="6"/>
      <c r="G15" s="6"/>
      <c r="H15" s="7"/>
      <c r="I15" s="6"/>
    </row>
    <row r="16">
      <c r="E16" s="5" t="s">
        <v>54</v>
      </c>
      <c r="F16" s="6">
        <v>50.0</v>
      </c>
      <c r="G16" s="10"/>
      <c r="H16" s="6" t="s">
        <v>12</v>
      </c>
      <c r="I16" s="6">
        <v>50.0</v>
      </c>
    </row>
    <row r="17">
      <c r="E17" s="5" t="s">
        <v>28</v>
      </c>
      <c r="F17" s="6">
        <v>48.0</v>
      </c>
      <c r="G17" s="6">
        <v>16.0</v>
      </c>
      <c r="H17" s="6" t="s">
        <v>12</v>
      </c>
      <c r="I17" s="6">
        <v>48.0</v>
      </c>
    </row>
    <row r="18">
      <c r="E18" s="5" t="s">
        <v>62</v>
      </c>
      <c r="F18" s="6">
        <v>290.75</v>
      </c>
      <c r="G18" s="6">
        <v>16.0</v>
      </c>
      <c r="H18" s="7" t="s">
        <v>12</v>
      </c>
      <c r="I18" s="6">
        <v>290.75</v>
      </c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15 H18:H999">
      <formula1>'Fevereiro 2016'!$N$13:$N$14</formula1>
    </dataValidation>
  </dataValidation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14"/>
    <col customWidth="1" min="4" max="4" width="12.86"/>
    <col customWidth="1" min="5" max="5" width="33.29"/>
    <col customWidth="1" min="7" max="7" width="16.43"/>
    <col customWidth="1" min="9" max="9" width="17.86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406</v>
      </c>
      <c r="L2" s="9">
        <v>4743.0</v>
      </c>
      <c r="M2" s="9" t="s">
        <v>14</v>
      </c>
    </row>
    <row r="3">
      <c r="E3" s="5" t="s">
        <v>21</v>
      </c>
      <c r="F3" s="9">
        <v>254.89</v>
      </c>
      <c r="G3" s="9">
        <v>10.0</v>
      </c>
      <c r="H3" s="9" t="s">
        <v>12</v>
      </c>
      <c r="I3" s="9">
        <v>254.89</v>
      </c>
      <c r="J3" s="11"/>
      <c r="K3" s="5" t="s">
        <v>428</v>
      </c>
      <c r="L3" s="9">
        <v>200.0</v>
      </c>
      <c r="M3" s="9"/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12</v>
      </c>
      <c r="I4" s="9">
        <v>156.5</v>
      </c>
      <c r="J4" s="11"/>
      <c r="K4" s="5" t="s">
        <v>229</v>
      </c>
      <c r="L4" s="9">
        <v>890.0</v>
      </c>
      <c r="M4" s="9" t="s">
        <v>429</v>
      </c>
    </row>
    <row r="5">
      <c r="A5" s="10">
        <f>Sum(F2:F50)</f>
        <v>6272.99</v>
      </c>
      <c r="B5" s="10">
        <f>SUMIF(H2:H39,"=Não",F2:F39)</f>
        <v>0</v>
      </c>
      <c r="C5" s="10">
        <f>Sum(I2:I28)</f>
        <v>6280.49</v>
      </c>
      <c r="E5" s="5" t="s">
        <v>110</v>
      </c>
      <c r="F5" s="9">
        <v>0.0</v>
      </c>
      <c r="G5" s="9"/>
      <c r="H5" s="9" t="s">
        <v>27</v>
      </c>
      <c r="I5" s="9"/>
      <c r="J5" s="8"/>
      <c r="K5" s="5" t="s">
        <v>430</v>
      </c>
      <c r="L5" s="9">
        <v>3600.0</v>
      </c>
      <c r="M5" s="9" t="s">
        <v>429</v>
      </c>
    </row>
    <row r="6">
      <c r="A6" s="10"/>
      <c r="B6" s="10"/>
      <c r="C6" s="10"/>
      <c r="E6" s="5" t="s">
        <v>373</v>
      </c>
      <c r="F6" s="9">
        <v>0.0</v>
      </c>
      <c r="G6" s="9">
        <v>10.0</v>
      </c>
      <c r="H6" s="9" t="s">
        <v>27</v>
      </c>
      <c r="I6" s="9"/>
      <c r="J6" s="8"/>
      <c r="K6" s="5"/>
      <c r="L6" s="9"/>
      <c r="M6" s="9"/>
    </row>
    <row r="7">
      <c r="A7" s="10"/>
      <c r="B7" s="10"/>
      <c r="C7" s="10"/>
      <c r="E7" s="5" t="s">
        <v>147</v>
      </c>
      <c r="F7" s="9">
        <v>95.0</v>
      </c>
      <c r="G7" s="9"/>
      <c r="H7" s="9" t="s">
        <v>12</v>
      </c>
      <c r="I7" s="9">
        <v>95.0</v>
      </c>
      <c r="J7" s="8"/>
      <c r="K7" s="10"/>
      <c r="L7" s="10"/>
      <c r="M7" s="10"/>
    </row>
    <row r="8">
      <c r="A8" s="10"/>
      <c r="B8" s="10"/>
      <c r="C8" s="10"/>
      <c r="E8" s="5" t="s">
        <v>431</v>
      </c>
      <c r="F8" s="9">
        <v>0.0</v>
      </c>
      <c r="G8" s="10"/>
      <c r="H8" s="9" t="s">
        <v>27</v>
      </c>
      <c r="I8" s="32"/>
      <c r="J8" s="8"/>
      <c r="K8" s="14"/>
      <c r="L8" s="13"/>
      <c r="M8" s="13"/>
    </row>
    <row r="9">
      <c r="A9" s="10"/>
      <c r="B9" s="10"/>
      <c r="C9" s="10"/>
      <c r="E9" s="5" t="s">
        <v>372</v>
      </c>
      <c r="F9" s="9">
        <v>0.0</v>
      </c>
      <c r="G9" s="6">
        <v>1.0</v>
      </c>
      <c r="H9" s="9" t="s">
        <v>27</v>
      </c>
      <c r="I9" s="9"/>
      <c r="J9" s="8"/>
      <c r="K9" s="14"/>
      <c r="L9" s="13"/>
      <c r="M9" s="13"/>
    </row>
    <row r="10">
      <c r="A10" s="10"/>
      <c r="B10" s="10"/>
      <c r="C10" s="10"/>
      <c r="E10" s="5" t="s">
        <v>432</v>
      </c>
      <c r="F10" s="9">
        <v>355.71</v>
      </c>
      <c r="G10" s="9"/>
      <c r="H10" s="9" t="s">
        <v>12</v>
      </c>
      <c r="I10" s="9">
        <v>355.71</v>
      </c>
    </row>
    <row r="11">
      <c r="A11" s="10"/>
      <c r="B11" s="10"/>
      <c r="C11" s="10"/>
      <c r="E11" s="5" t="s">
        <v>433</v>
      </c>
      <c r="F11" s="9">
        <v>250.0</v>
      </c>
      <c r="G11" s="9"/>
      <c r="H11" s="9" t="s">
        <v>12</v>
      </c>
      <c r="I11" s="9">
        <v>250.0</v>
      </c>
    </row>
    <row r="12">
      <c r="E12" s="5" t="s">
        <v>434</v>
      </c>
      <c r="F12" s="9">
        <v>191.8</v>
      </c>
      <c r="G12" s="10"/>
      <c r="H12" s="9" t="s">
        <v>12</v>
      </c>
      <c r="I12" s="9">
        <v>191.8</v>
      </c>
    </row>
    <row r="13">
      <c r="A13" s="1" t="s">
        <v>8</v>
      </c>
      <c r="B13" s="1" t="s">
        <v>9</v>
      </c>
      <c r="C13" s="1" t="s">
        <v>10</v>
      </c>
      <c r="E13" s="5" t="s">
        <v>435</v>
      </c>
      <c r="F13" s="9">
        <v>190.0</v>
      </c>
      <c r="G13" s="10"/>
      <c r="H13" s="9" t="s">
        <v>12</v>
      </c>
      <c r="I13" s="9">
        <v>190.0</v>
      </c>
      <c r="N13" s="15" t="s">
        <v>12</v>
      </c>
    </row>
    <row r="14">
      <c r="A14" s="10">
        <f>Sum(L2:L9)</f>
        <v>9433</v>
      </c>
      <c r="B14" s="10">
        <f>A14-C5</f>
        <v>3152.51</v>
      </c>
      <c r="C14" s="10">
        <f>A14-A5</f>
        <v>3160.01</v>
      </c>
      <c r="E14" s="5" t="s">
        <v>150</v>
      </c>
      <c r="F14" s="9">
        <v>300.0</v>
      </c>
      <c r="G14" s="10"/>
      <c r="H14" s="9" t="s">
        <v>12</v>
      </c>
      <c r="I14" s="9">
        <v>300.0</v>
      </c>
      <c r="N14" s="17" t="s">
        <v>27</v>
      </c>
    </row>
    <row r="15">
      <c r="E15" s="5" t="s">
        <v>436</v>
      </c>
      <c r="F15" s="9">
        <v>1970.0</v>
      </c>
      <c r="G15" s="10"/>
      <c r="H15" s="9" t="s">
        <v>12</v>
      </c>
      <c r="I15" s="9">
        <v>1970.0</v>
      </c>
    </row>
    <row r="16">
      <c r="E16" s="5" t="s">
        <v>437</v>
      </c>
      <c r="F16" s="9">
        <v>0.0</v>
      </c>
      <c r="G16" s="10"/>
      <c r="H16" s="9" t="s">
        <v>27</v>
      </c>
      <c r="I16" s="10"/>
    </row>
    <row r="17">
      <c r="E17" s="5" t="s">
        <v>438</v>
      </c>
      <c r="F17" s="9">
        <v>1166.59</v>
      </c>
      <c r="G17" s="10"/>
      <c r="H17" s="9" t="s">
        <v>12</v>
      </c>
      <c r="I17" s="9">
        <v>1166.59</v>
      </c>
    </row>
    <row r="18">
      <c r="E18" s="5" t="s">
        <v>439</v>
      </c>
      <c r="F18" s="9">
        <v>900.0</v>
      </c>
      <c r="G18" s="10"/>
      <c r="H18" s="9" t="s">
        <v>12</v>
      </c>
      <c r="I18" s="6">
        <v>900.0</v>
      </c>
      <c r="J18" s="17" t="s">
        <v>440</v>
      </c>
    </row>
    <row r="19">
      <c r="B19" s="17" t="s">
        <v>441</v>
      </c>
      <c r="C19" s="17" t="s">
        <v>442</v>
      </c>
      <c r="E19" s="10"/>
      <c r="F19" s="9"/>
      <c r="G19" s="10"/>
      <c r="H19" s="9"/>
      <c r="I19" s="10"/>
    </row>
    <row r="20">
      <c r="E20" s="10"/>
      <c r="F20" s="9"/>
      <c r="G20" s="10"/>
      <c r="H20" s="9"/>
      <c r="I20" s="10"/>
    </row>
    <row r="21">
      <c r="B21" s="17" t="s">
        <v>443</v>
      </c>
      <c r="C21" s="17" t="s">
        <v>444</v>
      </c>
      <c r="E21" s="10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B26">
        <f>360-95</f>
        <v>265</v>
      </c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29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3.29"/>
    <col customWidth="1" min="7" max="7" width="20.0"/>
    <col customWidth="1" min="9" max="9" width="17.71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445</v>
      </c>
      <c r="L2" s="9">
        <v>4373.0</v>
      </c>
      <c r="M2" s="9" t="s">
        <v>446</v>
      </c>
    </row>
    <row r="3">
      <c r="E3" s="5" t="s">
        <v>21</v>
      </c>
      <c r="F3" s="9">
        <v>200.31</v>
      </c>
      <c r="G3" s="9">
        <v>10.0</v>
      </c>
      <c r="H3" s="9" t="s">
        <v>12</v>
      </c>
      <c r="I3" s="9">
        <v>200.31</v>
      </c>
      <c r="J3" s="11"/>
      <c r="K3" s="5" t="s">
        <v>428</v>
      </c>
      <c r="L3" s="9">
        <v>400.0</v>
      </c>
      <c r="M3" s="10"/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12</v>
      </c>
      <c r="I4" s="9">
        <v>150.39</v>
      </c>
      <c r="J4" s="11"/>
      <c r="K4" s="5"/>
      <c r="L4" s="9"/>
      <c r="M4" s="9"/>
    </row>
    <row r="5">
      <c r="A5" s="10">
        <f>Sum(F2:F50)</f>
        <v>3617.82</v>
      </c>
      <c r="B5" s="10">
        <f>SUMIF(H2:H39,"=Não",F2:F39)</f>
        <v>0</v>
      </c>
      <c r="C5" s="10">
        <f>Sum(I2:I28)</f>
        <v>3619.21</v>
      </c>
      <c r="E5" s="5" t="s">
        <v>110</v>
      </c>
      <c r="F5" s="9">
        <v>176.0</v>
      </c>
      <c r="G5" s="9"/>
      <c r="H5" s="9" t="s">
        <v>12</v>
      </c>
      <c r="I5" s="9">
        <v>176.0</v>
      </c>
      <c r="J5" s="8"/>
      <c r="K5" s="5"/>
      <c r="L5" s="9"/>
      <c r="M5" s="9"/>
    </row>
    <row r="6">
      <c r="A6" s="10"/>
      <c r="B6" s="10"/>
      <c r="C6" s="10"/>
      <c r="E6" s="5" t="s">
        <v>373</v>
      </c>
      <c r="F6" s="9">
        <v>0.0</v>
      </c>
      <c r="G6" s="9">
        <v>10.0</v>
      </c>
      <c r="H6" s="9" t="s">
        <v>27</v>
      </c>
      <c r="I6" s="9"/>
      <c r="J6" s="8"/>
      <c r="K6" s="10"/>
      <c r="L6" s="10"/>
      <c r="M6" s="10"/>
    </row>
    <row r="7">
      <c r="A7" s="10"/>
      <c r="B7" s="10"/>
      <c r="C7" s="10"/>
      <c r="E7" s="5" t="s">
        <v>147</v>
      </c>
      <c r="F7" s="9">
        <v>95.0</v>
      </c>
      <c r="G7" s="9"/>
      <c r="H7" s="9" t="s">
        <v>12</v>
      </c>
      <c r="I7" s="9">
        <v>95.0</v>
      </c>
      <c r="J7" s="8"/>
      <c r="K7" s="10"/>
      <c r="L7" s="10"/>
      <c r="M7" s="10"/>
    </row>
    <row r="8">
      <c r="A8" s="10"/>
      <c r="B8" s="10"/>
      <c r="C8" s="10"/>
      <c r="E8" s="5" t="s">
        <v>447</v>
      </c>
      <c r="F8" s="9">
        <v>0.0</v>
      </c>
      <c r="G8" s="10"/>
      <c r="H8" s="9" t="s">
        <v>27</v>
      </c>
      <c r="I8" s="9"/>
      <c r="J8" s="8"/>
      <c r="K8" s="14"/>
      <c r="L8" s="13"/>
      <c r="M8" s="13"/>
    </row>
    <row r="9">
      <c r="A9" s="10"/>
      <c r="B9" s="10"/>
      <c r="C9" s="10"/>
      <c r="E9" s="5" t="s">
        <v>448</v>
      </c>
      <c r="F9" s="9">
        <v>355.71</v>
      </c>
      <c r="G9" s="9"/>
      <c r="H9" s="9" t="s">
        <v>12</v>
      </c>
      <c r="I9" s="9">
        <v>355.71</v>
      </c>
      <c r="J9" s="8"/>
      <c r="K9" s="14"/>
      <c r="L9" s="13"/>
      <c r="M9" s="13"/>
    </row>
    <row r="10">
      <c r="A10" s="10"/>
      <c r="B10" s="10"/>
      <c r="C10" s="10"/>
      <c r="E10" s="5" t="s">
        <v>449</v>
      </c>
      <c r="F10" s="9">
        <v>191.8</v>
      </c>
      <c r="G10" s="10"/>
      <c r="H10" s="9" t="s">
        <v>12</v>
      </c>
      <c r="I10" s="9">
        <v>191.8</v>
      </c>
    </row>
    <row r="11">
      <c r="A11" s="10"/>
      <c r="B11" s="10"/>
      <c r="C11" s="10"/>
      <c r="E11" s="5" t="s">
        <v>450</v>
      </c>
      <c r="F11" s="9">
        <v>150.0</v>
      </c>
      <c r="G11" s="10"/>
      <c r="H11" s="9" t="s">
        <v>12</v>
      </c>
      <c r="I11" s="9">
        <v>150.0</v>
      </c>
    </row>
    <row r="12">
      <c r="E12" s="5" t="s">
        <v>451</v>
      </c>
      <c r="F12" s="9">
        <v>750.0</v>
      </c>
      <c r="G12" s="10"/>
      <c r="H12" s="9" t="s">
        <v>12</v>
      </c>
      <c r="I12" s="9">
        <v>750.0</v>
      </c>
    </row>
    <row r="13">
      <c r="A13" s="1" t="s">
        <v>8</v>
      </c>
      <c r="B13" s="1" t="s">
        <v>9</v>
      </c>
      <c r="C13" s="1" t="s">
        <v>10</v>
      </c>
      <c r="E13" s="5" t="s">
        <v>452</v>
      </c>
      <c r="F13" s="9">
        <v>270.0</v>
      </c>
      <c r="G13" s="10"/>
      <c r="H13" s="9" t="s">
        <v>12</v>
      </c>
      <c r="I13" s="9">
        <v>270.0</v>
      </c>
      <c r="N13" s="15" t="s">
        <v>12</v>
      </c>
    </row>
    <row r="14">
      <c r="A14" s="10">
        <f>Sum(L2:L9)</f>
        <v>4773</v>
      </c>
      <c r="B14" s="10">
        <f>A14-C5</f>
        <v>1153.79</v>
      </c>
      <c r="C14" s="10">
        <f>A14-A5</f>
        <v>1155.18</v>
      </c>
      <c r="E14" s="5" t="s">
        <v>280</v>
      </c>
      <c r="F14" s="9">
        <v>340.0</v>
      </c>
      <c r="G14" s="10"/>
      <c r="H14" s="9" t="s">
        <v>12</v>
      </c>
      <c r="I14" s="9">
        <v>340.0</v>
      </c>
      <c r="N14" s="17" t="s">
        <v>27</v>
      </c>
    </row>
    <row r="15">
      <c r="E15" s="5" t="s">
        <v>453</v>
      </c>
      <c r="F15" s="9">
        <v>330.0</v>
      </c>
      <c r="G15" s="10"/>
      <c r="H15" s="9" t="s">
        <v>12</v>
      </c>
      <c r="I15" s="9">
        <v>330.0</v>
      </c>
    </row>
    <row r="16">
      <c r="E16" s="5" t="s">
        <v>454</v>
      </c>
      <c r="F16" s="9">
        <v>140.0</v>
      </c>
      <c r="G16" s="10"/>
      <c r="H16" s="9" t="s">
        <v>12</v>
      </c>
      <c r="I16" s="9">
        <v>140.0</v>
      </c>
    </row>
    <row r="17">
      <c r="E17" s="5" t="s">
        <v>455</v>
      </c>
      <c r="F17" s="9">
        <v>20.0</v>
      </c>
      <c r="G17" s="10"/>
      <c r="H17" s="9" t="s">
        <v>12</v>
      </c>
      <c r="I17" s="9">
        <v>20.0</v>
      </c>
    </row>
    <row r="18">
      <c r="E18" s="10"/>
      <c r="F18" s="10"/>
      <c r="G18" s="10"/>
      <c r="H18" s="10"/>
      <c r="I18" s="10"/>
    </row>
    <row r="19">
      <c r="E19" s="10"/>
      <c r="F19" s="10"/>
      <c r="G19" s="10"/>
      <c r="H19" s="10"/>
      <c r="I19" s="10"/>
    </row>
    <row r="20">
      <c r="E20" s="10"/>
      <c r="F20" s="10"/>
      <c r="G20" s="10"/>
      <c r="H20" s="10"/>
      <c r="I20" s="10"/>
    </row>
    <row r="21">
      <c r="E21" s="10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20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3.29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445</v>
      </c>
      <c r="L2" s="9">
        <v>6344.0</v>
      </c>
      <c r="M2" s="9" t="s">
        <v>14</v>
      </c>
    </row>
    <row r="3">
      <c r="E3" s="5" t="s">
        <v>21</v>
      </c>
      <c r="F3" s="9">
        <v>241.0</v>
      </c>
      <c r="G3" s="9">
        <v>10.0</v>
      </c>
      <c r="H3" s="9" t="s">
        <v>12</v>
      </c>
      <c r="I3" s="9">
        <v>249.14</v>
      </c>
      <c r="J3" s="11"/>
      <c r="K3" s="5" t="s">
        <v>407</v>
      </c>
      <c r="L3" s="9">
        <v>200.0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12</v>
      </c>
      <c r="I4" s="9">
        <v>152.35</v>
      </c>
      <c r="J4" s="11"/>
      <c r="K4" s="5"/>
      <c r="L4" s="9"/>
      <c r="M4" s="9"/>
    </row>
    <row r="5">
      <c r="A5" s="10">
        <f>Sum(F2:F50)</f>
        <v>4979.51</v>
      </c>
      <c r="B5" s="10">
        <f>SUMIF(H2:H39,"=Não",F2:F39)</f>
        <v>0</v>
      </c>
      <c r="C5" s="10">
        <f>Sum(I2:I28)</f>
        <v>4791</v>
      </c>
      <c r="E5" s="5" t="s">
        <v>110</v>
      </c>
      <c r="F5" s="9">
        <v>288.2</v>
      </c>
      <c r="G5" s="9"/>
      <c r="H5" s="9" t="s">
        <v>12</v>
      </c>
      <c r="I5" s="9">
        <v>288.2</v>
      </c>
      <c r="J5" s="8"/>
      <c r="K5" s="5"/>
      <c r="L5" s="9"/>
      <c r="M5" s="9"/>
    </row>
    <row r="6">
      <c r="A6" s="10"/>
      <c r="B6" s="10"/>
      <c r="C6" s="10"/>
      <c r="E6" s="5" t="s">
        <v>290</v>
      </c>
      <c r="F6" s="9">
        <v>0.0</v>
      </c>
      <c r="G6" s="9"/>
      <c r="H6" s="9" t="s">
        <v>27</v>
      </c>
      <c r="I6" s="32"/>
      <c r="J6" s="8"/>
      <c r="K6" s="10"/>
      <c r="L6" s="10"/>
      <c r="M6" s="10"/>
    </row>
    <row r="7">
      <c r="A7" s="10"/>
      <c r="B7" s="10"/>
      <c r="C7" s="10"/>
      <c r="E7" s="5" t="s">
        <v>373</v>
      </c>
      <c r="F7" s="9">
        <v>0.0</v>
      </c>
      <c r="G7" s="9">
        <v>10.0</v>
      </c>
      <c r="H7" s="9" t="s">
        <v>27</v>
      </c>
      <c r="I7" s="32"/>
      <c r="J7" s="8"/>
      <c r="K7" s="10"/>
      <c r="L7" s="10"/>
      <c r="M7" s="10"/>
    </row>
    <row r="8">
      <c r="A8" s="10"/>
      <c r="B8" s="10"/>
      <c r="C8" s="10"/>
      <c r="E8" s="5" t="s">
        <v>147</v>
      </c>
      <c r="F8" s="9">
        <v>95.0</v>
      </c>
      <c r="G8" s="9"/>
      <c r="H8" s="9" t="s">
        <v>12</v>
      </c>
      <c r="I8" s="9">
        <v>95.0</v>
      </c>
      <c r="J8" s="8"/>
      <c r="K8" s="14"/>
      <c r="L8" s="13"/>
      <c r="M8" s="13"/>
    </row>
    <row r="9">
      <c r="A9" s="10"/>
      <c r="B9" s="10"/>
      <c r="C9" s="10"/>
      <c r="E9" s="5" t="s">
        <v>456</v>
      </c>
      <c r="F9" s="9">
        <v>0.0</v>
      </c>
      <c r="G9" s="10"/>
      <c r="H9" s="9" t="s">
        <v>27</v>
      </c>
      <c r="I9" s="10"/>
      <c r="J9" s="8"/>
      <c r="K9" s="14"/>
      <c r="L9" s="13"/>
      <c r="M9" s="13"/>
    </row>
    <row r="10">
      <c r="A10" s="10"/>
      <c r="B10" s="10"/>
      <c r="C10" s="10"/>
      <c r="E10" s="5" t="s">
        <v>453</v>
      </c>
      <c r="F10" s="9">
        <v>660.0</v>
      </c>
      <c r="G10" s="6">
        <v>1.0</v>
      </c>
      <c r="H10" s="9" t="s">
        <v>12</v>
      </c>
      <c r="I10" s="9">
        <v>660.0</v>
      </c>
    </row>
    <row r="11">
      <c r="A11" s="10"/>
      <c r="B11" s="10"/>
      <c r="C11" s="10"/>
      <c r="E11" s="5" t="s">
        <v>457</v>
      </c>
      <c r="F11" s="9">
        <v>355.71</v>
      </c>
      <c r="G11" s="9"/>
      <c r="H11" s="9" t="s">
        <v>12</v>
      </c>
      <c r="I11" s="9">
        <v>355.71</v>
      </c>
    </row>
    <row r="12">
      <c r="E12" s="5" t="s">
        <v>458</v>
      </c>
      <c r="F12" s="9">
        <v>191.8</v>
      </c>
      <c r="G12" s="10"/>
      <c r="H12" s="9" t="s">
        <v>12</v>
      </c>
      <c r="I12" s="9">
        <v>191.8</v>
      </c>
    </row>
    <row r="13">
      <c r="A13" s="1" t="s">
        <v>8</v>
      </c>
      <c r="B13" s="1" t="s">
        <v>9</v>
      </c>
      <c r="C13" s="1" t="s">
        <v>10</v>
      </c>
      <c r="E13" s="5" t="s">
        <v>459</v>
      </c>
      <c r="F13" s="9">
        <v>1500.0</v>
      </c>
      <c r="G13" s="10"/>
      <c r="H13" s="9" t="s">
        <v>12</v>
      </c>
      <c r="I13" s="9">
        <v>1500.0</v>
      </c>
      <c r="N13" s="15" t="s">
        <v>12</v>
      </c>
    </row>
    <row r="14">
      <c r="A14" s="10">
        <f>Sum(L2:L9)</f>
        <v>6544</v>
      </c>
      <c r="B14" s="10">
        <f>A14-C5</f>
        <v>1753</v>
      </c>
      <c r="C14" s="10">
        <f>A14-A5</f>
        <v>1564.49</v>
      </c>
      <c r="E14" s="5" t="s">
        <v>460</v>
      </c>
      <c r="F14" s="9">
        <v>285.0</v>
      </c>
      <c r="G14" s="10"/>
      <c r="H14" s="9" t="s">
        <v>12</v>
      </c>
      <c r="I14" s="9">
        <v>285.0</v>
      </c>
      <c r="N14" s="17" t="s">
        <v>27</v>
      </c>
    </row>
    <row r="15">
      <c r="E15" s="5" t="s">
        <v>461</v>
      </c>
      <c r="F15" s="9">
        <v>90.0</v>
      </c>
      <c r="G15" s="10"/>
      <c r="H15" s="9" t="s">
        <v>12</v>
      </c>
      <c r="I15" s="9">
        <v>90.0</v>
      </c>
    </row>
    <row r="16">
      <c r="E16" s="5" t="s">
        <v>462</v>
      </c>
      <c r="F16" s="9">
        <v>191.8</v>
      </c>
      <c r="G16" s="10"/>
      <c r="H16" s="9" t="s">
        <v>12</v>
      </c>
      <c r="I16" s="9">
        <v>191.8</v>
      </c>
    </row>
    <row r="17">
      <c r="E17" s="5" t="s">
        <v>463</v>
      </c>
      <c r="F17" s="9">
        <v>105.0</v>
      </c>
      <c r="G17" s="10"/>
      <c r="H17" s="9" t="s">
        <v>12</v>
      </c>
      <c r="I17" s="9">
        <v>105.0</v>
      </c>
    </row>
    <row r="18">
      <c r="E18" s="5" t="s">
        <v>280</v>
      </c>
      <c r="F18" s="9">
        <v>377.0</v>
      </c>
      <c r="G18" s="10"/>
      <c r="H18" s="9" t="s">
        <v>12</v>
      </c>
      <c r="I18" s="9">
        <v>177.0</v>
      </c>
    </row>
    <row r="19">
      <c r="E19" s="10"/>
      <c r="F19" s="10"/>
      <c r="G19" s="10"/>
      <c r="H19" s="10"/>
      <c r="I19" s="10"/>
    </row>
    <row r="20">
      <c r="E20" s="10"/>
      <c r="F20" s="10"/>
      <c r="G20" s="10"/>
      <c r="H20" s="10"/>
      <c r="I20" s="10"/>
    </row>
    <row r="21">
      <c r="E21" s="10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10"/>
    </row>
    <row r="26">
      <c r="E26" s="14"/>
      <c r="F26" s="9"/>
      <c r="G26" s="10"/>
      <c r="H26" s="9"/>
      <c r="I26" s="10"/>
    </row>
    <row r="27">
      <c r="E27" s="14"/>
      <c r="F27" s="9"/>
      <c r="G27" s="10"/>
      <c r="H27" s="9"/>
      <c r="I27" s="10"/>
    </row>
    <row r="28">
      <c r="E28" s="14"/>
      <c r="F28" s="9"/>
      <c r="G28" s="10"/>
      <c r="H28" s="9"/>
      <c r="I28" s="10"/>
    </row>
    <row r="29">
      <c r="E29" s="14"/>
      <c r="F29" s="9"/>
      <c r="G29" s="10"/>
      <c r="H29" s="9"/>
      <c r="I29" s="10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20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3.29"/>
    <col customWidth="1" min="6" max="6" width="18.0"/>
    <col customWidth="1" min="7" max="7" width="19.14"/>
    <col customWidth="1" min="9" max="9" width="18.71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12</v>
      </c>
      <c r="I2" s="9">
        <v>450.0</v>
      </c>
      <c r="J2" s="8"/>
      <c r="K2" s="5" t="s">
        <v>445</v>
      </c>
      <c r="L2" s="9">
        <v>6203.52</v>
      </c>
      <c r="M2" s="9" t="s">
        <v>446</v>
      </c>
    </row>
    <row r="3">
      <c r="E3" s="5" t="s">
        <v>21</v>
      </c>
      <c r="F3" s="9">
        <v>172.59</v>
      </c>
      <c r="G3" s="9">
        <v>10.0</v>
      </c>
      <c r="H3" s="9" t="s">
        <v>12</v>
      </c>
      <c r="I3" s="9" t="s">
        <v>464</v>
      </c>
      <c r="J3" s="11"/>
      <c r="K3" s="5" t="s">
        <v>407</v>
      </c>
      <c r="L3" s="9">
        <v>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12</v>
      </c>
      <c r="I4" s="9" t="s">
        <v>465</v>
      </c>
      <c r="J4" s="11"/>
      <c r="K4" s="5" t="s">
        <v>466</v>
      </c>
      <c r="L4" s="9">
        <v>137.0</v>
      </c>
      <c r="M4" s="9"/>
    </row>
    <row r="5">
      <c r="A5" s="10">
        <f>Sum(F2:F50)</f>
        <v>4412.06</v>
      </c>
      <c r="B5" s="10">
        <f>SUMIF(H2:H39,"=Não",F2:F39)</f>
        <v>0</v>
      </c>
      <c r="C5" s="10">
        <f>Sum(I2:I28)</f>
        <v>4090.47</v>
      </c>
      <c r="E5" s="5" t="s">
        <v>110</v>
      </c>
      <c r="F5" s="9">
        <v>143.0</v>
      </c>
      <c r="G5" s="9"/>
      <c r="H5" s="9" t="s">
        <v>12</v>
      </c>
      <c r="I5" s="9">
        <v>143.0</v>
      </c>
      <c r="J5" s="8"/>
      <c r="K5" s="5"/>
      <c r="L5" s="9"/>
      <c r="M5" s="9"/>
    </row>
    <row r="6">
      <c r="A6" s="10"/>
      <c r="B6" s="10"/>
      <c r="C6" s="10"/>
      <c r="E6" s="5" t="s">
        <v>290</v>
      </c>
      <c r="F6" s="9">
        <v>70.0</v>
      </c>
      <c r="G6" s="9"/>
      <c r="H6" s="9" t="s">
        <v>12</v>
      </c>
      <c r="I6" s="9">
        <v>70.0</v>
      </c>
      <c r="J6" s="8"/>
      <c r="K6" s="10"/>
      <c r="L6" s="10"/>
      <c r="M6" s="10"/>
    </row>
    <row r="7">
      <c r="A7" s="10"/>
      <c r="B7" s="10"/>
      <c r="C7" s="10"/>
      <c r="E7" s="5" t="s">
        <v>147</v>
      </c>
      <c r="F7" s="9">
        <v>95.0</v>
      </c>
      <c r="G7" s="9"/>
      <c r="H7" s="9" t="s">
        <v>12</v>
      </c>
      <c r="I7" s="9">
        <v>95.0</v>
      </c>
      <c r="J7" s="8"/>
      <c r="K7" s="10"/>
      <c r="L7" s="10"/>
      <c r="M7" s="10"/>
    </row>
    <row r="8">
      <c r="A8" s="10"/>
      <c r="B8" s="10"/>
      <c r="C8" s="10"/>
      <c r="E8" s="5" t="s">
        <v>453</v>
      </c>
      <c r="F8" s="9">
        <v>550.0</v>
      </c>
      <c r="G8" s="6">
        <v>1.0</v>
      </c>
      <c r="H8" s="9" t="s">
        <v>12</v>
      </c>
      <c r="I8" s="9">
        <v>550.0</v>
      </c>
      <c r="J8" s="8"/>
      <c r="K8" s="14"/>
      <c r="L8" s="13"/>
      <c r="M8" s="13"/>
    </row>
    <row r="9">
      <c r="A9" s="10"/>
      <c r="B9" s="10"/>
      <c r="C9" s="10"/>
      <c r="E9" s="5" t="s">
        <v>467</v>
      </c>
      <c r="F9" s="9">
        <v>355.71</v>
      </c>
      <c r="G9" s="9"/>
      <c r="H9" s="9" t="s">
        <v>12</v>
      </c>
      <c r="I9" s="9">
        <v>355.71</v>
      </c>
      <c r="J9" s="8"/>
      <c r="K9" s="14"/>
      <c r="L9" s="13"/>
      <c r="M9" s="13"/>
    </row>
    <row r="10">
      <c r="A10" s="10"/>
      <c r="B10" s="10"/>
      <c r="C10" s="10"/>
      <c r="E10" s="5" t="s">
        <v>468</v>
      </c>
      <c r="F10" s="9">
        <v>191.8</v>
      </c>
      <c r="G10" s="10"/>
      <c r="H10" s="9" t="s">
        <v>12</v>
      </c>
      <c r="I10" s="9">
        <v>191.8</v>
      </c>
    </row>
    <row r="11">
      <c r="A11" s="10"/>
      <c r="B11" s="10"/>
      <c r="C11" s="10"/>
      <c r="E11" s="5" t="s">
        <v>469</v>
      </c>
      <c r="F11" s="9">
        <v>90.0</v>
      </c>
      <c r="G11" s="10"/>
      <c r="H11" s="9" t="s">
        <v>12</v>
      </c>
      <c r="I11" s="9">
        <v>90.0</v>
      </c>
    </row>
    <row r="12">
      <c r="E12" s="5" t="s">
        <v>470</v>
      </c>
      <c r="F12" s="9">
        <v>800.0</v>
      </c>
      <c r="G12" s="10"/>
      <c r="H12" s="9" t="s">
        <v>12</v>
      </c>
      <c r="I12" s="9">
        <v>800.0</v>
      </c>
    </row>
    <row r="13">
      <c r="A13" s="1" t="s">
        <v>8</v>
      </c>
      <c r="B13" s="1" t="s">
        <v>9</v>
      </c>
      <c r="C13" s="1" t="s">
        <v>10</v>
      </c>
      <c r="E13" s="5" t="s">
        <v>471</v>
      </c>
      <c r="F13" s="9">
        <v>105.0</v>
      </c>
      <c r="G13" s="10"/>
      <c r="H13" s="9" t="s">
        <v>12</v>
      </c>
      <c r="I13" s="9">
        <v>105.0</v>
      </c>
      <c r="N13" s="15" t="s">
        <v>12</v>
      </c>
    </row>
    <row r="14">
      <c r="A14" s="10">
        <f>Sum(L2:L9)</f>
        <v>6340.52</v>
      </c>
      <c r="B14" s="10">
        <f>A14-C5</f>
        <v>2250.05</v>
      </c>
      <c r="C14" s="10">
        <f>A14-A5</f>
        <v>1928.46</v>
      </c>
      <c r="E14" s="5" t="s">
        <v>472</v>
      </c>
      <c r="F14" s="9">
        <v>790.0</v>
      </c>
      <c r="G14" s="10"/>
      <c r="H14" s="9" t="s">
        <v>12</v>
      </c>
      <c r="I14" s="9">
        <v>790.0</v>
      </c>
      <c r="N14" s="17" t="s">
        <v>27</v>
      </c>
    </row>
    <row r="15">
      <c r="E15" s="5" t="s">
        <v>473</v>
      </c>
      <c r="F15" s="9">
        <v>200.0</v>
      </c>
      <c r="G15" s="10"/>
      <c r="H15" s="9" t="s">
        <v>12</v>
      </c>
      <c r="I15" s="9">
        <v>200.0</v>
      </c>
    </row>
    <row r="16">
      <c r="E16" s="5" t="s">
        <v>474</v>
      </c>
      <c r="F16" s="9">
        <v>169.96</v>
      </c>
      <c r="G16" s="10"/>
      <c r="H16" s="9" t="s">
        <v>12</v>
      </c>
      <c r="I16" s="9">
        <v>169.96</v>
      </c>
    </row>
    <row r="17">
      <c r="E17" s="5" t="s">
        <v>475</v>
      </c>
      <c r="F17" s="9">
        <v>80.0</v>
      </c>
      <c r="G17" s="10"/>
      <c r="H17" s="9" t="s">
        <v>12</v>
      </c>
      <c r="I17" s="9">
        <v>80.0</v>
      </c>
    </row>
    <row r="18">
      <c r="E18" s="10"/>
      <c r="F18" s="10"/>
      <c r="G18" s="10"/>
      <c r="H18" s="10"/>
      <c r="I18" s="10"/>
    </row>
    <row r="19">
      <c r="E19" s="5"/>
      <c r="F19" s="9"/>
      <c r="G19" s="10"/>
      <c r="H19" s="9"/>
      <c r="I19" s="9"/>
    </row>
    <row r="20">
      <c r="E20" s="5"/>
      <c r="F20" s="9"/>
      <c r="G20" s="10"/>
      <c r="H20" s="9"/>
      <c r="I20" s="9"/>
    </row>
    <row r="21">
      <c r="E21" s="5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9"/>
    </row>
    <row r="26">
      <c r="E26" s="5"/>
      <c r="F26" s="9"/>
      <c r="G26" s="10"/>
      <c r="H26" s="9"/>
      <c r="I26" s="9"/>
    </row>
    <row r="27">
      <c r="E27" s="5"/>
      <c r="F27" s="9"/>
      <c r="G27" s="10"/>
      <c r="H27" s="9"/>
      <c r="I27" s="9"/>
    </row>
    <row r="28">
      <c r="E28" s="5"/>
      <c r="F28" s="9"/>
      <c r="G28" s="10"/>
      <c r="H28" s="9"/>
      <c r="I28" s="9"/>
    </row>
    <row r="29">
      <c r="E29" s="5"/>
      <c r="F29" s="9"/>
      <c r="G29" s="10"/>
      <c r="H29" s="9"/>
      <c r="I29" s="9"/>
    </row>
    <row r="30">
      <c r="E30" s="5"/>
      <c r="F30" s="9"/>
      <c r="G30" s="10"/>
      <c r="H30" s="9"/>
      <c r="I30" s="9"/>
    </row>
    <row r="31">
      <c r="E31" s="5"/>
      <c r="F31" s="9"/>
      <c r="G31" s="10"/>
      <c r="H31" s="9"/>
      <c r="I31" s="9"/>
    </row>
    <row r="32">
      <c r="E32" s="5"/>
      <c r="F32" s="9"/>
      <c r="G32" s="10"/>
      <c r="H32" s="9"/>
      <c r="I32" s="9"/>
    </row>
    <row r="33">
      <c r="E33" s="5"/>
      <c r="F33" s="9"/>
      <c r="G33" s="10"/>
      <c r="H33" s="9"/>
      <c r="I33" s="9"/>
    </row>
    <row r="34">
      <c r="E34" s="14"/>
      <c r="F34" s="9"/>
      <c r="G34" s="10"/>
      <c r="H34" s="9"/>
      <c r="I34" s="9"/>
    </row>
    <row r="35">
      <c r="E35" s="14"/>
      <c r="F35" s="10"/>
      <c r="G35" s="10"/>
      <c r="H35" s="9"/>
      <c r="I35" s="10"/>
    </row>
    <row r="36">
      <c r="E36" s="14"/>
      <c r="F36" s="10"/>
      <c r="G36" s="10"/>
      <c r="H36" s="9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36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3.29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27</v>
      </c>
      <c r="I2" s="9"/>
      <c r="J2" s="8"/>
      <c r="K2" s="5" t="s">
        <v>445</v>
      </c>
      <c r="L2" s="9">
        <v>6225.0</v>
      </c>
      <c r="M2" s="9" t="s">
        <v>446</v>
      </c>
    </row>
    <row r="3">
      <c r="E3" s="5" t="s">
        <v>21</v>
      </c>
      <c r="F3" s="9">
        <v>188.0</v>
      </c>
      <c r="G3" s="9">
        <v>10.0</v>
      </c>
      <c r="H3" s="9" t="s">
        <v>27</v>
      </c>
      <c r="I3" s="9"/>
      <c r="J3" s="11"/>
      <c r="K3" s="5" t="s">
        <v>407</v>
      </c>
      <c r="L3" s="9">
        <v>200.0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27</v>
      </c>
      <c r="I4" s="9"/>
      <c r="J4" s="11"/>
      <c r="K4" s="5"/>
      <c r="L4" s="9"/>
      <c r="M4" s="9"/>
    </row>
    <row r="5">
      <c r="A5" s="10">
        <f>Sum(F2:F50)</f>
        <v>4528.09</v>
      </c>
      <c r="B5" s="10">
        <f>SUMIF(H2:H39,"=Não",F2:F39)</f>
        <v>3036.51</v>
      </c>
      <c r="C5" s="10">
        <f>Sum(I2:I28)</f>
        <v>1491.58</v>
      </c>
      <c r="E5" s="5" t="s">
        <v>110</v>
      </c>
      <c r="F5" s="9">
        <v>35.0</v>
      </c>
      <c r="G5" s="9"/>
      <c r="H5" s="9" t="s">
        <v>27</v>
      </c>
      <c r="I5" s="9"/>
      <c r="J5" s="8"/>
      <c r="K5" s="5"/>
      <c r="L5" s="9"/>
      <c r="M5" s="9"/>
    </row>
    <row r="6">
      <c r="A6" s="10"/>
      <c r="B6" s="10"/>
      <c r="C6" s="10"/>
      <c r="E6" s="5" t="s">
        <v>290</v>
      </c>
      <c r="F6" s="9">
        <v>60.0</v>
      </c>
      <c r="G6" s="9"/>
      <c r="H6" s="9" t="s">
        <v>27</v>
      </c>
      <c r="I6" s="32"/>
      <c r="J6" s="8"/>
      <c r="K6" s="10"/>
      <c r="L6" s="10"/>
      <c r="M6" s="10"/>
    </row>
    <row r="7">
      <c r="A7" s="10"/>
      <c r="B7" s="10"/>
      <c r="C7" s="10"/>
      <c r="E7" s="5" t="s">
        <v>373</v>
      </c>
      <c r="F7" s="9">
        <v>197.0</v>
      </c>
      <c r="G7" s="9">
        <v>10.0</v>
      </c>
      <c r="H7" s="9" t="s">
        <v>27</v>
      </c>
      <c r="I7" s="32"/>
      <c r="J7" s="8"/>
      <c r="K7" s="10"/>
      <c r="L7" s="10"/>
      <c r="M7" s="10"/>
    </row>
    <row r="8">
      <c r="A8" s="10"/>
      <c r="B8" s="10"/>
      <c r="C8" s="10"/>
      <c r="E8" s="5" t="s">
        <v>147</v>
      </c>
      <c r="F8" s="9">
        <v>95.0</v>
      </c>
      <c r="G8" s="9"/>
      <c r="H8" s="9" t="s">
        <v>27</v>
      </c>
      <c r="I8" s="9"/>
      <c r="J8" s="8"/>
      <c r="K8" s="14"/>
      <c r="L8" s="13"/>
      <c r="M8" s="13"/>
    </row>
    <row r="9">
      <c r="A9" s="10"/>
      <c r="B9" s="10"/>
      <c r="C9" s="10"/>
      <c r="E9" s="5" t="s">
        <v>453</v>
      </c>
      <c r="F9" s="9">
        <v>330.0</v>
      </c>
      <c r="G9" s="6">
        <v>1.0</v>
      </c>
      <c r="H9" s="9" t="s">
        <v>27</v>
      </c>
      <c r="I9" s="10"/>
      <c r="J9" s="8"/>
      <c r="K9" s="14"/>
      <c r="L9" s="13"/>
      <c r="M9" s="13"/>
    </row>
    <row r="10">
      <c r="A10" s="10"/>
      <c r="B10" s="10"/>
      <c r="C10" s="10"/>
      <c r="E10" s="5" t="s">
        <v>476</v>
      </c>
      <c r="F10" s="9">
        <v>355.71</v>
      </c>
      <c r="G10" s="9"/>
      <c r="H10" s="9" t="s">
        <v>27</v>
      </c>
      <c r="I10" s="6"/>
    </row>
    <row r="11">
      <c r="A11" s="10"/>
      <c r="B11" s="10"/>
      <c r="C11" s="10"/>
      <c r="E11" s="5" t="s">
        <v>477</v>
      </c>
      <c r="F11" s="9">
        <v>191.8</v>
      </c>
      <c r="G11" s="10"/>
      <c r="H11" s="9" t="s">
        <v>27</v>
      </c>
      <c r="I11" s="10"/>
    </row>
    <row r="12">
      <c r="E12" s="5" t="s">
        <v>478</v>
      </c>
      <c r="F12" s="9">
        <v>90.0</v>
      </c>
      <c r="G12" s="10"/>
      <c r="H12" s="9" t="s">
        <v>27</v>
      </c>
      <c r="I12" s="10"/>
    </row>
    <row r="13">
      <c r="A13" s="1" t="s">
        <v>8</v>
      </c>
      <c r="B13" s="1" t="s">
        <v>9</v>
      </c>
      <c r="C13" s="1" t="s">
        <v>10</v>
      </c>
      <c r="E13" s="5" t="s">
        <v>479</v>
      </c>
      <c r="F13" s="9">
        <v>105.0</v>
      </c>
      <c r="G13" s="10"/>
      <c r="H13" s="9" t="s">
        <v>27</v>
      </c>
      <c r="I13" s="10"/>
      <c r="N13" s="15" t="s">
        <v>12</v>
      </c>
    </row>
    <row r="14">
      <c r="A14" s="10">
        <f>Sum(L2:L9)</f>
        <v>6425</v>
      </c>
      <c r="B14" s="10">
        <f>A14-C5</f>
        <v>4933.42</v>
      </c>
      <c r="C14" s="10">
        <f>A14-A5</f>
        <v>1896.91</v>
      </c>
      <c r="E14" s="5" t="s">
        <v>480</v>
      </c>
      <c r="F14" s="9">
        <v>790.0</v>
      </c>
      <c r="G14" s="10"/>
      <c r="H14" s="9" t="s">
        <v>27</v>
      </c>
      <c r="I14" s="10"/>
      <c r="N14" s="17" t="s">
        <v>27</v>
      </c>
    </row>
    <row r="15">
      <c r="E15" s="5" t="s">
        <v>481</v>
      </c>
      <c r="F15" s="9">
        <v>1027.0</v>
      </c>
      <c r="G15" s="10"/>
      <c r="H15" s="9" t="s">
        <v>12</v>
      </c>
      <c r="I15" s="9">
        <v>1027.0</v>
      </c>
    </row>
    <row r="16">
      <c r="E16" s="5" t="s">
        <v>482</v>
      </c>
      <c r="F16" s="9">
        <v>119.0</v>
      </c>
      <c r="G16" s="10"/>
      <c r="H16" s="9" t="s">
        <v>12</v>
      </c>
      <c r="I16" s="9">
        <v>119.0</v>
      </c>
    </row>
    <row r="17">
      <c r="E17" s="5" t="s">
        <v>483</v>
      </c>
      <c r="F17" s="9">
        <v>345.58</v>
      </c>
      <c r="G17" s="10"/>
      <c r="H17" s="9" t="s">
        <v>12</v>
      </c>
      <c r="I17" s="9">
        <v>345.58</v>
      </c>
    </row>
    <row r="18">
      <c r="E18" s="5"/>
      <c r="F18" s="9"/>
      <c r="G18" s="10"/>
      <c r="H18" s="9"/>
      <c r="I18" s="9"/>
    </row>
    <row r="19">
      <c r="E19" s="5"/>
      <c r="F19" s="9"/>
      <c r="G19" s="10"/>
      <c r="H19" s="9"/>
      <c r="I19" s="9"/>
    </row>
    <row r="20">
      <c r="E20" s="5"/>
      <c r="F20" s="9"/>
      <c r="G20" s="10"/>
      <c r="H20" s="9"/>
      <c r="I20" s="9"/>
    </row>
    <row r="21">
      <c r="E21" s="5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9"/>
    </row>
    <row r="26">
      <c r="E26" s="5"/>
      <c r="F26" s="9"/>
      <c r="G26" s="10"/>
      <c r="H26" s="9"/>
      <c r="I26" s="9"/>
    </row>
    <row r="27">
      <c r="E27" s="5"/>
      <c r="F27" s="9"/>
      <c r="G27" s="10"/>
      <c r="H27" s="9"/>
      <c r="I27" s="9"/>
    </row>
    <row r="28">
      <c r="E28" s="5"/>
      <c r="F28" s="9"/>
      <c r="G28" s="10"/>
      <c r="H28" s="9"/>
      <c r="I28" s="9"/>
    </row>
    <row r="29">
      <c r="E29" s="5"/>
      <c r="F29" s="9"/>
      <c r="G29" s="10"/>
      <c r="H29" s="9"/>
      <c r="I29" s="9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3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33.29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19</v>
      </c>
      <c r="F2" s="9">
        <v>450.0</v>
      </c>
      <c r="G2" s="9">
        <v>10.0</v>
      </c>
      <c r="H2" s="9" t="s">
        <v>27</v>
      </c>
      <c r="I2" s="9"/>
      <c r="J2" s="8"/>
      <c r="K2" s="5" t="s">
        <v>445</v>
      </c>
      <c r="L2" s="9">
        <v>6225.0</v>
      </c>
      <c r="M2" s="9" t="s">
        <v>446</v>
      </c>
    </row>
    <row r="3">
      <c r="E3" s="5" t="s">
        <v>21</v>
      </c>
      <c r="F3" s="9">
        <v>188.0</v>
      </c>
      <c r="G3" s="9">
        <v>10.0</v>
      </c>
      <c r="H3" s="9" t="s">
        <v>27</v>
      </c>
      <c r="I3" s="9"/>
      <c r="J3" s="11"/>
      <c r="K3" s="5" t="s">
        <v>407</v>
      </c>
      <c r="L3" s="9">
        <v>200.0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158</v>
      </c>
      <c r="F4" s="9">
        <v>149.0</v>
      </c>
      <c r="G4" s="9"/>
      <c r="H4" s="9" t="s">
        <v>27</v>
      </c>
      <c r="I4" s="9"/>
      <c r="J4" s="11"/>
      <c r="K4" s="5"/>
      <c r="L4" s="9"/>
      <c r="M4" s="9"/>
    </row>
    <row r="5">
      <c r="A5" s="10">
        <f>Sum(F2:F50)</f>
        <v>2356.51</v>
      </c>
      <c r="B5" s="10">
        <f>SUMIF(H2:H39,"=Não",F2:F39)</f>
        <v>2356.51</v>
      </c>
      <c r="C5" s="10">
        <f>Sum(I2:I28)</f>
        <v>0</v>
      </c>
      <c r="E5" s="5" t="s">
        <v>110</v>
      </c>
      <c r="F5" s="9">
        <v>35.0</v>
      </c>
      <c r="G5" s="9"/>
      <c r="H5" s="9" t="s">
        <v>27</v>
      </c>
      <c r="I5" s="9"/>
      <c r="J5" s="8"/>
      <c r="K5" s="5"/>
      <c r="L5" s="9"/>
      <c r="M5" s="9"/>
    </row>
    <row r="6">
      <c r="A6" s="10"/>
      <c r="B6" s="10"/>
      <c r="C6" s="10"/>
      <c r="E6" s="5" t="s">
        <v>290</v>
      </c>
      <c r="F6" s="9">
        <v>60.0</v>
      </c>
      <c r="G6" s="9"/>
      <c r="H6" s="9" t="s">
        <v>27</v>
      </c>
      <c r="I6" s="32"/>
      <c r="J6" s="8"/>
      <c r="K6" s="10"/>
      <c r="L6" s="10"/>
      <c r="M6" s="10"/>
    </row>
    <row r="7">
      <c r="A7" s="10"/>
      <c r="B7" s="10"/>
      <c r="C7" s="10"/>
      <c r="E7" s="5" t="s">
        <v>373</v>
      </c>
      <c r="F7" s="9">
        <v>197.0</v>
      </c>
      <c r="G7" s="9">
        <v>10.0</v>
      </c>
      <c r="H7" s="9" t="s">
        <v>27</v>
      </c>
      <c r="I7" s="32"/>
      <c r="J7" s="8"/>
      <c r="K7" s="10"/>
      <c r="L7" s="10"/>
      <c r="M7" s="10"/>
    </row>
    <row r="8">
      <c r="A8" s="10"/>
      <c r="B8" s="10"/>
      <c r="C8" s="10"/>
      <c r="E8" s="5" t="s">
        <v>147</v>
      </c>
      <c r="F8" s="9">
        <v>95.0</v>
      </c>
      <c r="G8" s="9"/>
      <c r="H8" s="9" t="s">
        <v>27</v>
      </c>
      <c r="I8" s="9"/>
      <c r="J8" s="8"/>
      <c r="K8" s="14"/>
      <c r="L8" s="13"/>
      <c r="M8" s="13"/>
    </row>
    <row r="9">
      <c r="A9" s="10"/>
      <c r="B9" s="10"/>
      <c r="C9" s="10"/>
      <c r="E9" s="5" t="s">
        <v>453</v>
      </c>
      <c r="F9" s="9">
        <v>440.0</v>
      </c>
      <c r="G9" s="6">
        <v>1.0</v>
      </c>
      <c r="H9" s="9" t="s">
        <v>27</v>
      </c>
      <c r="I9" s="10"/>
      <c r="J9" s="8"/>
      <c r="K9" s="14"/>
      <c r="L9" s="13"/>
      <c r="M9" s="13"/>
    </row>
    <row r="10">
      <c r="A10" s="10"/>
      <c r="B10" s="10"/>
      <c r="C10" s="10"/>
      <c r="E10" s="5" t="s">
        <v>484</v>
      </c>
      <c r="F10" s="9">
        <v>355.71</v>
      </c>
      <c r="G10" s="9"/>
      <c r="H10" s="9" t="s">
        <v>27</v>
      </c>
      <c r="I10" s="6"/>
    </row>
    <row r="11">
      <c r="A11" s="10"/>
      <c r="B11" s="10"/>
      <c r="C11" s="10"/>
      <c r="E11" s="5" t="s">
        <v>485</v>
      </c>
      <c r="F11" s="9">
        <v>191.8</v>
      </c>
      <c r="G11" s="10"/>
      <c r="H11" s="9" t="s">
        <v>27</v>
      </c>
      <c r="I11" s="10"/>
    </row>
    <row r="12">
      <c r="E12" s="5" t="s">
        <v>486</v>
      </c>
      <c r="F12" s="9">
        <v>90.0</v>
      </c>
      <c r="G12" s="10"/>
      <c r="H12" s="9" t="s">
        <v>27</v>
      </c>
      <c r="I12" s="10"/>
    </row>
    <row r="13">
      <c r="A13" s="1" t="s">
        <v>8</v>
      </c>
      <c r="B13" s="1" t="s">
        <v>9</v>
      </c>
      <c r="C13" s="1" t="s">
        <v>10</v>
      </c>
      <c r="E13" s="5" t="s">
        <v>487</v>
      </c>
      <c r="F13" s="9">
        <v>105.0</v>
      </c>
      <c r="G13" s="10"/>
      <c r="H13" s="9" t="s">
        <v>27</v>
      </c>
      <c r="I13" s="10"/>
      <c r="N13" s="15" t="s">
        <v>12</v>
      </c>
    </row>
    <row r="14">
      <c r="A14" s="10">
        <f>Sum(L2:L9)</f>
        <v>6425</v>
      </c>
      <c r="B14" s="10">
        <f>A14-C5</f>
        <v>6425</v>
      </c>
      <c r="C14" s="10">
        <f>A14-A5</f>
        <v>4068.49</v>
      </c>
      <c r="E14" s="5"/>
      <c r="F14" s="9"/>
      <c r="G14" s="10"/>
      <c r="H14" s="9"/>
      <c r="I14" s="10"/>
      <c r="N14" s="17" t="s">
        <v>27</v>
      </c>
    </row>
    <row r="15">
      <c r="E15" s="5"/>
      <c r="F15" s="9"/>
      <c r="G15" s="10"/>
      <c r="H15" s="9"/>
      <c r="I15" s="9"/>
    </row>
    <row r="16">
      <c r="E16" s="5"/>
      <c r="F16" s="9"/>
      <c r="G16" s="10"/>
      <c r="H16" s="9"/>
      <c r="I16" s="9"/>
    </row>
    <row r="17">
      <c r="E17" s="5"/>
      <c r="F17" s="9"/>
      <c r="G17" s="10"/>
      <c r="H17" s="9"/>
      <c r="I17" s="9"/>
    </row>
    <row r="18">
      <c r="E18" s="5"/>
      <c r="F18" s="9"/>
      <c r="G18" s="10"/>
      <c r="H18" s="9"/>
      <c r="I18" s="9"/>
    </row>
    <row r="19">
      <c r="E19" s="5"/>
      <c r="F19" s="9"/>
      <c r="G19" s="10"/>
      <c r="H19" s="9"/>
      <c r="I19" s="9"/>
    </row>
    <row r="20">
      <c r="E20" s="5"/>
      <c r="F20" s="9"/>
      <c r="G20" s="10"/>
      <c r="H20" s="9"/>
      <c r="I20" s="9"/>
    </row>
    <row r="21">
      <c r="E21" s="5"/>
      <c r="F21" s="9"/>
      <c r="G21" s="10"/>
      <c r="H21" s="9"/>
      <c r="I21" s="9"/>
    </row>
    <row r="22">
      <c r="E22" s="5"/>
      <c r="F22" s="9"/>
      <c r="G22" s="10"/>
      <c r="H22" s="9"/>
      <c r="I22" s="9"/>
    </row>
    <row r="23">
      <c r="E23" s="5"/>
      <c r="F23" s="9"/>
      <c r="G23" s="10"/>
      <c r="H23" s="9"/>
      <c r="I23" s="9"/>
    </row>
    <row r="24">
      <c r="E24" s="5"/>
      <c r="F24" s="9"/>
      <c r="G24" s="10"/>
      <c r="H24" s="9"/>
      <c r="I24" s="9"/>
    </row>
    <row r="25">
      <c r="E25" s="5"/>
      <c r="F25" s="9"/>
      <c r="G25" s="10"/>
      <c r="H25" s="9"/>
      <c r="I25" s="9"/>
    </row>
    <row r="26">
      <c r="E26" s="5"/>
      <c r="F26" s="9"/>
      <c r="G26" s="10"/>
      <c r="H26" s="9"/>
      <c r="I26" s="9"/>
    </row>
    <row r="27">
      <c r="E27" s="5"/>
      <c r="F27" s="9"/>
      <c r="G27" s="10"/>
      <c r="H27" s="9"/>
      <c r="I27" s="9"/>
    </row>
    <row r="28">
      <c r="E28" s="5"/>
      <c r="F28" s="9"/>
      <c r="G28" s="10"/>
      <c r="H28" s="9"/>
      <c r="I28" s="9"/>
    </row>
    <row r="29">
      <c r="E29" s="5"/>
      <c r="F29" s="9"/>
      <c r="G29" s="10"/>
      <c r="H29" s="9"/>
      <c r="I29" s="9"/>
    </row>
    <row r="30">
      <c r="E30" s="14"/>
      <c r="F30" s="9"/>
      <c r="G30" s="10"/>
      <c r="H30" s="9"/>
      <c r="I30" s="10"/>
    </row>
    <row r="31">
      <c r="E31" s="14"/>
      <c r="F31" s="9"/>
      <c r="G31" s="10"/>
      <c r="H31" s="9"/>
      <c r="I31" s="10"/>
    </row>
    <row r="32">
      <c r="E32" s="14"/>
      <c r="F32" s="9"/>
      <c r="G32" s="10"/>
      <c r="H32" s="9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E$1:$I$31"/>
  <dataValidations>
    <dataValidation type="list" allowBlank="1" showErrorMessage="1" sqref="H22:H999">
      <formula1>'Fevereiro 2016'!$N$13:$N$14</formula1>
    </dataValidation>
  </dataValidation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10.43"/>
    <col customWidth="1" min="4" max="4" width="14.43"/>
    <col customWidth="1" min="5" max="5" width="12.14"/>
    <col customWidth="1" min="6" max="6" width="16.29"/>
    <col customWidth="1" min="13" max="13" width="18.43"/>
    <col customWidth="1" min="17" max="17" width="21.43"/>
    <col customWidth="1" min="18" max="18" width="22.57"/>
  </cols>
  <sheetData>
    <row r="2">
      <c r="D2" s="41" t="s">
        <v>488</v>
      </c>
    </row>
    <row r="3">
      <c r="A3" s="10"/>
      <c r="B3" s="5" t="s">
        <v>489</v>
      </c>
      <c r="C3" s="5" t="s">
        <v>490</v>
      </c>
      <c r="D3" s="5" t="s">
        <v>118</v>
      </c>
      <c r="E3" s="5" t="s">
        <v>491</v>
      </c>
      <c r="F3" s="5" t="s">
        <v>492</v>
      </c>
      <c r="G3" s="5" t="s">
        <v>493</v>
      </c>
      <c r="H3" s="5" t="s">
        <v>17</v>
      </c>
    </row>
    <row r="4">
      <c r="A4" s="25" t="s">
        <v>494</v>
      </c>
      <c r="B4" s="9">
        <v>108.1</v>
      </c>
      <c r="C4" s="9">
        <v>117.49</v>
      </c>
      <c r="D4" s="9">
        <v>645.11</v>
      </c>
      <c r="E4" s="9">
        <v>44.24</v>
      </c>
      <c r="F4" s="9">
        <v>180.8</v>
      </c>
      <c r="G4" s="9">
        <v>464.75</v>
      </c>
      <c r="H4" s="9">
        <f t="shared" ref="H4:H8" si="1">sum(B4:G4)</f>
        <v>1560.49</v>
      </c>
    </row>
    <row r="5">
      <c r="A5" s="25" t="s">
        <v>406</v>
      </c>
      <c r="B5" s="9">
        <v>330.0</v>
      </c>
      <c r="C5" s="9">
        <v>1.0</v>
      </c>
      <c r="D5" s="9">
        <v>484.8</v>
      </c>
      <c r="E5" s="9">
        <v>46.52</v>
      </c>
      <c r="F5" s="9">
        <v>826.86</v>
      </c>
      <c r="G5" s="9">
        <v>642.34</v>
      </c>
      <c r="H5" s="9">
        <f t="shared" si="1"/>
        <v>2331.52</v>
      </c>
    </row>
    <row r="6">
      <c r="A6" s="25" t="s">
        <v>445</v>
      </c>
      <c r="B6" s="9">
        <v>700.0</v>
      </c>
      <c r="C6" s="9"/>
      <c r="D6" s="9">
        <v>187.0</v>
      </c>
      <c r="E6" s="9">
        <v>46.52</v>
      </c>
      <c r="F6" s="9">
        <v>964.36</v>
      </c>
      <c r="G6" s="9">
        <v>642.34</v>
      </c>
      <c r="H6" s="9">
        <f t="shared" si="1"/>
        <v>2540.22</v>
      </c>
    </row>
    <row r="7">
      <c r="A7" s="25" t="s">
        <v>495</v>
      </c>
      <c r="B7" s="9">
        <v>700.0</v>
      </c>
      <c r="C7" s="9">
        <v>660.0</v>
      </c>
      <c r="D7" s="9">
        <v>1500.0</v>
      </c>
      <c r="E7" s="9">
        <v>70.0</v>
      </c>
      <c r="F7" s="9">
        <v>1000.0</v>
      </c>
      <c r="G7" s="9">
        <v>400.0</v>
      </c>
      <c r="H7" s="9">
        <f t="shared" si="1"/>
        <v>4330</v>
      </c>
      <c r="J7" s="42"/>
      <c r="K7" s="5" t="s">
        <v>17</v>
      </c>
      <c r="L7" s="5" t="s">
        <v>496</v>
      </c>
      <c r="M7" s="5" t="s">
        <v>497</v>
      </c>
      <c r="N7" s="5" t="s">
        <v>498</v>
      </c>
      <c r="O7" s="5" t="s">
        <v>499</v>
      </c>
      <c r="P7" s="25" t="s">
        <v>500</v>
      </c>
      <c r="Q7" s="25" t="s">
        <v>501</v>
      </c>
      <c r="R7" s="25" t="s">
        <v>502</v>
      </c>
    </row>
    <row r="8">
      <c r="A8" s="25" t="s">
        <v>503</v>
      </c>
      <c r="B8" s="9">
        <v>300.0</v>
      </c>
      <c r="C8" s="9"/>
      <c r="D8" s="9">
        <v>786.66</v>
      </c>
      <c r="E8" s="9">
        <v>50.0</v>
      </c>
      <c r="F8" s="9">
        <v>800.0</v>
      </c>
      <c r="G8" s="9">
        <v>0.0</v>
      </c>
      <c r="H8" s="9">
        <f t="shared" si="1"/>
        <v>1936.66</v>
      </c>
      <c r="J8" s="5" t="s">
        <v>504</v>
      </c>
      <c r="K8" s="9">
        <f t="shared" ref="K8:K10" si="2">H13-H4</f>
        <v>5395.51</v>
      </c>
      <c r="L8" s="9">
        <f t="shared" ref="L8:L11" si="3">K8*12</f>
        <v>64746.12</v>
      </c>
      <c r="M8" s="9">
        <f>3550*1</f>
        <v>3550</v>
      </c>
      <c r="N8" s="9">
        <v>1408.33</v>
      </c>
      <c r="O8" s="9">
        <f t="shared" ref="O8:O12" si="4">sum(L8:N8)</f>
        <v>69704.45</v>
      </c>
      <c r="P8" s="9"/>
      <c r="Q8" s="10"/>
      <c r="R8" s="10"/>
    </row>
    <row r="9">
      <c r="A9" s="25" t="s">
        <v>505</v>
      </c>
      <c r="B9" s="10"/>
      <c r="C9" s="10"/>
      <c r="D9" s="10"/>
      <c r="E9" s="10"/>
      <c r="F9" s="10"/>
      <c r="G9" s="10"/>
      <c r="H9" s="10"/>
      <c r="J9" s="5" t="s">
        <v>406</v>
      </c>
      <c r="K9" s="9">
        <f t="shared" si="2"/>
        <v>6284.48</v>
      </c>
      <c r="L9" s="9">
        <f t="shared" si="3"/>
        <v>75413.76</v>
      </c>
      <c r="M9" s="9">
        <f>5968.48*3</f>
        <v>17905.44</v>
      </c>
      <c r="N9" s="9">
        <v>2333.0</v>
      </c>
      <c r="O9" s="9">
        <f t="shared" si="4"/>
        <v>95652.2</v>
      </c>
      <c r="P9" s="9">
        <f t="shared" ref="P9:P10" si="5">O9-O8</f>
        <v>25947.75</v>
      </c>
      <c r="Q9" s="5" t="s">
        <v>494</v>
      </c>
      <c r="R9" s="43">
        <v>43739.0</v>
      </c>
      <c r="S9" s="17" t="s">
        <v>506</v>
      </c>
    </row>
    <row r="10">
      <c r="A10" s="25"/>
      <c r="H10" s="10"/>
      <c r="J10" s="5" t="s">
        <v>445</v>
      </c>
      <c r="K10" s="9">
        <f t="shared" si="2"/>
        <v>7136.78</v>
      </c>
      <c r="L10" s="9">
        <f t="shared" si="3"/>
        <v>85641.36</v>
      </c>
      <c r="M10" s="9">
        <f>K10*2</f>
        <v>14273.56</v>
      </c>
      <c r="N10" s="9">
        <v>2666.0</v>
      </c>
      <c r="O10" s="9">
        <f t="shared" si="4"/>
        <v>102580.92</v>
      </c>
      <c r="P10" s="9">
        <f t="shared" si="5"/>
        <v>6928.72</v>
      </c>
      <c r="Q10" s="5" t="s">
        <v>406</v>
      </c>
      <c r="R10" s="44">
        <v>43862.0</v>
      </c>
      <c r="S10" s="17" t="s">
        <v>506</v>
      </c>
    </row>
    <row r="11">
      <c r="A11" s="25"/>
      <c r="E11" s="41" t="s">
        <v>507</v>
      </c>
      <c r="H11" s="10"/>
      <c r="J11" s="5" t="s">
        <v>495</v>
      </c>
      <c r="K11" s="9">
        <f t="shared" ref="K11:K12" si="6">(H16-H7)</f>
        <v>8670</v>
      </c>
      <c r="L11" s="9">
        <f t="shared" si="3"/>
        <v>104040</v>
      </c>
      <c r="M11" s="9"/>
      <c r="N11" s="9"/>
      <c r="O11" s="9">
        <f t="shared" si="4"/>
        <v>104040</v>
      </c>
      <c r="P11" s="9">
        <f>(O11-O9)</f>
        <v>8387.8</v>
      </c>
      <c r="Q11" s="5" t="s">
        <v>406</v>
      </c>
      <c r="R11" s="43">
        <v>43800.0</v>
      </c>
    </row>
    <row r="12">
      <c r="A12" s="25"/>
      <c r="B12" s="5" t="s">
        <v>489</v>
      </c>
      <c r="C12" s="5" t="s">
        <v>490</v>
      </c>
      <c r="D12" s="5" t="s">
        <v>508</v>
      </c>
      <c r="E12" s="5" t="s">
        <v>509</v>
      </c>
      <c r="F12" s="5" t="s">
        <v>510</v>
      </c>
      <c r="G12" s="5"/>
      <c r="H12" s="5" t="s">
        <v>17</v>
      </c>
      <c r="J12" s="5" t="s">
        <v>503</v>
      </c>
      <c r="K12" s="45">
        <f t="shared" si="6"/>
        <v>10276.34</v>
      </c>
      <c r="L12" s="9">
        <f>(K12*12)</f>
        <v>123316.08</v>
      </c>
      <c r="M12" s="9"/>
      <c r="N12" s="9"/>
      <c r="O12" s="9">
        <f t="shared" si="4"/>
        <v>123316.08</v>
      </c>
      <c r="P12" s="9">
        <f>(O12-O9)</f>
        <v>27663.88</v>
      </c>
      <c r="Q12" s="5" t="s">
        <v>406</v>
      </c>
      <c r="R12" s="44">
        <v>43831.0</v>
      </c>
    </row>
    <row r="13">
      <c r="A13" s="25" t="s">
        <v>494</v>
      </c>
      <c r="B13" s="9">
        <v>0.0</v>
      </c>
      <c r="C13" s="9">
        <v>506.0</v>
      </c>
      <c r="D13" s="9">
        <v>6150.0</v>
      </c>
      <c r="E13" s="9">
        <v>300.0</v>
      </c>
      <c r="F13" s="9"/>
      <c r="G13" s="9"/>
      <c r="H13" s="13">
        <f t="shared" ref="H13:H15" si="7">sum(B13:G13)</f>
        <v>6956</v>
      </c>
      <c r="J13" s="5" t="s">
        <v>505</v>
      </c>
      <c r="K13" s="10"/>
      <c r="L13" s="10"/>
      <c r="M13" s="10"/>
      <c r="N13" s="10"/>
      <c r="O13" s="10"/>
      <c r="P13" s="10"/>
      <c r="Q13" s="10"/>
      <c r="R13" s="10"/>
    </row>
    <row r="14">
      <c r="A14" s="25" t="s">
        <v>406</v>
      </c>
      <c r="B14" s="9">
        <v>376.0</v>
      </c>
      <c r="C14" s="9">
        <v>660.0</v>
      </c>
      <c r="D14" s="9">
        <v>7000.0</v>
      </c>
      <c r="E14" s="9">
        <v>0.0</v>
      </c>
      <c r="F14" s="9">
        <v>580.0</v>
      </c>
      <c r="G14" s="9"/>
      <c r="H14" s="9">
        <f t="shared" si="7"/>
        <v>8616</v>
      </c>
    </row>
    <row r="15">
      <c r="A15" s="25" t="s">
        <v>445</v>
      </c>
      <c r="B15" s="9">
        <v>0.0</v>
      </c>
      <c r="C15" s="9">
        <v>1037.0</v>
      </c>
      <c r="D15" s="9">
        <v>8000.0</v>
      </c>
      <c r="E15" s="9">
        <v>0.0</v>
      </c>
      <c r="F15" s="9">
        <v>640.0</v>
      </c>
      <c r="G15" s="10"/>
      <c r="H15" s="9">
        <f t="shared" si="7"/>
        <v>9677</v>
      </c>
    </row>
    <row r="16">
      <c r="A16" s="25" t="s">
        <v>495</v>
      </c>
      <c r="B16" s="9">
        <v>0.0</v>
      </c>
      <c r="C16" s="9">
        <v>0.0</v>
      </c>
      <c r="D16" s="9">
        <v>13000.0</v>
      </c>
      <c r="E16" s="9">
        <v>0.0</v>
      </c>
      <c r="F16" s="13"/>
      <c r="G16" s="13"/>
      <c r="H16" s="9">
        <v>13000.0</v>
      </c>
    </row>
    <row r="17">
      <c r="A17" s="25" t="s">
        <v>503</v>
      </c>
      <c r="B17" s="9">
        <v>90.0</v>
      </c>
      <c r="C17" s="9">
        <v>0.0</v>
      </c>
      <c r="D17" s="9">
        <v>12213.0</v>
      </c>
      <c r="E17" s="9"/>
      <c r="F17" s="10"/>
      <c r="G17" s="10"/>
      <c r="H17" s="45">
        <v>12213.0</v>
      </c>
    </row>
    <row r="18">
      <c r="A18" s="25" t="s">
        <v>505</v>
      </c>
      <c r="B18" s="10"/>
      <c r="C18" s="10"/>
      <c r="D18" s="10"/>
      <c r="E18" s="10"/>
      <c r="F18" s="10"/>
      <c r="G18" s="10"/>
      <c r="H18" s="10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18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0.0</v>
      </c>
      <c r="G2" s="6">
        <v>6.0</v>
      </c>
      <c r="H2" s="7" t="s">
        <v>12</v>
      </c>
      <c r="I2" s="6">
        <v>0.0</v>
      </c>
      <c r="J2" s="8"/>
      <c r="K2" s="5" t="s">
        <v>13</v>
      </c>
      <c r="L2" s="9">
        <v>3500.0</v>
      </c>
      <c r="M2" s="9" t="s">
        <v>14</v>
      </c>
    </row>
    <row r="3">
      <c r="E3" s="5" t="s">
        <v>63</v>
      </c>
      <c r="F3" s="6">
        <v>319.0</v>
      </c>
      <c r="G3" s="6">
        <v>7.0</v>
      </c>
      <c r="H3" s="7" t="s">
        <v>12</v>
      </c>
      <c r="I3" s="6">
        <v>319.0</v>
      </c>
      <c r="J3" s="11"/>
      <c r="K3" s="5" t="s">
        <v>43</v>
      </c>
      <c r="L3" s="9">
        <v>400.0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12" t="s">
        <v>19</v>
      </c>
      <c r="F4" s="6">
        <v>300.0</v>
      </c>
      <c r="G4" s="6">
        <v>10.0</v>
      </c>
      <c r="H4" s="7" t="s">
        <v>12</v>
      </c>
      <c r="I4" s="6">
        <v>300.0</v>
      </c>
      <c r="J4" s="11"/>
      <c r="K4" s="5" t="s">
        <v>64</v>
      </c>
      <c r="L4" s="9">
        <v>50.0</v>
      </c>
      <c r="M4" s="9" t="s">
        <v>14</v>
      </c>
    </row>
    <row r="5">
      <c r="A5" s="10">
        <f>Sum(F2:F21)</f>
        <v>2623.77</v>
      </c>
      <c r="B5" s="10">
        <f>SUMIF(H2:H39,"=Não",F2:F39)</f>
        <v>929.98</v>
      </c>
      <c r="C5" s="10">
        <f>Sum(I2:I28)</f>
        <v>1803.05</v>
      </c>
      <c r="E5" s="12" t="s">
        <v>21</v>
      </c>
      <c r="F5" s="6">
        <v>206.0</v>
      </c>
      <c r="G5" s="6">
        <v>10.0</v>
      </c>
      <c r="H5" s="7" t="s">
        <v>12</v>
      </c>
      <c r="I5" s="6">
        <v>205.0</v>
      </c>
      <c r="J5" s="8"/>
      <c r="K5" s="5"/>
      <c r="L5" s="9"/>
      <c r="M5" s="9"/>
    </row>
    <row r="6">
      <c r="A6" s="10"/>
      <c r="B6" s="10"/>
      <c r="C6" s="10"/>
      <c r="E6" s="12" t="s">
        <v>65</v>
      </c>
      <c r="F6" s="6">
        <v>404.0</v>
      </c>
      <c r="G6" s="6">
        <v>10.0</v>
      </c>
      <c r="H6" s="7" t="s">
        <v>12</v>
      </c>
      <c r="I6" s="6">
        <v>404.0</v>
      </c>
      <c r="J6" s="8"/>
    </row>
    <row r="7">
      <c r="A7" s="10"/>
      <c r="B7" s="10"/>
      <c r="C7" s="10"/>
      <c r="E7" s="12" t="s">
        <v>66</v>
      </c>
      <c r="F7" s="6">
        <v>151.22</v>
      </c>
      <c r="G7" s="6">
        <v>10.0</v>
      </c>
      <c r="H7" s="7" t="s">
        <v>12</v>
      </c>
      <c r="I7" s="6">
        <v>151.22</v>
      </c>
      <c r="J7" s="8"/>
      <c r="K7" s="14"/>
      <c r="L7" s="13"/>
      <c r="M7" s="13"/>
    </row>
    <row r="8">
      <c r="A8" s="10"/>
      <c r="B8" s="10"/>
      <c r="C8" s="10"/>
      <c r="E8" s="5" t="s">
        <v>24</v>
      </c>
      <c r="F8" s="6">
        <v>205.0</v>
      </c>
      <c r="G8" s="6">
        <v>11.0</v>
      </c>
      <c r="H8" s="6" t="s">
        <v>12</v>
      </c>
      <c r="I8" s="6">
        <v>205.25</v>
      </c>
      <c r="J8" s="8"/>
      <c r="K8" s="14"/>
      <c r="L8" s="13"/>
      <c r="M8" s="13"/>
    </row>
    <row r="9">
      <c r="A9" s="10"/>
      <c r="B9" s="10"/>
      <c r="C9" s="10"/>
      <c r="E9" s="12" t="s">
        <v>31</v>
      </c>
      <c r="F9" s="6">
        <v>60.0</v>
      </c>
      <c r="G9" s="6">
        <v>11.0</v>
      </c>
      <c r="H9" s="7" t="s">
        <v>12</v>
      </c>
      <c r="I9" s="6">
        <v>170.01</v>
      </c>
      <c r="J9" s="8"/>
      <c r="K9" s="14"/>
      <c r="L9" s="13"/>
      <c r="M9" s="13"/>
    </row>
    <row r="10">
      <c r="A10" s="10"/>
      <c r="B10" s="10"/>
      <c r="C10" s="10"/>
      <c r="E10" s="6"/>
      <c r="F10" s="6"/>
      <c r="G10" s="6"/>
      <c r="H10" s="6"/>
      <c r="I10" s="6"/>
    </row>
    <row r="11">
      <c r="A11" s="10"/>
      <c r="B11" s="10"/>
      <c r="C11" s="10"/>
      <c r="E11" s="5" t="s">
        <v>29</v>
      </c>
      <c r="F11" s="6"/>
      <c r="G11" s="6">
        <v>17.0</v>
      </c>
      <c r="H11" s="7" t="s">
        <v>27</v>
      </c>
      <c r="I11" s="6"/>
    </row>
    <row r="12">
      <c r="E12" s="5" t="s">
        <v>30</v>
      </c>
      <c r="F12" s="6">
        <v>60.0</v>
      </c>
      <c r="G12" s="6">
        <v>17.0</v>
      </c>
      <c r="H12" s="7" t="s">
        <v>27</v>
      </c>
      <c r="I12" s="6"/>
    </row>
    <row r="13">
      <c r="E13" s="5" t="s">
        <v>67</v>
      </c>
      <c r="F13" s="6">
        <v>252.0</v>
      </c>
      <c r="G13" s="6">
        <v>20.0</v>
      </c>
      <c r="H13" s="7" t="s">
        <v>27</v>
      </c>
      <c r="I13" s="6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68</v>
      </c>
      <c r="F14" s="6">
        <v>272.98</v>
      </c>
      <c r="G14" s="6">
        <v>20.0</v>
      </c>
      <c r="H14" s="7" t="s">
        <v>27</v>
      </c>
      <c r="I14" s="6"/>
      <c r="K14" s="10">
        <f>Sum(L2:L9)</f>
        <v>3950</v>
      </c>
      <c r="L14" s="10">
        <f>K14-C5</f>
        <v>2146.95</v>
      </c>
      <c r="M14" s="10">
        <f>L14-B5</f>
        <v>1216.97</v>
      </c>
      <c r="N14" s="17" t="s">
        <v>27</v>
      </c>
    </row>
    <row r="15">
      <c r="E15" s="5"/>
      <c r="F15" s="6"/>
      <c r="G15" s="6"/>
      <c r="H15" s="7"/>
      <c r="I15" s="6"/>
    </row>
    <row r="16">
      <c r="E16" s="5" t="s">
        <v>54</v>
      </c>
      <c r="F16" s="6">
        <v>50.0</v>
      </c>
      <c r="G16" s="10"/>
      <c r="H16" s="7" t="s">
        <v>27</v>
      </c>
      <c r="I16" s="6"/>
    </row>
    <row r="17">
      <c r="E17" s="5" t="s">
        <v>28</v>
      </c>
      <c r="F17" s="6">
        <v>48.57</v>
      </c>
      <c r="G17" s="6">
        <v>16.0</v>
      </c>
      <c r="H17" s="7" t="s">
        <v>12</v>
      </c>
      <c r="I17" s="6">
        <v>48.57</v>
      </c>
    </row>
    <row r="18">
      <c r="E18" s="5" t="s">
        <v>62</v>
      </c>
      <c r="F18" s="6">
        <v>295.0</v>
      </c>
      <c r="G18" s="6">
        <v>16.0</v>
      </c>
      <c r="H18" s="7" t="s">
        <v>27</v>
      </c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999">
      <formula1>'Fevereiro 2016'!$N$13:$N$14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1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0.0</v>
      </c>
      <c r="G2" s="6">
        <v>6.0</v>
      </c>
      <c r="H2" s="6" t="s">
        <v>27</v>
      </c>
      <c r="I2" s="6"/>
      <c r="J2" s="8"/>
      <c r="K2" s="5" t="s">
        <v>13</v>
      </c>
      <c r="L2" s="9">
        <v>3500.0</v>
      </c>
      <c r="M2" s="9" t="s">
        <v>14</v>
      </c>
    </row>
    <row r="3">
      <c r="E3" s="5" t="s">
        <v>63</v>
      </c>
      <c r="F3" s="6">
        <v>285.99</v>
      </c>
      <c r="G3" s="6">
        <v>7.0</v>
      </c>
      <c r="H3" s="6" t="s">
        <v>12</v>
      </c>
      <c r="I3" s="6">
        <v>285.99</v>
      </c>
      <c r="J3" s="11"/>
      <c r="K3" s="5" t="s">
        <v>69</v>
      </c>
      <c r="L3" s="9">
        <v>50.0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12</v>
      </c>
      <c r="I4" s="6">
        <v>300.0</v>
      </c>
      <c r="J4" s="11"/>
      <c r="K4" s="10"/>
      <c r="L4" s="10"/>
      <c r="M4" s="10"/>
    </row>
    <row r="5">
      <c r="A5" s="10">
        <f>Sum(F2:F21)</f>
        <v>3395.47</v>
      </c>
      <c r="B5" s="10">
        <f>SUMIF(H2:H39,"=Não",F2:F39)</f>
        <v>754.98</v>
      </c>
      <c r="C5" s="10">
        <f>Sum(I2:I28)</f>
        <v>2620.49</v>
      </c>
      <c r="E5" s="5" t="s">
        <v>21</v>
      </c>
      <c r="F5" s="6">
        <v>307.39</v>
      </c>
      <c r="G5" s="6">
        <v>10.0</v>
      </c>
      <c r="H5" s="6" t="s">
        <v>12</v>
      </c>
      <c r="I5" s="6">
        <v>307.39</v>
      </c>
      <c r="J5" s="8"/>
      <c r="K5" s="5"/>
      <c r="L5" s="9"/>
      <c r="M5" s="9"/>
    </row>
    <row r="6">
      <c r="A6" s="10"/>
      <c r="B6" s="10"/>
      <c r="C6" s="10"/>
      <c r="E6" s="5" t="s">
        <v>70</v>
      </c>
      <c r="F6" s="6">
        <v>404.98</v>
      </c>
      <c r="G6" s="6">
        <v>10.0</v>
      </c>
      <c r="H6" s="6" t="s">
        <v>12</v>
      </c>
      <c r="I6" s="6">
        <v>404.98</v>
      </c>
      <c r="J6" s="8"/>
      <c r="K6" s="10"/>
      <c r="L6" s="10"/>
      <c r="M6" s="10"/>
    </row>
    <row r="7">
      <c r="A7" s="10"/>
      <c r="B7" s="10"/>
      <c r="C7" s="10"/>
      <c r="E7" s="5" t="s">
        <v>71</v>
      </c>
      <c r="F7" s="6">
        <v>151.22</v>
      </c>
      <c r="G7" s="6">
        <v>10.0</v>
      </c>
      <c r="H7" s="6" t="s">
        <v>12</v>
      </c>
      <c r="I7" s="6">
        <v>151.22</v>
      </c>
      <c r="J7" s="8"/>
      <c r="K7" s="14"/>
      <c r="L7" s="13"/>
      <c r="M7" s="13"/>
    </row>
    <row r="8">
      <c r="A8" s="10"/>
      <c r="B8" s="10"/>
      <c r="C8" s="10"/>
      <c r="E8" s="5" t="s">
        <v>24</v>
      </c>
      <c r="F8" s="6">
        <v>158.28</v>
      </c>
      <c r="G8" s="6">
        <v>11.0</v>
      </c>
      <c r="H8" s="6" t="s">
        <v>12</v>
      </c>
      <c r="I8" s="6">
        <v>158.28</v>
      </c>
      <c r="J8" s="8"/>
      <c r="K8" s="14"/>
      <c r="L8" s="13"/>
      <c r="M8" s="13"/>
    </row>
    <row r="9">
      <c r="A9" s="10"/>
      <c r="B9" s="10"/>
      <c r="C9" s="10"/>
      <c r="E9" s="5" t="s">
        <v>31</v>
      </c>
      <c r="F9" s="6">
        <v>60.0</v>
      </c>
      <c r="G9" s="6">
        <v>11.0</v>
      </c>
      <c r="H9" s="6" t="s">
        <v>12</v>
      </c>
      <c r="I9" s="6">
        <v>55.0</v>
      </c>
      <c r="J9" s="8"/>
      <c r="K9" s="14"/>
      <c r="L9" s="13"/>
      <c r="M9" s="13"/>
    </row>
    <row r="10">
      <c r="A10" s="10"/>
      <c r="B10" s="10"/>
      <c r="C10" s="10"/>
      <c r="E10" s="5" t="s">
        <v>29</v>
      </c>
      <c r="F10" s="6">
        <v>587.63</v>
      </c>
      <c r="G10" s="6">
        <v>17.0</v>
      </c>
      <c r="H10" s="6" t="s">
        <v>12</v>
      </c>
      <c r="I10" s="6">
        <v>587.63</v>
      </c>
    </row>
    <row r="11">
      <c r="A11" s="10"/>
      <c r="B11" s="10"/>
      <c r="C11" s="10"/>
      <c r="E11" s="5" t="s">
        <v>30</v>
      </c>
      <c r="F11" s="6">
        <v>40.0</v>
      </c>
      <c r="G11" s="6">
        <v>17.0</v>
      </c>
      <c r="H11" s="6" t="s">
        <v>12</v>
      </c>
      <c r="I11" s="6">
        <v>25.0</v>
      </c>
    </row>
    <row r="12">
      <c r="E12" s="5" t="s">
        <v>72</v>
      </c>
      <c r="F12" s="6">
        <v>252.0</v>
      </c>
      <c r="G12" s="6">
        <v>20.0</v>
      </c>
      <c r="H12" s="6" t="s">
        <v>27</v>
      </c>
      <c r="I12" s="6"/>
    </row>
    <row r="13">
      <c r="E13" s="5" t="s">
        <v>73</v>
      </c>
      <c r="F13" s="6">
        <v>272.98</v>
      </c>
      <c r="G13" s="6">
        <v>20.0</v>
      </c>
      <c r="H13" s="6" t="s">
        <v>27</v>
      </c>
      <c r="I13" s="6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74</v>
      </c>
      <c r="F14" s="6">
        <v>295.0</v>
      </c>
      <c r="G14" s="6">
        <v>16.0</v>
      </c>
      <c r="H14" s="6" t="s">
        <v>12</v>
      </c>
      <c r="I14" s="6">
        <v>295.0</v>
      </c>
      <c r="K14" s="10">
        <f>Sum(L2:L9)</f>
        <v>3550</v>
      </c>
      <c r="L14" s="10">
        <f>K14-C5</f>
        <v>929.51</v>
      </c>
      <c r="M14" s="10">
        <f>L14-B5</f>
        <v>174.53</v>
      </c>
      <c r="N14" s="17" t="s">
        <v>27</v>
      </c>
    </row>
    <row r="15">
      <c r="E15" s="5" t="s">
        <v>54</v>
      </c>
      <c r="F15" s="6">
        <v>50.0</v>
      </c>
      <c r="G15" s="10"/>
      <c r="H15" s="6" t="s">
        <v>12</v>
      </c>
      <c r="I15" s="6">
        <v>50.0</v>
      </c>
    </row>
    <row r="16">
      <c r="E16" s="5" t="s">
        <v>75</v>
      </c>
      <c r="F16" s="6">
        <v>230.0</v>
      </c>
      <c r="G16" s="6">
        <v>15.0</v>
      </c>
      <c r="H16" s="6" t="s">
        <v>27</v>
      </c>
      <c r="I16" s="6"/>
    </row>
    <row r="17">
      <c r="I17" s="6"/>
    </row>
    <row r="18">
      <c r="E18" s="10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16 H19:H999">
      <formula1>'Fevereiro 2016'!$N$13:$N$14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1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0.0</v>
      </c>
      <c r="G2" s="6">
        <v>6.0</v>
      </c>
      <c r="H2" s="6" t="s">
        <v>12</v>
      </c>
      <c r="I2" s="6"/>
      <c r="J2" s="8"/>
      <c r="K2" s="5" t="s">
        <v>13</v>
      </c>
      <c r="L2" s="9">
        <v>3500.0</v>
      </c>
      <c r="M2" s="9" t="s">
        <v>14</v>
      </c>
    </row>
    <row r="3">
      <c r="E3" s="5" t="s">
        <v>63</v>
      </c>
      <c r="F3" s="6">
        <v>0.0</v>
      </c>
      <c r="G3" s="6">
        <v>7.0</v>
      </c>
      <c r="H3" s="6" t="s">
        <v>12</v>
      </c>
      <c r="I3" s="6"/>
      <c r="J3" s="11"/>
      <c r="K3" s="5" t="s">
        <v>69</v>
      </c>
      <c r="L3" s="9">
        <v>50.0</v>
      </c>
      <c r="M3" s="9" t="s">
        <v>14</v>
      </c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12</v>
      </c>
      <c r="I4" s="6">
        <v>300.0</v>
      </c>
      <c r="J4" s="11"/>
      <c r="K4" s="10"/>
      <c r="L4" s="10"/>
      <c r="M4" s="10"/>
    </row>
    <row r="5">
      <c r="A5" s="10">
        <f>Sum(F2:F21)</f>
        <v>3044.24</v>
      </c>
      <c r="B5" s="10">
        <f>SUMIF(H2:H39,"=Não",F2:F39)</f>
        <v>0</v>
      </c>
      <c r="C5" s="10">
        <f>Sum(I2:I28)</f>
        <v>2992.89</v>
      </c>
      <c r="E5" s="5" t="s">
        <v>21</v>
      </c>
      <c r="F5" s="6">
        <v>147.0</v>
      </c>
      <c r="G5" s="6">
        <v>10.0</v>
      </c>
      <c r="H5" s="6" t="s">
        <v>12</v>
      </c>
      <c r="I5" s="6">
        <v>147.0</v>
      </c>
      <c r="J5" s="8"/>
      <c r="K5" s="5"/>
      <c r="L5" s="9"/>
      <c r="M5" s="9"/>
    </row>
    <row r="6">
      <c r="A6" s="10"/>
      <c r="B6" s="10"/>
      <c r="C6" s="10"/>
      <c r="E6" s="5" t="s">
        <v>76</v>
      </c>
      <c r="F6" s="6">
        <v>404.98</v>
      </c>
      <c r="G6" s="6">
        <v>10.0</v>
      </c>
      <c r="H6" s="6" t="s">
        <v>12</v>
      </c>
      <c r="I6" s="6">
        <v>404.98</v>
      </c>
      <c r="J6" s="8"/>
      <c r="K6" s="10"/>
      <c r="L6" s="10"/>
      <c r="M6" s="10"/>
    </row>
    <row r="7">
      <c r="A7" s="10"/>
      <c r="B7" s="10"/>
      <c r="C7" s="10"/>
      <c r="E7" s="5" t="s">
        <v>77</v>
      </c>
      <c r="F7" s="6">
        <v>151.22</v>
      </c>
      <c r="G7" s="6">
        <v>10.0</v>
      </c>
      <c r="H7" s="6" t="s">
        <v>12</v>
      </c>
      <c r="I7" s="6">
        <v>151.22</v>
      </c>
      <c r="J7" s="22"/>
      <c r="K7" s="14"/>
      <c r="L7" s="13"/>
      <c r="M7" s="13"/>
    </row>
    <row r="8">
      <c r="A8" s="10"/>
      <c r="B8" s="10"/>
      <c r="C8" s="10"/>
      <c r="E8" s="5" t="s">
        <v>78</v>
      </c>
      <c r="F8" s="6">
        <v>534.06</v>
      </c>
      <c r="G8" s="6">
        <v>12.0</v>
      </c>
      <c r="H8" s="6" t="s">
        <v>12</v>
      </c>
      <c r="I8" s="6">
        <v>545.45</v>
      </c>
      <c r="J8" s="22"/>
      <c r="K8" s="14"/>
      <c r="L8" s="13"/>
      <c r="M8" s="13"/>
    </row>
    <row r="9">
      <c r="A9" s="10"/>
      <c r="B9" s="10"/>
      <c r="C9" s="10"/>
      <c r="E9" s="5" t="s">
        <v>24</v>
      </c>
      <c r="F9" s="6">
        <v>147.0</v>
      </c>
      <c r="G9" s="6">
        <v>11.0</v>
      </c>
      <c r="H9" s="6" t="s">
        <v>12</v>
      </c>
      <c r="I9" s="6">
        <v>147.0</v>
      </c>
      <c r="J9" s="22"/>
      <c r="K9" s="14"/>
      <c r="L9" s="13"/>
      <c r="M9" s="13"/>
    </row>
    <row r="10">
      <c r="A10" s="10"/>
      <c r="B10" s="10"/>
      <c r="C10" s="10"/>
      <c r="E10" s="5" t="s">
        <v>31</v>
      </c>
      <c r="F10" s="6">
        <v>60.0</v>
      </c>
      <c r="G10" s="6">
        <v>11.0</v>
      </c>
      <c r="H10" s="6" t="s">
        <v>12</v>
      </c>
      <c r="I10" s="6">
        <v>60.0</v>
      </c>
    </row>
    <row r="11">
      <c r="A11" s="10"/>
      <c r="B11" s="10"/>
      <c r="C11" s="10"/>
      <c r="E11" s="5" t="s">
        <v>29</v>
      </c>
      <c r="F11" s="6">
        <v>200.0</v>
      </c>
      <c r="G11" s="6">
        <v>17.0</v>
      </c>
      <c r="H11" s="6" t="s">
        <v>12</v>
      </c>
      <c r="I11" s="6">
        <v>110.64</v>
      </c>
    </row>
    <row r="12">
      <c r="E12" s="5"/>
      <c r="F12" s="6"/>
      <c r="G12" s="6"/>
      <c r="H12" s="6"/>
      <c r="I12" s="6"/>
    </row>
    <row r="13">
      <c r="E13" s="5" t="s">
        <v>79</v>
      </c>
      <c r="F13" s="6">
        <v>252.0</v>
      </c>
      <c r="G13" s="6">
        <v>20.0</v>
      </c>
      <c r="H13" s="6" t="s">
        <v>12</v>
      </c>
      <c r="I13" s="6">
        <v>252.62</v>
      </c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80</v>
      </c>
      <c r="F14" s="6">
        <v>272.98</v>
      </c>
      <c r="G14" s="6">
        <v>20.0</v>
      </c>
      <c r="H14" s="6" t="s">
        <v>12</v>
      </c>
      <c r="I14" s="6">
        <v>272.98</v>
      </c>
      <c r="K14" s="10">
        <f>Sum(L2:L9)</f>
        <v>3550</v>
      </c>
      <c r="L14" s="10">
        <f>K14-C5</f>
        <v>557.11</v>
      </c>
      <c r="M14" s="10">
        <f>L14-B5</f>
        <v>557.11</v>
      </c>
      <c r="N14" s="17" t="s">
        <v>27</v>
      </c>
    </row>
    <row r="15">
      <c r="E15" s="5" t="s">
        <v>81</v>
      </c>
      <c r="F15" s="6">
        <v>295.0</v>
      </c>
      <c r="G15" s="6">
        <v>16.0</v>
      </c>
      <c r="H15" s="6" t="s">
        <v>12</v>
      </c>
      <c r="I15" s="6">
        <v>301.0</v>
      </c>
    </row>
    <row r="16">
      <c r="E16" s="5" t="s">
        <v>54</v>
      </c>
      <c r="F16" s="6">
        <v>50.0</v>
      </c>
      <c r="G16" s="10"/>
      <c r="H16" s="6" t="s">
        <v>12</v>
      </c>
      <c r="I16" s="6">
        <v>50.0</v>
      </c>
    </row>
    <row r="17">
      <c r="E17" s="5" t="s">
        <v>75</v>
      </c>
      <c r="F17" s="6">
        <v>230.0</v>
      </c>
      <c r="G17" s="6">
        <v>15.0</v>
      </c>
      <c r="H17" s="6" t="s">
        <v>12</v>
      </c>
      <c r="I17" s="6">
        <v>250.0</v>
      </c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7 H9:H17 H19:H999">
      <formula1>'Fevereiro 2016'!$N$13:$N$14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21.71"/>
    <col customWidth="1" min="7" max="7" width="16.43"/>
    <col customWidth="1" min="10" max="10" width="10.14"/>
    <col customWidth="1" min="11" max="11" width="22.71"/>
    <col customWidth="1" min="12" max="12" width="21.14"/>
    <col hidden="1" min="14" max="14" width="14.43"/>
  </cols>
  <sheetData>
    <row r="1">
      <c r="A1" s="17" t="s">
        <v>82</v>
      </c>
      <c r="E1" s="1" t="s">
        <v>0</v>
      </c>
      <c r="F1" s="1" t="s">
        <v>1</v>
      </c>
      <c r="G1" s="1" t="s">
        <v>2</v>
      </c>
      <c r="H1" s="2" t="s">
        <v>3</v>
      </c>
      <c r="I1" s="3" t="s">
        <v>4</v>
      </c>
      <c r="J1" s="4"/>
      <c r="K1" s="1" t="s">
        <v>5</v>
      </c>
      <c r="L1" s="1" t="s">
        <v>6</v>
      </c>
      <c r="M1" s="1" t="s">
        <v>7</v>
      </c>
    </row>
    <row r="2">
      <c r="E2" s="5" t="s">
        <v>11</v>
      </c>
      <c r="F2" s="6">
        <v>1366.34</v>
      </c>
      <c r="G2" s="6">
        <v>6.0</v>
      </c>
      <c r="H2" s="6" t="s">
        <v>12</v>
      </c>
      <c r="I2" s="6">
        <v>1366.34</v>
      </c>
      <c r="J2" s="8"/>
      <c r="K2" s="5" t="s">
        <v>13</v>
      </c>
      <c r="L2" s="9">
        <v>3500.0</v>
      </c>
      <c r="M2" s="9" t="s">
        <v>14</v>
      </c>
    </row>
    <row r="3">
      <c r="E3" s="5" t="s">
        <v>63</v>
      </c>
      <c r="F3" s="6">
        <v>326.0</v>
      </c>
      <c r="G3" s="6">
        <v>18.0</v>
      </c>
      <c r="H3" s="6" t="s">
        <v>12</v>
      </c>
      <c r="I3" s="6">
        <v>326.0</v>
      </c>
      <c r="J3" s="11"/>
      <c r="K3" s="5"/>
      <c r="L3" s="9"/>
      <c r="M3" s="9"/>
    </row>
    <row r="4">
      <c r="A4" s="1" t="s">
        <v>17</v>
      </c>
      <c r="B4" s="1" t="s">
        <v>18</v>
      </c>
      <c r="C4" s="1" t="s">
        <v>4</v>
      </c>
      <c r="E4" s="5" t="s">
        <v>19</v>
      </c>
      <c r="F4" s="6">
        <v>300.0</v>
      </c>
      <c r="G4" s="6">
        <v>10.0</v>
      </c>
      <c r="H4" s="6" t="s">
        <v>12</v>
      </c>
      <c r="I4" s="6">
        <v>300.0</v>
      </c>
      <c r="J4" s="11"/>
      <c r="K4" s="10"/>
      <c r="L4" s="10"/>
      <c r="M4" s="10"/>
    </row>
    <row r="5">
      <c r="A5" s="10">
        <f>Sum(F2:F21)</f>
        <v>4701.22</v>
      </c>
      <c r="B5" s="10">
        <f>SUMIF(H2:H39,"=Não",F2:F39)</f>
        <v>1099.98</v>
      </c>
      <c r="C5" s="10">
        <f>Sum(I2:I28)</f>
        <v>3613.17</v>
      </c>
      <c r="E5" s="5" t="s">
        <v>21</v>
      </c>
      <c r="F5" s="6">
        <v>139.0</v>
      </c>
      <c r="G5" s="6">
        <v>10.0</v>
      </c>
      <c r="H5" s="6" t="s">
        <v>12</v>
      </c>
      <c r="I5" s="6">
        <v>139.0</v>
      </c>
      <c r="J5" s="8"/>
      <c r="K5" s="5"/>
      <c r="L5" s="9"/>
      <c r="M5" s="9"/>
    </row>
    <row r="6">
      <c r="A6" s="10"/>
      <c r="B6" s="10"/>
      <c r="C6" s="10"/>
      <c r="E6" s="5" t="s">
        <v>83</v>
      </c>
      <c r="F6" s="6">
        <v>404.98</v>
      </c>
      <c r="G6" s="6">
        <v>10.0</v>
      </c>
      <c r="H6" s="6" t="s">
        <v>12</v>
      </c>
      <c r="I6" s="6">
        <v>404.98</v>
      </c>
      <c r="J6" s="8"/>
      <c r="K6" s="10"/>
      <c r="L6" s="10"/>
      <c r="M6" s="10"/>
    </row>
    <row r="7">
      <c r="A7" s="10"/>
      <c r="B7" s="10"/>
      <c r="C7" s="10"/>
      <c r="E7" s="5" t="s">
        <v>84</v>
      </c>
      <c r="F7" s="6">
        <v>151.22</v>
      </c>
      <c r="G7" s="6">
        <v>10.0</v>
      </c>
      <c r="H7" s="6" t="s">
        <v>12</v>
      </c>
      <c r="I7" s="6">
        <v>151.22</v>
      </c>
      <c r="J7" s="22"/>
      <c r="K7" s="14"/>
      <c r="L7" s="13"/>
      <c r="M7" s="13"/>
    </row>
    <row r="8">
      <c r="A8" s="10"/>
      <c r="B8" s="10"/>
      <c r="C8" s="10"/>
      <c r="E8" s="5" t="s">
        <v>78</v>
      </c>
      <c r="F8" s="6">
        <v>534.06</v>
      </c>
      <c r="G8" s="6">
        <v>12.0</v>
      </c>
      <c r="H8" s="6" t="s">
        <v>12</v>
      </c>
      <c r="I8" s="6">
        <v>545.99</v>
      </c>
      <c r="J8" s="22"/>
      <c r="K8" s="14"/>
      <c r="L8" s="13"/>
      <c r="M8" s="13"/>
    </row>
    <row r="9">
      <c r="A9" s="10"/>
      <c r="B9" s="10"/>
      <c r="C9" s="10"/>
      <c r="E9" s="5" t="s">
        <v>24</v>
      </c>
      <c r="F9" s="6">
        <v>269.0</v>
      </c>
      <c r="G9" s="6">
        <v>11.0</v>
      </c>
      <c r="H9" s="6" t="s">
        <v>12</v>
      </c>
      <c r="I9" s="6">
        <v>269.0</v>
      </c>
      <c r="J9" s="22"/>
      <c r="K9" s="14"/>
      <c r="L9" s="13"/>
      <c r="M9" s="13"/>
    </row>
    <row r="10">
      <c r="A10" s="10"/>
      <c r="B10" s="10"/>
      <c r="C10" s="10"/>
      <c r="E10" s="5" t="s">
        <v>85</v>
      </c>
      <c r="F10" s="6">
        <v>252.0</v>
      </c>
      <c r="G10" s="6">
        <v>20.0</v>
      </c>
      <c r="H10" s="6" t="s">
        <v>27</v>
      </c>
      <c r="I10" s="6"/>
    </row>
    <row r="11">
      <c r="A11" s="10"/>
      <c r="B11" s="10"/>
      <c r="C11" s="10"/>
      <c r="E11" s="5" t="s">
        <v>86</v>
      </c>
      <c r="F11" s="6">
        <v>272.98</v>
      </c>
      <c r="G11" s="6">
        <v>20.0</v>
      </c>
      <c r="H11" s="6" t="s">
        <v>27</v>
      </c>
      <c r="I11" s="6"/>
    </row>
    <row r="12">
      <c r="E12" s="5" t="s">
        <v>87</v>
      </c>
      <c r="F12" s="6">
        <v>295.0</v>
      </c>
      <c r="G12" s="6">
        <v>16.0</v>
      </c>
      <c r="H12" s="6" t="s">
        <v>27</v>
      </c>
      <c r="I12" s="6"/>
    </row>
    <row r="13">
      <c r="E13" s="5" t="s">
        <v>54</v>
      </c>
      <c r="F13" s="6">
        <v>50.0</v>
      </c>
      <c r="G13" s="10"/>
      <c r="H13" s="6" t="s">
        <v>27</v>
      </c>
      <c r="I13" s="6"/>
      <c r="K13" s="1" t="s">
        <v>8</v>
      </c>
      <c r="L13" s="1" t="s">
        <v>9</v>
      </c>
      <c r="M13" s="1" t="s">
        <v>10</v>
      </c>
      <c r="N13" s="15" t="s">
        <v>12</v>
      </c>
    </row>
    <row r="14">
      <c r="E14" s="5" t="s">
        <v>75</v>
      </c>
      <c r="F14" s="6">
        <v>230.0</v>
      </c>
      <c r="G14" s="6">
        <v>15.0</v>
      </c>
      <c r="H14" s="6" t="s">
        <v>27</v>
      </c>
      <c r="I14" s="6"/>
      <c r="K14" s="10">
        <f>Sum(L2:L9)</f>
        <v>3500</v>
      </c>
      <c r="L14" s="10">
        <f>K14-C5</f>
        <v>-113.17</v>
      </c>
      <c r="M14" s="10">
        <f>L14-B5</f>
        <v>-1213.15</v>
      </c>
      <c r="N14" s="17" t="s">
        <v>27</v>
      </c>
    </row>
    <row r="15">
      <c r="E15" s="5" t="s">
        <v>88</v>
      </c>
      <c r="F15" s="6">
        <v>110.64</v>
      </c>
      <c r="G15" s="6">
        <v>17.0</v>
      </c>
      <c r="H15" s="6" t="s">
        <v>12</v>
      </c>
      <c r="I15" s="6">
        <v>110.64</v>
      </c>
    </row>
    <row r="16">
      <c r="E16" s="10"/>
      <c r="F16" s="10"/>
      <c r="G16" s="10"/>
      <c r="H16" s="10"/>
      <c r="I16" s="6"/>
    </row>
    <row r="17">
      <c r="E17" s="10"/>
      <c r="F17" s="10"/>
      <c r="G17" s="10"/>
      <c r="H17" s="10"/>
      <c r="I17" s="6"/>
    </row>
    <row r="18">
      <c r="E18" s="6"/>
      <c r="F18" s="10"/>
      <c r="G18" s="10"/>
      <c r="H18" s="10"/>
      <c r="I18" s="6"/>
    </row>
    <row r="19">
      <c r="E19" s="14"/>
      <c r="F19" s="10"/>
      <c r="G19" s="10"/>
      <c r="H19" s="16"/>
      <c r="I19" s="10"/>
    </row>
    <row r="20">
      <c r="E20" s="14"/>
      <c r="F20" s="10"/>
      <c r="G20" s="10"/>
      <c r="H20" s="16"/>
      <c r="I20" s="10"/>
    </row>
    <row r="21">
      <c r="E21" s="14"/>
      <c r="F21" s="10"/>
      <c r="G21" s="10"/>
      <c r="H21" s="16"/>
      <c r="I21" s="10"/>
    </row>
    <row r="22">
      <c r="E22" s="14"/>
      <c r="F22" s="10"/>
      <c r="G22" s="10"/>
      <c r="H22" s="16"/>
      <c r="I22" s="10"/>
    </row>
    <row r="23">
      <c r="E23" s="14"/>
      <c r="F23" s="10"/>
      <c r="G23" s="10"/>
      <c r="H23" s="16"/>
      <c r="I23" s="10"/>
    </row>
    <row r="24">
      <c r="E24" s="14"/>
      <c r="F24" s="10"/>
      <c r="G24" s="10"/>
      <c r="H24" s="16"/>
      <c r="I24" s="10"/>
    </row>
    <row r="25">
      <c r="E25" s="14"/>
      <c r="F25" s="10"/>
      <c r="G25" s="10"/>
      <c r="H25" s="16"/>
      <c r="I25" s="10"/>
    </row>
    <row r="26">
      <c r="E26" s="14"/>
      <c r="F26" s="10"/>
      <c r="G26" s="10"/>
      <c r="H26" s="16"/>
      <c r="I26" s="10"/>
    </row>
    <row r="27">
      <c r="E27" s="14"/>
      <c r="F27" s="10"/>
      <c r="G27" s="10"/>
      <c r="H27" s="16"/>
      <c r="I27" s="10"/>
    </row>
    <row r="28">
      <c r="E28" s="14"/>
      <c r="F28" s="10"/>
      <c r="G28" s="10"/>
      <c r="H28" s="16"/>
      <c r="I28" s="10"/>
    </row>
    <row r="29">
      <c r="E29" s="14"/>
      <c r="F29" s="10"/>
      <c r="G29" s="10"/>
      <c r="H29" s="16"/>
      <c r="I29" s="10"/>
    </row>
    <row r="30">
      <c r="E30" s="14"/>
      <c r="F30" s="10"/>
      <c r="G30" s="10"/>
      <c r="H30" s="16"/>
      <c r="I30" s="10"/>
    </row>
    <row r="31">
      <c r="E31" s="14"/>
      <c r="F31" s="10"/>
      <c r="G31" s="10"/>
      <c r="H31" s="16"/>
      <c r="I31" s="10"/>
    </row>
    <row r="32">
      <c r="E32" s="14"/>
      <c r="F32" s="10"/>
      <c r="G32" s="10"/>
      <c r="H32" s="16"/>
      <c r="I32" s="10"/>
    </row>
    <row r="33">
      <c r="E33" s="14"/>
      <c r="F33" s="10"/>
      <c r="G33" s="10"/>
      <c r="H33" s="16"/>
      <c r="I33" s="10"/>
    </row>
    <row r="34">
      <c r="E34" s="14"/>
      <c r="F34" s="10"/>
      <c r="G34" s="10"/>
      <c r="H34" s="16"/>
      <c r="I34" s="10"/>
    </row>
    <row r="35">
      <c r="E35" s="14"/>
      <c r="F35" s="10"/>
      <c r="G35" s="10"/>
      <c r="H35" s="16"/>
      <c r="I35" s="10"/>
    </row>
    <row r="36">
      <c r="E36" s="14"/>
      <c r="F36" s="10"/>
      <c r="G36" s="10"/>
      <c r="H36" s="16"/>
      <c r="I36" s="10"/>
    </row>
    <row r="37">
      <c r="E37" s="14"/>
      <c r="F37" s="10"/>
      <c r="G37" s="10"/>
      <c r="H37" s="16"/>
      <c r="I37" s="10"/>
    </row>
    <row r="38">
      <c r="E38" s="14"/>
      <c r="F38" s="10"/>
      <c r="G38" s="10"/>
      <c r="H38" s="16"/>
      <c r="I38" s="10"/>
    </row>
    <row r="39">
      <c r="E39" s="14"/>
      <c r="F39" s="10"/>
      <c r="G39" s="10"/>
      <c r="H39" s="16"/>
      <c r="I39" s="10"/>
    </row>
    <row r="40">
      <c r="E40" s="14"/>
      <c r="F40" s="10"/>
      <c r="G40" s="10"/>
      <c r="H40" s="16"/>
      <c r="I40" s="10"/>
    </row>
    <row r="41">
      <c r="E41" s="14"/>
      <c r="F41" s="10"/>
      <c r="G41" s="10"/>
      <c r="H41" s="16"/>
      <c r="I41" s="10"/>
    </row>
    <row r="42">
      <c r="E42" s="14"/>
      <c r="F42" s="10"/>
      <c r="G42" s="10"/>
      <c r="H42" s="16"/>
      <c r="I42" s="10"/>
    </row>
    <row r="43">
      <c r="E43" s="14"/>
      <c r="F43" s="10"/>
      <c r="G43" s="10"/>
      <c r="H43" s="16"/>
      <c r="I43" s="10"/>
    </row>
    <row r="44">
      <c r="E44" s="14"/>
      <c r="F44" s="10"/>
      <c r="G44" s="10"/>
      <c r="H44" s="16"/>
      <c r="I44" s="10"/>
    </row>
    <row r="45">
      <c r="E45" s="14"/>
      <c r="F45" s="10"/>
      <c r="G45" s="10"/>
      <c r="H45" s="16"/>
      <c r="I45" s="10"/>
    </row>
    <row r="46">
      <c r="E46" s="14"/>
      <c r="F46" s="10"/>
      <c r="G46" s="10"/>
      <c r="H46" s="16"/>
      <c r="I46" s="10"/>
    </row>
    <row r="47">
      <c r="E47" s="14"/>
      <c r="F47" s="10"/>
      <c r="G47" s="10"/>
      <c r="H47" s="16"/>
      <c r="I47" s="10"/>
    </row>
    <row r="48">
      <c r="E48" s="14"/>
      <c r="F48" s="10"/>
      <c r="G48" s="10"/>
      <c r="H48" s="16"/>
      <c r="I48" s="10"/>
    </row>
    <row r="49">
      <c r="E49" s="14"/>
      <c r="F49" s="10"/>
      <c r="G49" s="10"/>
      <c r="H49" s="16"/>
      <c r="I49" s="10"/>
    </row>
    <row r="50">
      <c r="E50" s="14"/>
      <c r="F50" s="10"/>
      <c r="G50" s="10"/>
      <c r="H50" s="16"/>
      <c r="I50" s="10"/>
    </row>
    <row r="51">
      <c r="E51" s="14"/>
      <c r="F51" s="10"/>
      <c r="G51" s="10"/>
      <c r="H51" s="16"/>
      <c r="I51" s="10"/>
    </row>
    <row r="52">
      <c r="E52" s="14"/>
      <c r="F52" s="10"/>
      <c r="G52" s="10"/>
      <c r="H52" s="16"/>
      <c r="I52" s="10"/>
    </row>
    <row r="53">
      <c r="E53" s="14"/>
      <c r="F53" s="10"/>
      <c r="G53" s="10"/>
      <c r="H53" s="16"/>
      <c r="I53" s="10"/>
    </row>
    <row r="54">
      <c r="E54" s="14"/>
      <c r="F54" s="10"/>
      <c r="G54" s="10"/>
      <c r="H54" s="16"/>
      <c r="I54" s="10"/>
    </row>
    <row r="55">
      <c r="E55" s="14"/>
      <c r="F55" s="10"/>
      <c r="G55" s="10"/>
      <c r="H55" s="16"/>
      <c r="I55" s="10"/>
    </row>
    <row r="56">
      <c r="E56" s="14"/>
      <c r="F56" s="10"/>
      <c r="G56" s="10"/>
      <c r="H56" s="16"/>
      <c r="I56" s="10"/>
    </row>
    <row r="57">
      <c r="E57" s="14"/>
      <c r="F57" s="10"/>
      <c r="G57" s="10"/>
      <c r="H57" s="16"/>
      <c r="I57" s="10"/>
    </row>
    <row r="58">
      <c r="E58" s="14"/>
      <c r="F58" s="10"/>
      <c r="G58" s="10"/>
      <c r="H58" s="16"/>
      <c r="I58" s="10"/>
    </row>
    <row r="59">
      <c r="E59" s="14"/>
      <c r="F59" s="10"/>
      <c r="G59" s="10"/>
      <c r="H59" s="16"/>
      <c r="I59" s="10"/>
    </row>
    <row r="60">
      <c r="E60" s="14"/>
      <c r="F60" s="10"/>
      <c r="G60" s="10"/>
      <c r="H60" s="16"/>
      <c r="I60" s="10"/>
    </row>
    <row r="61">
      <c r="E61" s="14"/>
      <c r="F61" s="10"/>
      <c r="G61" s="10"/>
      <c r="H61" s="16"/>
      <c r="I61" s="10"/>
    </row>
    <row r="62">
      <c r="E62" s="14"/>
      <c r="F62" s="10"/>
      <c r="G62" s="10"/>
      <c r="H62" s="16"/>
      <c r="I62" s="10"/>
    </row>
    <row r="63">
      <c r="E63" s="14"/>
      <c r="F63" s="10"/>
      <c r="G63" s="10"/>
      <c r="H63" s="16"/>
      <c r="I63" s="10"/>
    </row>
    <row r="64">
      <c r="E64" s="14"/>
      <c r="F64" s="10"/>
      <c r="G64" s="10"/>
      <c r="H64" s="16"/>
      <c r="I64" s="10"/>
    </row>
    <row r="65">
      <c r="E65" s="14"/>
      <c r="F65" s="10"/>
      <c r="G65" s="10"/>
      <c r="H65" s="16"/>
      <c r="I65" s="10"/>
    </row>
    <row r="66">
      <c r="E66" s="14"/>
      <c r="F66" s="10"/>
      <c r="G66" s="10"/>
      <c r="H66" s="16"/>
      <c r="I66" s="10"/>
    </row>
    <row r="67">
      <c r="E67" s="14"/>
      <c r="F67" s="10"/>
      <c r="G67" s="10"/>
      <c r="H67" s="16"/>
      <c r="I67" s="10"/>
    </row>
    <row r="68">
      <c r="E68" s="14"/>
      <c r="F68" s="10"/>
      <c r="G68" s="10"/>
      <c r="H68" s="16"/>
      <c r="I68" s="10"/>
    </row>
    <row r="69">
      <c r="E69" s="14"/>
      <c r="F69" s="10"/>
      <c r="G69" s="10"/>
      <c r="H69" s="16"/>
      <c r="I69" s="10"/>
    </row>
    <row r="70">
      <c r="E70" s="14"/>
      <c r="F70" s="10"/>
      <c r="G70" s="10"/>
      <c r="H70" s="16"/>
      <c r="I70" s="10"/>
    </row>
    <row r="71">
      <c r="E71" s="14"/>
      <c r="F71" s="10"/>
      <c r="G71" s="10"/>
      <c r="H71" s="16"/>
      <c r="I71" s="10"/>
    </row>
    <row r="72">
      <c r="E72" s="14"/>
      <c r="F72" s="10"/>
      <c r="G72" s="10"/>
      <c r="H72" s="16"/>
      <c r="I72" s="10"/>
    </row>
    <row r="73">
      <c r="E73" s="14"/>
      <c r="F73" s="10"/>
      <c r="G73" s="10"/>
      <c r="H73" s="16"/>
      <c r="I73" s="10"/>
    </row>
    <row r="74">
      <c r="E74" s="14"/>
      <c r="F74" s="10"/>
      <c r="G74" s="10"/>
      <c r="H74" s="16"/>
      <c r="I74" s="10"/>
    </row>
    <row r="75">
      <c r="E75" s="14"/>
      <c r="F75" s="10"/>
      <c r="G75" s="10"/>
      <c r="H75" s="16"/>
      <c r="I75" s="10"/>
    </row>
    <row r="76">
      <c r="E76" s="14"/>
      <c r="F76" s="10"/>
      <c r="G76" s="10"/>
      <c r="H76" s="16"/>
      <c r="I76" s="10"/>
    </row>
    <row r="77">
      <c r="E77" s="14"/>
      <c r="F77" s="10"/>
      <c r="G77" s="10"/>
      <c r="H77" s="16"/>
      <c r="I77" s="10"/>
    </row>
    <row r="78">
      <c r="E78" s="14"/>
      <c r="F78" s="10"/>
      <c r="G78" s="10"/>
      <c r="H78" s="16"/>
      <c r="I78" s="10"/>
    </row>
    <row r="79">
      <c r="E79" s="14"/>
      <c r="F79" s="10"/>
      <c r="G79" s="10"/>
      <c r="H79" s="16"/>
      <c r="I79" s="10"/>
    </row>
    <row r="80">
      <c r="E80" s="14"/>
      <c r="F80" s="10"/>
      <c r="G80" s="10"/>
      <c r="H80" s="16"/>
      <c r="I80" s="10"/>
    </row>
    <row r="81">
      <c r="E81" s="14"/>
      <c r="F81" s="10"/>
      <c r="G81" s="10"/>
      <c r="H81" s="16"/>
      <c r="I81" s="10"/>
    </row>
    <row r="82">
      <c r="E82" s="14"/>
      <c r="F82" s="10"/>
      <c r="G82" s="10"/>
      <c r="H82" s="16"/>
      <c r="I82" s="10"/>
    </row>
    <row r="83">
      <c r="E83" s="14"/>
      <c r="F83" s="10"/>
      <c r="G83" s="10"/>
      <c r="H83" s="16"/>
      <c r="I83" s="10"/>
    </row>
    <row r="84">
      <c r="E84" s="14"/>
      <c r="F84" s="10"/>
      <c r="G84" s="10"/>
      <c r="H84" s="16"/>
      <c r="I84" s="10"/>
    </row>
    <row r="85">
      <c r="E85" s="14"/>
      <c r="F85" s="10"/>
      <c r="G85" s="10"/>
      <c r="H85" s="16"/>
      <c r="I85" s="10"/>
    </row>
    <row r="86">
      <c r="E86" s="14"/>
      <c r="F86" s="10"/>
      <c r="G86" s="10"/>
      <c r="H86" s="16"/>
      <c r="I86" s="10"/>
    </row>
    <row r="87">
      <c r="E87" s="14"/>
      <c r="F87" s="10"/>
      <c r="G87" s="10"/>
      <c r="H87" s="16"/>
      <c r="I87" s="10"/>
    </row>
    <row r="88">
      <c r="E88" s="14"/>
      <c r="F88" s="10"/>
      <c r="G88" s="10"/>
      <c r="H88" s="16"/>
      <c r="I88" s="10"/>
    </row>
    <row r="89">
      <c r="E89" s="14"/>
      <c r="F89" s="10"/>
      <c r="G89" s="10"/>
      <c r="H89" s="16"/>
      <c r="I89" s="10"/>
    </row>
    <row r="90">
      <c r="E90" s="14"/>
      <c r="F90" s="10"/>
      <c r="G90" s="10"/>
      <c r="H90" s="16"/>
      <c r="I90" s="10"/>
    </row>
    <row r="91">
      <c r="E91" s="14"/>
      <c r="F91" s="10"/>
      <c r="G91" s="10"/>
      <c r="H91" s="16"/>
      <c r="I91" s="10"/>
    </row>
    <row r="92">
      <c r="E92" s="14"/>
      <c r="F92" s="10"/>
      <c r="G92" s="10"/>
      <c r="H92" s="16"/>
      <c r="I92" s="10"/>
    </row>
    <row r="93">
      <c r="E93" s="14"/>
      <c r="F93" s="10"/>
      <c r="G93" s="10"/>
      <c r="H93" s="16"/>
      <c r="I93" s="10"/>
    </row>
    <row r="94">
      <c r="E94" s="14"/>
      <c r="F94" s="10"/>
      <c r="G94" s="10"/>
      <c r="H94" s="16"/>
      <c r="I94" s="10"/>
    </row>
    <row r="95">
      <c r="E95" s="14"/>
      <c r="F95" s="10"/>
      <c r="G95" s="10"/>
      <c r="H95" s="16"/>
      <c r="I95" s="10"/>
    </row>
    <row r="96">
      <c r="E96" s="14"/>
      <c r="F96" s="10"/>
      <c r="G96" s="10"/>
      <c r="H96" s="16"/>
      <c r="I96" s="10"/>
    </row>
    <row r="97">
      <c r="E97" s="14"/>
      <c r="F97" s="10"/>
      <c r="G97" s="10"/>
      <c r="H97" s="16"/>
      <c r="I97" s="10"/>
    </row>
    <row r="98">
      <c r="E98" s="14"/>
      <c r="F98" s="10"/>
      <c r="G98" s="10"/>
      <c r="H98" s="16"/>
      <c r="I98" s="10"/>
    </row>
    <row r="99">
      <c r="E99" s="14"/>
      <c r="F99" s="10"/>
      <c r="G99" s="10"/>
      <c r="H99" s="16"/>
      <c r="I99" s="10"/>
    </row>
    <row r="100">
      <c r="E100" s="14"/>
      <c r="F100" s="10"/>
      <c r="G100" s="10"/>
      <c r="H100" s="16"/>
      <c r="I100" s="10"/>
    </row>
    <row r="101">
      <c r="E101" s="14"/>
      <c r="F101" s="10"/>
      <c r="G101" s="10"/>
      <c r="H101" s="16"/>
      <c r="I101" s="10"/>
    </row>
    <row r="102">
      <c r="E102" s="14"/>
      <c r="F102" s="10"/>
      <c r="G102" s="10"/>
      <c r="H102" s="16"/>
      <c r="I102" s="10"/>
    </row>
    <row r="103">
      <c r="E103" s="14"/>
      <c r="F103" s="10"/>
      <c r="G103" s="10"/>
      <c r="H103" s="16"/>
      <c r="I103" s="10"/>
    </row>
    <row r="104">
      <c r="E104" s="14"/>
      <c r="F104" s="10"/>
      <c r="G104" s="10"/>
      <c r="H104" s="16"/>
      <c r="I104" s="10"/>
    </row>
    <row r="105">
      <c r="E105" s="14"/>
      <c r="F105" s="10"/>
      <c r="G105" s="10"/>
      <c r="H105" s="16"/>
      <c r="I105" s="10"/>
    </row>
    <row r="106">
      <c r="E106" s="14"/>
      <c r="F106" s="10"/>
      <c r="G106" s="10"/>
      <c r="H106" s="16"/>
      <c r="I106" s="10"/>
    </row>
    <row r="107">
      <c r="E107" s="14"/>
      <c r="F107" s="10"/>
      <c r="G107" s="10"/>
      <c r="H107" s="16"/>
      <c r="I107" s="10"/>
    </row>
    <row r="108">
      <c r="E108" s="14"/>
      <c r="F108" s="10"/>
      <c r="G108" s="10"/>
      <c r="H108" s="16"/>
      <c r="I108" s="10"/>
    </row>
    <row r="109">
      <c r="E109" s="14"/>
      <c r="F109" s="10"/>
      <c r="G109" s="10"/>
      <c r="H109" s="16"/>
      <c r="I109" s="10"/>
    </row>
    <row r="110">
      <c r="E110" s="14"/>
      <c r="F110" s="10"/>
      <c r="G110" s="10"/>
      <c r="H110" s="16"/>
      <c r="I110" s="10"/>
    </row>
    <row r="111">
      <c r="E111" s="14"/>
      <c r="F111" s="10"/>
      <c r="G111" s="10"/>
      <c r="H111" s="16"/>
      <c r="I111" s="10"/>
    </row>
    <row r="112">
      <c r="E112" s="14"/>
      <c r="F112" s="10"/>
      <c r="G112" s="10"/>
      <c r="H112" s="16"/>
      <c r="I112" s="10"/>
    </row>
    <row r="113">
      <c r="E113" s="14"/>
      <c r="F113" s="10"/>
      <c r="G113" s="10"/>
      <c r="H113" s="16"/>
      <c r="I113" s="10"/>
    </row>
    <row r="114">
      <c r="E114" s="14"/>
      <c r="F114" s="10"/>
      <c r="G114" s="10"/>
      <c r="H114" s="16"/>
      <c r="I114" s="10"/>
    </row>
    <row r="115">
      <c r="E115" s="14"/>
      <c r="F115" s="10"/>
      <c r="G115" s="10"/>
      <c r="H115" s="16"/>
      <c r="I115" s="10"/>
    </row>
    <row r="116">
      <c r="E116" s="14"/>
      <c r="F116" s="10"/>
      <c r="G116" s="10"/>
      <c r="H116" s="16"/>
      <c r="I116" s="10"/>
    </row>
    <row r="117">
      <c r="E117" s="14"/>
      <c r="F117" s="10"/>
      <c r="G117" s="10"/>
      <c r="H117" s="16"/>
      <c r="I117" s="10"/>
    </row>
    <row r="118">
      <c r="E118" s="14"/>
      <c r="F118" s="10"/>
      <c r="G118" s="10"/>
      <c r="H118" s="16"/>
      <c r="I118" s="10"/>
    </row>
    <row r="119">
      <c r="E119" s="14"/>
      <c r="F119" s="10"/>
      <c r="G119" s="10"/>
      <c r="H119" s="16"/>
      <c r="I119" s="10"/>
    </row>
    <row r="120">
      <c r="E120" s="14"/>
      <c r="F120" s="10"/>
      <c r="G120" s="10"/>
      <c r="H120" s="16"/>
      <c r="I120" s="10"/>
    </row>
    <row r="121">
      <c r="E121" s="14"/>
      <c r="F121" s="10"/>
      <c r="G121" s="10"/>
      <c r="H121" s="16"/>
      <c r="I121" s="10"/>
    </row>
    <row r="122">
      <c r="E122" s="14"/>
      <c r="F122" s="10"/>
      <c r="G122" s="10"/>
      <c r="H122" s="16"/>
      <c r="I122" s="10"/>
    </row>
    <row r="123">
      <c r="E123" s="14"/>
      <c r="F123" s="10"/>
      <c r="G123" s="10"/>
      <c r="H123" s="16"/>
      <c r="I123" s="10"/>
    </row>
    <row r="124">
      <c r="E124" s="14"/>
      <c r="F124" s="10"/>
      <c r="G124" s="10"/>
      <c r="H124" s="16"/>
      <c r="I124" s="10"/>
    </row>
    <row r="125">
      <c r="E125" s="14"/>
      <c r="F125" s="10"/>
      <c r="G125" s="10"/>
      <c r="H125" s="16"/>
      <c r="I125" s="10"/>
    </row>
    <row r="126">
      <c r="E126" s="14"/>
      <c r="F126" s="10"/>
      <c r="G126" s="10"/>
      <c r="H126" s="16"/>
      <c r="I126" s="10"/>
    </row>
    <row r="127">
      <c r="E127" s="14"/>
      <c r="F127" s="10"/>
      <c r="G127" s="10"/>
      <c r="H127" s="16"/>
      <c r="I127" s="10"/>
    </row>
    <row r="128">
      <c r="E128" s="14"/>
      <c r="F128" s="10"/>
      <c r="G128" s="10"/>
      <c r="H128" s="16"/>
      <c r="I128" s="10"/>
    </row>
    <row r="129">
      <c r="E129" s="14"/>
      <c r="F129" s="10"/>
      <c r="G129" s="10"/>
      <c r="H129" s="16"/>
      <c r="I129" s="10"/>
    </row>
    <row r="130">
      <c r="E130" s="14"/>
      <c r="F130" s="10"/>
      <c r="G130" s="10"/>
      <c r="H130" s="16"/>
      <c r="I130" s="10"/>
    </row>
    <row r="131">
      <c r="E131" s="14"/>
      <c r="F131" s="10"/>
      <c r="G131" s="10"/>
      <c r="H131" s="16"/>
      <c r="I131" s="10"/>
    </row>
    <row r="132">
      <c r="E132" s="14"/>
      <c r="F132" s="10"/>
      <c r="G132" s="10"/>
      <c r="H132" s="16"/>
      <c r="I132" s="10"/>
    </row>
    <row r="133">
      <c r="E133" s="14"/>
      <c r="F133" s="10"/>
      <c r="G133" s="10"/>
      <c r="H133" s="16"/>
      <c r="I133" s="10"/>
    </row>
    <row r="134">
      <c r="E134" s="14"/>
      <c r="F134" s="10"/>
      <c r="G134" s="10"/>
      <c r="H134" s="16"/>
      <c r="I134" s="10"/>
    </row>
    <row r="135">
      <c r="E135" s="14"/>
      <c r="F135" s="10"/>
      <c r="G135" s="10"/>
      <c r="H135" s="16"/>
      <c r="I135" s="10"/>
    </row>
    <row r="136">
      <c r="E136" s="14"/>
      <c r="F136" s="10"/>
      <c r="G136" s="10"/>
      <c r="H136" s="16"/>
      <c r="I136" s="10"/>
    </row>
    <row r="137">
      <c r="E137" s="14"/>
      <c r="F137" s="10"/>
      <c r="G137" s="10"/>
      <c r="H137" s="16"/>
      <c r="I137" s="10"/>
    </row>
    <row r="138">
      <c r="E138" s="14"/>
      <c r="F138" s="10"/>
      <c r="G138" s="10"/>
      <c r="H138" s="16"/>
      <c r="I138" s="10"/>
    </row>
    <row r="139">
      <c r="E139" s="14"/>
      <c r="F139" s="10"/>
      <c r="G139" s="10"/>
      <c r="H139" s="16"/>
      <c r="I139" s="10"/>
    </row>
    <row r="140">
      <c r="E140" s="14"/>
      <c r="F140" s="10"/>
      <c r="G140" s="10"/>
      <c r="H140" s="16"/>
      <c r="I140" s="10"/>
    </row>
    <row r="141">
      <c r="E141" s="14"/>
      <c r="F141" s="10"/>
      <c r="G141" s="10"/>
      <c r="H141" s="16"/>
      <c r="I141" s="10"/>
    </row>
    <row r="142">
      <c r="E142" s="14"/>
      <c r="F142" s="10"/>
      <c r="G142" s="10"/>
      <c r="H142" s="16"/>
      <c r="I142" s="10"/>
    </row>
    <row r="143">
      <c r="E143" s="14"/>
      <c r="F143" s="10"/>
      <c r="G143" s="10"/>
      <c r="H143" s="16"/>
      <c r="I143" s="10"/>
    </row>
    <row r="144">
      <c r="E144" s="14"/>
      <c r="F144" s="10"/>
      <c r="G144" s="10"/>
      <c r="H144" s="16"/>
      <c r="I144" s="10"/>
    </row>
    <row r="145">
      <c r="E145" s="14"/>
      <c r="F145" s="10"/>
      <c r="G145" s="10"/>
      <c r="H145" s="16"/>
      <c r="I145" s="10"/>
    </row>
    <row r="146">
      <c r="E146" s="14"/>
      <c r="F146" s="10"/>
      <c r="G146" s="10"/>
      <c r="H146" s="16"/>
      <c r="I146" s="10"/>
    </row>
    <row r="147">
      <c r="E147" s="14"/>
      <c r="F147" s="10"/>
      <c r="G147" s="10"/>
      <c r="H147" s="16"/>
      <c r="I147" s="10"/>
    </row>
    <row r="148">
      <c r="E148" s="14"/>
      <c r="F148" s="10"/>
      <c r="G148" s="10"/>
      <c r="H148" s="16"/>
      <c r="I148" s="10"/>
    </row>
    <row r="149">
      <c r="E149" s="14"/>
      <c r="F149" s="10"/>
      <c r="G149" s="10"/>
      <c r="H149" s="16"/>
      <c r="I149" s="10"/>
    </row>
    <row r="150">
      <c r="E150" s="14"/>
      <c r="F150" s="10"/>
      <c r="G150" s="10"/>
      <c r="H150" s="16"/>
      <c r="I150" s="10"/>
    </row>
    <row r="151">
      <c r="E151" s="14"/>
      <c r="F151" s="10"/>
      <c r="G151" s="10"/>
      <c r="H151" s="16"/>
      <c r="I151" s="10"/>
    </row>
    <row r="152">
      <c r="E152" s="14"/>
      <c r="F152" s="10"/>
      <c r="G152" s="10"/>
      <c r="H152" s="16"/>
      <c r="I152" s="10"/>
    </row>
    <row r="153">
      <c r="E153" s="14"/>
      <c r="F153" s="10"/>
      <c r="G153" s="10"/>
      <c r="H153" s="16"/>
      <c r="I153" s="10"/>
    </row>
    <row r="154">
      <c r="E154" s="14"/>
      <c r="F154" s="10"/>
      <c r="G154" s="10"/>
      <c r="H154" s="16"/>
      <c r="I154" s="10"/>
    </row>
    <row r="155">
      <c r="E155" s="14"/>
      <c r="F155" s="10"/>
      <c r="G155" s="10"/>
      <c r="H155" s="16"/>
      <c r="I155" s="10"/>
    </row>
    <row r="156">
      <c r="E156" s="14"/>
      <c r="F156" s="10"/>
      <c r="G156" s="10"/>
      <c r="H156" s="16"/>
      <c r="I156" s="10"/>
    </row>
    <row r="157">
      <c r="E157" s="14"/>
      <c r="F157" s="10"/>
      <c r="G157" s="10"/>
      <c r="H157" s="16"/>
      <c r="I157" s="10"/>
    </row>
    <row r="158">
      <c r="E158" s="14"/>
      <c r="F158" s="10"/>
      <c r="G158" s="10"/>
      <c r="H158" s="16"/>
      <c r="I158" s="10"/>
    </row>
    <row r="159">
      <c r="E159" s="14"/>
      <c r="F159" s="10"/>
      <c r="G159" s="10"/>
      <c r="H159" s="16"/>
      <c r="I159" s="10"/>
    </row>
    <row r="160">
      <c r="E160" s="14"/>
      <c r="F160" s="10"/>
      <c r="G160" s="10"/>
      <c r="H160" s="16"/>
      <c r="I160" s="10"/>
    </row>
    <row r="161">
      <c r="E161" s="14"/>
      <c r="F161" s="10"/>
      <c r="G161" s="10"/>
      <c r="H161" s="16"/>
      <c r="I161" s="10"/>
    </row>
    <row r="162">
      <c r="E162" s="14"/>
      <c r="F162" s="10"/>
      <c r="G162" s="10"/>
      <c r="H162" s="16"/>
      <c r="I162" s="10"/>
    </row>
    <row r="163">
      <c r="E163" s="14"/>
      <c r="F163" s="10"/>
      <c r="G163" s="10"/>
      <c r="H163" s="16"/>
      <c r="I163" s="10"/>
    </row>
    <row r="164">
      <c r="E164" s="14"/>
      <c r="F164" s="10"/>
      <c r="G164" s="10"/>
      <c r="H164" s="16"/>
      <c r="I164" s="10"/>
    </row>
    <row r="165">
      <c r="E165" s="14"/>
      <c r="F165" s="10"/>
      <c r="G165" s="10"/>
      <c r="H165" s="16"/>
      <c r="I165" s="10"/>
    </row>
    <row r="166">
      <c r="E166" s="14"/>
      <c r="F166" s="10"/>
      <c r="G166" s="10"/>
      <c r="H166" s="16"/>
      <c r="I166" s="10"/>
    </row>
    <row r="167">
      <c r="E167" s="14"/>
      <c r="F167" s="10"/>
      <c r="G167" s="10"/>
      <c r="H167" s="16"/>
      <c r="I167" s="10"/>
    </row>
    <row r="168">
      <c r="E168" s="14"/>
      <c r="F168" s="10"/>
      <c r="G168" s="10"/>
      <c r="H168" s="16"/>
      <c r="I168" s="10"/>
    </row>
    <row r="169">
      <c r="E169" s="14"/>
      <c r="F169" s="10"/>
      <c r="G169" s="10"/>
      <c r="H169" s="16"/>
      <c r="I169" s="10"/>
    </row>
    <row r="170">
      <c r="E170" s="14"/>
      <c r="F170" s="10"/>
      <c r="G170" s="10"/>
      <c r="H170" s="16"/>
      <c r="I170" s="10"/>
    </row>
    <row r="171">
      <c r="E171" s="14"/>
      <c r="F171" s="10"/>
      <c r="G171" s="10"/>
      <c r="H171" s="16"/>
      <c r="I171" s="10"/>
    </row>
    <row r="172">
      <c r="E172" s="14"/>
      <c r="F172" s="10"/>
      <c r="G172" s="10"/>
      <c r="H172" s="16"/>
      <c r="I172" s="10"/>
    </row>
    <row r="173">
      <c r="E173" s="14"/>
      <c r="F173" s="10"/>
      <c r="G173" s="10"/>
      <c r="H173" s="16"/>
      <c r="I173" s="10"/>
    </row>
    <row r="174">
      <c r="E174" s="14"/>
      <c r="F174" s="10"/>
      <c r="G174" s="10"/>
      <c r="H174" s="16"/>
      <c r="I174" s="10"/>
    </row>
    <row r="175">
      <c r="E175" s="14"/>
      <c r="F175" s="10"/>
      <c r="G175" s="10"/>
      <c r="H175" s="16"/>
      <c r="I175" s="10"/>
    </row>
    <row r="176">
      <c r="E176" s="14"/>
      <c r="F176" s="10"/>
      <c r="G176" s="10"/>
      <c r="H176" s="16"/>
      <c r="I176" s="10"/>
    </row>
    <row r="177">
      <c r="E177" s="14"/>
      <c r="F177" s="10"/>
      <c r="G177" s="10"/>
      <c r="H177" s="16"/>
      <c r="I177" s="10"/>
    </row>
    <row r="178">
      <c r="E178" s="14"/>
      <c r="F178" s="10"/>
      <c r="G178" s="10"/>
      <c r="H178" s="16"/>
      <c r="I178" s="10"/>
    </row>
    <row r="179">
      <c r="E179" s="14"/>
      <c r="F179" s="10"/>
      <c r="G179" s="10"/>
      <c r="H179" s="16"/>
      <c r="I179" s="10"/>
    </row>
    <row r="180">
      <c r="E180" s="14"/>
      <c r="F180" s="10"/>
      <c r="G180" s="10"/>
      <c r="H180" s="16"/>
      <c r="I180" s="10"/>
    </row>
    <row r="181">
      <c r="E181" s="14"/>
      <c r="F181" s="10"/>
      <c r="G181" s="10"/>
      <c r="H181" s="16"/>
      <c r="I181" s="10"/>
    </row>
    <row r="182">
      <c r="E182" s="14"/>
      <c r="F182" s="10"/>
      <c r="G182" s="10"/>
      <c r="H182" s="16"/>
      <c r="I182" s="10"/>
    </row>
    <row r="183">
      <c r="E183" s="14"/>
      <c r="F183" s="10"/>
      <c r="G183" s="10"/>
      <c r="H183" s="16"/>
      <c r="I183" s="10"/>
    </row>
    <row r="184">
      <c r="E184" s="14"/>
      <c r="F184" s="10"/>
      <c r="G184" s="10"/>
      <c r="H184" s="16"/>
      <c r="I184" s="10"/>
    </row>
    <row r="185">
      <c r="E185" s="14"/>
      <c r="F185" s="10"/>
      <c r="G185" s="10"/>
      <c r="H185" s="16"/>
      <c r="I185" s="10"/>
    </row>
    <row r="186">
      <c r="E186" s="14"/>
      <c r="F186" s="10"/>
      <c r="G186" s="10"/>
      <c r="H186" s="16"/>
      <c r="I186" s="10"/>
    </row>
    <row r="187">
      <c r="E187" s="14"/>
      <c r="F187" s="10"/>
      <c r="G187" s="10"/>
      <c r="H187" s="16"/>
      <c r="I187" s="10"/>
    </row>
    <row r="188">
      <c r="E188" s="14"/>
      <c r="F188" s="10"/>
      <c r="G188" s="10"/>
      <c r="H188" s="16"/>
      <c r="I188" s="10"/>
    </row>
    <row r="189">
      <c r="E189" s="14"/>
      <c r="F189" s="10"/>
      <c r="G189" s="10"/>
      <c r="H189" s="16"/>
      <c r="I189" s="10"/>
    </row>
    <row r="190">
      <c r="E190" s="14"/>
      <c r="F190" s="10"/>
      <c r="G190" s="10"/>
      <c r="H190" s="16"/>
      <c r="I190" s="10"/>
    </row>
    <row r="191">
      <c r="E191" s="14"/>
      <c r="F191" s="10"/>
      <c r="G191" s="10"/>
      <c r="H191" s="16"/>
      <c r="I191" s="10"/>
    </row>
    <row r="192">
      <c r="E192" s="14"/>
      <c r="F192" s="10"/>
      <c r="G192" s="10"/>
      <c r="H192" s="16"/>
      <c r="I192" s="10"/>
    </row>
    <row r="193">
      <c r="E193" s="14"/>
      <c r="F193" s="10"/>
      <c r="G193" s="10"/>
      <c r="H193" s="16"/>
      <c r="I193" s="10"/>
    </row>
    <row r="194">
      <c r="E194" s="14"/>
      <c r="F194" s="10"/>
      <c r="G194" s="10"/>
      <c r="H194" s="16"/>
      <c r="I194" s="10"/>
    </row>
    <row r="195">
      <c r="E195" s="14"/>
      <c r="F195" s="10"/>
      <c r="G195" s="10"/>
      <c r="H195" s="16"/>
      <c r="I195" s="10"/>
    </row>
    <row r="196">
      <c r="E196" s="14"/>
      <c r="F196" s="10"/>
      <c r="G196" s="10"/>
      <c r="H196" s="16"/>
      <c r="I196" s="10"/>
    </row>
    <row r="197">
      <c r="E197" s="14"/>
      <c r="F197" s="10"/>
      <c r="G197" s="10"/>
      <c r="H197" s="16"/>
      <c r="I197" s="10"/>
    </row>
    <row r="198">
      <c r="E198" s="14"/>
      <c r="F198" s="10"/>
      <c r="G198" s="10"/>
      <c r="H198" s="16"/>
      <c r="I198" s="10"/>
    </row>
    <row r="199">
      <c r="E199" s="14"/>
      <c r="F199" s="10"/>
      <c r="G199" s="10"/>
      <c r="H199" s="16"/>
      <c r="I199" s="10"/>
    </row>
    <row r="200">
      <c r="E200" s="14"/>
      <c r="F200" s="10"/>
      <c r="G200" s="10"/>
      <c r="H200" s="16"/>
      <c r="I200" s="10"/>
    </row>
    <row r="201">
      <c r="E201" s="14"/>
      <c r="F201" s="10"/>
      <c r="G201" s="10"/>
      <c r="H201" s="16"/>
      <c r="I201" s="10"/>
    </row>
    <row r="202">
      <c r="E202" s="14"/>
      <c r="F202" s="10"/>
      <c r="G202" s="10"/>
      <c r="H202" s="16"/>
      <c r="I202" s="10"/>
    </row>
    <row r="203">
      <c r="E203" s="14"/>
      <c r="F203" s="10"/>
      <c r="G203" s="10"/>
      <c r="H203" s="16"/>
      <c r="I203" s="10"/>
    </row>
    <row r="204">
      <c r="E204" s="14"/>
      <c r="F204" s="10"/>
      <c r="G204" s="10"/>
      <c r="H204" s="16"/>
      <c r="I204" s="10"/>
    </row>
    <row r="205">
      <c r="E205" s="14"/>
      <c r="F205" s="10"/>
      <c r="G205" s="10"/>
      <c r="H205" s="16"/>
      <c r="I205" s="10"/>
    </row>
    <row r="206">
      <c r="E206" s="14"/>
      <c r="F206" s="10"/>
      <c r="G206" s="10"/>
      <c r="H206" s="16"/>
      <c r="I206" s="10"/>
    </row>
    <row r="207">
      <c r="E207" s="14"/>
      <c r="F207" s="10"/>
      <c r="G207" s="10"/>
      <c r="H207" s="16"/>
      <c r="I207" s="10"/>
    </row>
    <row r="208">
      <c r="E208" s="14"/>
      <c r="F208" s="10"/>
      <c r="G208" s="10"/>
      <c r="H208" s="16"/>
      <c r="I208" s="10"/>
    </row>
    <row r="209">
      <c r="E209" s="14"/>
      <c r="F209" s="10"/>
      <c r="G209" s="10"/>
      <c r="H209" s="16"/>
      <c r="I209" s="10"/>
    </row>
    <row r="210">
      <c r="E210" s="14"/>
      <c r="F210" s="10"/>
      <c r="G210" s="10"/>
      <c r="H210" s="16"/>
      <c r="I210" s="10"/>
    </row>
    <row r="211">
      <c r="E211" s="14"/>
      <c r="F211" s="10"/>
      <c r="G211" s="10"/>
      <c r="H211" s="16"/>
      <c r="I211" s="10"/>
    </row>
    <row r="212">
      <c r="E212" s="14"/>
      <c r="F212" s="10"/>
      <c r="G212" s="10"/>
      <c r="H212" s="16"/>
      <c r="I212" s="10"/>
    </row>
    <row r="213">
      <c r="E213" s="14"/>
      <c r="F213" s="10"/>
      <c r="G213" s="10"/>
      <c r="H213" s="16"/>
      <c r="I213" s="10"/>
    </row>
    <row r="214">
      <c r="E214" s="14"/>
      <c r="F214" s="10"/>
      <c r="G214" s="10"/>
      <c r="H214" s="16"/>
      <c r="I214" s="10"/>
    </row>
    <row r="215">
      <c r="E215" s="14"/>
      <c r="F215" s="10"/>
      <c r="G215" s="10"/>
      <c r="H215" s="16"/>
      <c r="I215" s="10"/>
    </row>
    <row r="216">
      <c r="E216" s="14"/>
      <c r="F216" s="10"/>
      <c r="G216" s="10"/>
      <c r="H216" s="16"/>
      <c r="I216" s="10"/>
    </row>
    <row r="217">
      <c r="E217" s="14"/>
      <c r="F217" s="10"/>
      <c r="G217" s="10"/>
      <c r="H217" s="16"/>
      <c r="I217" s="10"/>
    </row>
    <row r="218">
      <c r="E218" s="14"/>
      <c r="F218" s="10"/>
      <c r="G218" s="10"/>
      <c r="H218" s="16"/>
      <c r="I218" s="10"/>
    </row>
    <row r="219">
      <c r="E219" s="14"/>
      <c r="F219" s="10"/>
      <c r="G219" s="10"/>
      <c r="H219" s="16"/>
      <c r="I219" s="10"/>
    </row>
    <row r="220">
      <c r="E220" s="14"/>
      <c r="F220" s="10"/>
      <c r="G220" s="10"/>
      <c r="H220" s="16"/>
      <c r="I220" s="10"/>
    </row>
    <row r="221">
      <c r="E221" s="14"/>
      <c r="F221" s="10"/>
      <c r="G221" s="10"/>
      <c r="H221" s="16"/>
      <c r="I221" s="10"/>
    </row>
    <row r="222">
      <c r="E222" s="14"/>
      <c r="F222" s="10"/>
      <c r="G222" s="10"/>
      <c r="H222" s="16"/>
      <c r="I222" s="10"/>
    </row>
    <row r="223">
      <c r="E223" s="14"/>
      <c r="F223" s="10"/>
      <c r="G223" s="10"/>
      <c r="H223" s="16"/>
      <c r="I223" s="10"/>
    </row>
    <row r="224">
      <c r="E224" s="14"/>
      <c r="F224" s="10"/>
      <c r="G224" s="10"/>
      <c r="H224" s="16"/>
      <c r="I224" s="10"/>
    </row>
    <row r="225">
      <c r="E225" s="14"/>
      <c r="F225" s="10"/>
      <c r="G225" s="10"/>
      <c r="H225" s="16"/>
      <c r="I225" s="10"/>
    </row>
    <row r="226">
      <c r="E226" s="14"/>
      <c r="F226" s="10"/>
      <c r="G226" s="10"/>
      <c r="H226" s="16"/>
      <c r="I226" s="10"/>
    </row>
    <row r="227">
      <c r="E227" s="14"/>
      <c r="F227" s="10"/>
      <c r="G227" s="10"/>
      <c r="H227" s="16"/>
      <c r="I227" s="10"/>
    </row>
    <row r="228">
      <c r="E228" s="14"/>
      <c r="F228" s="10"/>
      <c r="G228" s="10"/>
      <c r="H228" s="16"/>
      <c r="I228" s="10"/>
    </row>
    <row r="229">
      <c r="E229" s="14"/>
      <c r="F229" s="10"/>
      <c r="G229" s="10"/>
      <c r="H229" s="16"/>
      <c r="I229" s="10"/>
    </row>
    <row r="230">
      <c r="E230" s="14"/>
      <c r="F230" s="10"/>
      <c r="G230" s="10"/>
      <c r="H230" s="16"/>
      <c r="I230" s="10"/>
    </row>
    <row r="231">
      <c r="E231" s="14"/>
      <c r="F231" s="10"/>
      <c r="G231" s="10"/>
      <c r="H231" s="16"/>
      <c r="I231" s="10"/>
    </row>
    <row r="232">
      <c r="E232" s="14"/>
      <c r="F232" s="10"/>
      <c r="G232" s="10"/>
      <c r="H232" s="16"/>
      <c r="I232" s="10"/>
    </row>
    <row r="233">
      <c r="E233" s="14"/>
      <c r="F233" s="10"/>
      <c r="G233" s="10"/>
      <c r="H233" s="16"/>
      <c r="I233" s="10"/>
    </row>
    <row r="234">
      <c r="E234" s="14"/>
      <c r="F234" s="10"/>
      <c r="G234" s="10"/>
      <c r="H234" s="16"/>
      <c r="I234" s="10"/>
    </row>
    <row r="235">
      <c r="E235" s="14"/>
      <c r="F235" s="10"/>
      <c r="G235" s="10"/>
      <c r="H235" s="16"/>
      <c r="I235" s="10"/>
    </row>
    <row r="236">
      <c r="E236" s="14"/>
      <c r="F236" s="10"/>
      <c r="G236" s="10"/>
      <c r="H236" s="16"/>
      <c r="I236" s="10"/>
    </row>
    <row r="237">
      <c r="E237" s="14"/>
      <c r="F237" s="10"/>
      <c r="G237" s="10"/>
      <c r="H237" s="16"/>
      <c r="I237" s="10"/>
    </row>
    <row r="238">
      <c r="E238" s="14"/>
      <c r="F238" s="10"/>
      <c r="G238" s="10"/>
      <c r="H238" s="16"/>
      <c r="I238" s="10"/>
    </row>
    <row r="239">
      <c r="E239" s="14"/>
      <c r="F239" s="10"/>
      <c r="G239" s="10"/>
      <c r="H239" s="16"/>
      <c r="I239" s="10"/>
    </row>
    <row r="240">
      <c r="E240" s="14"/>
      <c r="F240" s="10"/>
      <c r="G240" s="10"/>
      <c r="H240" s="16"/>
      <c r="I240" s="10"/>
    </row>
    <row r="241">
      <c r="E241" s="14"/>
      <c r="F241" s="10"/>
      <c r="G241" s="10"/>
      <c r="H241" s="16"/>
      <c r="I241" s="10"/>
    </row>
    <row r="242">
      <c r="E242" s="14"/>
      <c r="F242" s="10"/>
      <c r="G242" s="10"/>
      <c r="H242" s="16"/>
      <c r="I242" s="10"/>
    </row>
    <row r="243">
      <c r="E243" s="14"/>
      <c r="F243" s="10"/>
      <c r="G243" s="10"/>
      <c r="H243" s="16"/>
      <c r="I243" s="10"/>
    </row>
    <row r="244">
      <c r="E244" s="14"/>
      <c r="F244" s="10"/>
      <c r="G244" s="10"/>
      <c r="H244" s="16"/>
      <c r="I244" s="10"/>
    </row>
    <row r="245">
      <c r="E245" s="14"/>
      <c r="F245" s="10"/>
      <c r="G245" s="10"/>
      <c r="H245" s="16"/>
      <c r="I245" s="10"/>
    </row>
    <row r="246">
      <c r="E246" s="14"/>
      <c r="F246" s="10"/>
      <c r="G246" s="10"/>
      <c r="H246" s="16"/>
      <c r="I246" s="10"/>
    </row>
    <row r="247">
      <c r="E247" s="14"/>
      <c r="F247" s="10"/>
      <c r="G247" s="10"/>
      <c r="H247" s="16"/>
      <c r="I247" s="10"/>
    </row>
    <row r="248">
      <c r="E248" s="14"/>
      <c r="F248" s="10"/>
      <c r="G248" s="10"/>
      <c r="H248" s="16"/>
      <c r="I248" s="10"/>
    </row>
    <row r="249">
      <c r="E249" s="14"/>
      <c r="F249" s="10"/>
      <c r="G249" s="10"/>
      <c r="H249" s="16"/>
      <c r="I249" s="10"/>
    </row>
    <row r="250">
      <c r="E250" s="14"/>
      <c r="F250" s="10"/>
      <c r="G250" s="10"/>
      <c r="H250" s="16"/>
      <c r="I250" s="10"/>
    </row>
    <row r="251">
      <c r="E251" s="14"/>
      <c r="F251" s="10"/>
      <c r="G251" s="10"/>
      <c r="H251" s="16"/>
      <c r="I251" s="10"/>
    </row>
    <row r="252">
      <c r="E252" s="14"/>
      <c r="F252" s="10"/>
      <c r="G252" s="10"/>
      <c r="H252" s="16"/>
      <c r="I252" s="10"/>
    </row>
    <row r="253">
      <c r="E253" s="14"/>
      <c r="F253" s="10"/>
      <c r="G253" s="10"/>
      <c r="H253" s="16"/>
      <c r="I253" s="10"/>
    </row>
    <row r="254">
      <c r="E254" s="14"/>
      <c r="F254" s="10"/>
      <c r="G254" s="10"/>
      <c r="H254" s="16"/>
      <c r="I254" s="10"/>
    </row>
    <row r="255">
      <c r="E255" s="14"/>
      <c r="F255" s="10"/>
      <c r="G255" s="10"/>
      <c r="H255" s="16"/>
      <c r="I255" s="10"/>
    </row>
    <row r="256">
      <c r="E256" s="14"/>
      <c r="F256" s="10"/>
      <c r="G256" s="10"/>
      <c r="H256" s="16"/>
      <c r="I256" s="10"/>
    </row>
    <row r="257">
      <c r="E257" s="14"/>
      <c r="F257" s="10"/>
      <c r="G257" s="10"/>
      <c r="H257" s="16"/>
      <c r="I257" s="10"/>
    </row>
    <row r="258">
      <c r="E258" s="14"/>
      <c r="F258" s="10"/>
      <c r="G258" s="10"/>
      <c r="H258" s="16"/>
      <c r="I258" s="10"/>
    </row>
    <row r="259">
      <c r="E259" s="14"/>
      <c r="F259" s="10"/>
      <c r="G259" s="10"/>
      <c r="H259" s="16"/>
      <c r="I259" s="10"/>
    </row>
    <row r="260">
      <c r="E260" s="14"/>
      <c r="F260" s="10"/>
      <c r="G260" s="10"/>
      <c r="H260" s="16"/>
      <c r="I260" s="10"/>
    </row>
    <row r="261">
      <c r="E261" s="14"/>
      <c r="F261" s="10"/>
      <c r="G261" s="10"/>
      <c r="H261" s="16"/>
      <c r="I261" s="10"/>
    </row>
    <row r="262">
      <c r="E262" s="14"/>
      <c r="F262" s="10"/>
      <c r="G262" s="10"/>
      <c r="H262" s="16"/>
      <c r="I262" s="10"/>
    </row>
    <row r="263">
      <c r="E263" s="14"/>
      <c r="F263" s="10"/>
      <c r="G263" s="10"/>
      <c r="H263" s="16"/>
      <c r="I263" s="10"/>
    </row>
    <row r="264">
      <c r="E264" s="14"/>
      <c r="F264" s="10"/>
      <c r="G264" s="10"/>
      <c r="H264" s="16"/>
      <c r="I264" s="10"/>
    </row>
    <row r="265">
      <c r="E265" s="14"/>
      <c r="F265" s="10"/>
      <c r="G265" s="10"/>
      <c r="H265" s="16"/>
      <c r="I265" s="10"/>
    </row>
    <row r="266">
      <c r="E266" s="14"/>
      <c r="F266" s="10"/>
      <c r="G266" s="10"/>
      <c r="H266" s="16"/>
      <c r="I266" s="10"/>
    </row>
    <row r="267">
      <c r="E267" s="14"/>
      <c r="F267" s="10"/>
      <c r="G267" s="10"/>
      <c r="H267" s="16"/>
      <c r="I267" s="10"/>
    </row>
    <row r="268">
      <c r="E268" s="14"/>
      <c r="F268" s="10"/>
      <c r="G268" s="10"/>
      <c r="H268" s="16"/>
      <c r="I268" s="10"/>
    </row>
    <row r="269">
      <c r="E269" s="14"/>
      <c r="F269" s="10"/>
      <c r="G269" s="10"/>
      <c r="H269" s="16"/>
      <c r="I269" s="10"/>
    </row>
    <row r="270">
      <c r="E270" s="14"/>
      <c r="F270" s="10"/>
      <c r="G270" s="10"/>
      <c r="H270" s="16"/>
      <c r="I270" s="10"/>
    </row>
    <row r="271">
      <c r="E271" s="14"/>
      <c r="F271" s="10"/>
      <c r="G271" s="10"/>
      <c r="H271" s="16"/>
      <c r="I271" s="10"/>
    </row>
    <row r="272">
      <c r="E272" s="14"/>
      <c r="F272" s="10"/>
      <c r="G272" s="10"/>
      <c r="H272" s="16"/>
      <c r="I272" s="10"/>
    </row>
    <row r="273">
      <c r="E273" s="14"/>
      <c r="F273" s="10"/>
      <c r="G273" s="10"/>
      <c r="H273" s="16"/>
      <c r="I273" s="10"/>
    </row>
    <row r="274">
      <c r="E274" s="14"/>
      <c r="F274" s="10"/>
      <c r="G274" s="10"/>
      <c r="H274" s="16"/>
      <c r="I274" s="10"/>
    </row>
    <row r="275">
      <c r="E275" s="14"/>
      <c r="F275" s="10"/>
      <c r="G275" s="10"/>
      <c r="H275" s="16"/>
      <c r="I275" s="10"/>
    </row>
    <row r="276">
      <c r="E276" s="14"/>
      <c r="F276" s="10"/>
      <c r="G276" s="10"/>
      <c r="H276" s="16"/>
      <c r="I276" s="10"/>
    </row>
    <row r="277">
      <c r="E277" s="14"/>
      <c r="F277" s="10"/>
      <c r="G277" s="10"/>
      <c r="H277" s="16"/>
      <c r="I277" s="10"/>
    </row>
    <row r="278">
      <c r="E278" s="14"/>
      <c r="F278" s="10"/>
      <c r="G278" s="10"/>
      <c r="H278" s="16"/>
      <c r="I278" s="10"/>
    </row>
    <row r="279">
      <c r="E279" s="14"/>
      <c r="F279" s="10"/>
      <c r="G279" s="10"/>
      <c r="H279" s="16"/>
      <c r="I279" s="10"/>
    </row>
    <row r="280">
      <c r="E280" s="14"/>
      <c r="F280" s="10"/>
      <c r="G280" s="10"/>
      <c r="H280" s="16"/>
      <c r="I280" s="10"/>
    </row>
    <row r="281">
      <c r="E281" s="14"/>
      <c r="F281" s="10"/>
      <c r="G281" s="10"/>
      <c r="H281" s="16"/>
      <c r="I281" s="10"/>
    </row>
    <row r="282">
      <c r="E282" s="14"/>
      <c r="F282" s="10"/>
      <c r="G282" s="10"/>
      <c r="H282" s="16"/>
      <c r="I282" s="10"/>
    </row>
    <row r="283">
      <c r="E283" s="14"/>
      <c r="F283" s="10"/>
      <c r="G283" s="10"/>
      <c r="H283" s="16"/>
      <c r="I283" s="10"/>
    </row>
    <row r="284">
      <c r="E284" s="14"/>
      <c r="F284" s="10"/>
      <c r="G284" s="10"/>
      <c r="H284" s="16"/>
      <c r="I284" s="10"/>
    </row>
    <row r="285">
      <c r="E285" s="14"/>
      <c r="F285" s="10"/>
      <c r="G285" s="10"/>
      <c r="H285" s="16"/>
      <c r="I285" s="10"/>
    </row>
    <row r="286">
      <c r="E286" s="14"/>
      <c r="F286" s="10"/>
      <c r="G286" s="10"/>
      <c r="H286" s="16"/>
      <c r="I286" s="10"/>
    </row>
    <row r="287">
      <c r="E287" s="14"/>
      <c r="F287" s="10"/>
      <c r="G287" s="10"/>
      <c r="H287" s="16"/>
      <c r="I287" s="10"/>
    </row>
    <row r="288">
      <c r="E288" s="14"/>
      <c r="F288" s="10"/>
      <c r="G288" s="10"/>
      <c r="H288" s="16"/>
      <c r="I288" s="10"/>
    </row>
    <row r="289">
      <c r="E289" s="14"/>
      <c r="F289" s="10"/>
      <c r="G289" s="10"/>
      <c r="H289" s="16"/>
      <c r="I289" s="10"/>
    </row>
    <row r="290">
      <c r="E290" s="14"/>
      <c r="F290" s="10"/>
      <c r="G290" s="10"/>
      <c r="H290" s="16"/>
      <c r="I290" s="10"/>
    </row>
    <row r="291">
      <c r="E291" s="14"/>
      <c r="F291" s="10"/>
      <c r="G291" s="10"/>
      <c r="H291" s="16"/>
      <c r="I291" s="10"/>
    </row>
    <row r="292">
      <c r="E292" s="14"/>
      <c r="F292" s="10"/>
      <c r="G292" s="10"/>
      <c r="H292" s="16"/>
      <c r="I292" s="10"/>
    </row>
    <row r="293">
      <c r="E293" s="14"/>
      <c r="F293" s="10"/>
      <c r="G293" s="10"/>
      <c r="H293" s="16"/>
      <c r="I293" s="10"/>
    </row>
    <row r="294">
      <c r="E294" s="14"/>
      <c r="F294" s="10"/>
      <c r="G294" s="10"/>
      <c r="H294" s="16"/>
      <c r="I294" s="10"/>
    </row>
    <row r="295">
      <c r="E295" s="14"/>
      <c r="F295" s="10"/>
      <c r="G295" s="10"/>
      <c r="H295" s="16"/>
      <c r="I295" s="10"/>
    </row>
    <row r="296">
      <c r="E296" s="14"/>
      <c r="F296" s="10"/>
      <c r="G296" s="10"/>
      <c r="H296" s="16"/>
      <c r="I296" s="10"/>
    </row>
    <row r="297">
      <c r="E297" s="14"/>
      <c r="F297" s="10"/>
      <c r="G297" s="10"/>
      <c r="H297" s="16"/>
      <c r="I297" s="10"/>
    </row>
    <row r="298">
      <c r="E298" s="14"/>
      <c r="F298" s="10"/>
      <c r="G298" s="10"/>
      <c r="H298" s="16"/>
      <c r="I298" s="10"/>
    </row>
    <row r="299">
      <c r="E299" s="14"/>
      <c r="F299" s="10"/>
      <c r="G299" s="10"/>
      <c r="H299" s="16"/>
      <c r="I299" s="10"/>
    </row>
    <row r="300">
      <c r="E300" s="14"/>
      <c r="F300" s="10"/>
      <c r="G300" s="10"/>
      <c r="H300" s="16"/>
      <c r="I300" s="10"/>
    </row>
    <row r="301">
      <c r="E301" s="14"/>
      <c r="F301" s="10"/>
      <c r="G301" s="10"/>
      <c r="H301" s="16"/>
      <c r="I301" s="10"/>
    </row>
    <row r="302">
      <c r="E302" s="14"/>
      <c r="F302" s="10"/>
      <c r="G302" s="10"/>
      <c r="H302" s="16"/>
      <c r="I302" s="10"/>
    </row>
    <row r="303">
      <c r="E303" s="14"/>
      <c r="F303" s="10"/>
      <c r="G303" s="10"/>
      <c r="H303" s="16"/>
      <c r="I303" s="10"/>
    </row>
    <row r="304">
      <c r="E304" s="14"/>
      <c r="F304" s="10"/>
      <c r="G304" s="10"/>
      <c r="H304" s="16"/>
      <c r="I304" s="10"/>
    </row>
    <row r="305">
      <c r="E305" s="14"/>
      <c r="F305" s="10"/>
      <c r="G305" s="10"/>
      <c r="H305" s="16"/>
      <c r="I305" s="10"/>
    </row>
    <row r="306">
      <c r="E306" s="14"/>
      <c r="F306" s="10"/>
      <c r="G306" s="10"/>
      <c r="H306" s="16"/>
      <c r="I306" s="10"/>
    </row>
    <row r="307">
      <c r="E307" s="14"/>
      <c r="F307" s="10"/>
      <c r="G307" s="10"/>
      <c r="H307" s="16"/>
      <c r="I307" s="10"/>
    </row>
    <row r="308">
      <c r="E308" s="14"/>
      <c r="F308" s="10"/>
      <c r="G308" s="10"/>
      <c r="H308" s="16"/>
      <c r="I308" s="10"/>
    </row>
    <row r="309">
      <c r="E309" s="14"/>
      <c r="F309" s="10"/>
      <c r="G309" s="10"/>
      <c r="H309" s="16"/>
      <c r="I309" s="10"/>
    </row>
    <row r="310">
      <c r="E310" s="14"/>
      <c r="F310" s="10"/>
      <c r="G310" s="10"/>
      <c r="H310" s="16"/>
      <c r="I310" s="10"/>
    </row>
    <row r="311">
      <c r="E311" s="14"/>
      <c r="F311" s="10"/>
      <c r="G311" s="10"/>
      <c r="H311" s="16"/>
      <c r="I311" s="10"/>
    </row>
    <row r="312">
      <c r="E312" s="14"/>
      <c r="F312" s="10"/>
      <c r="G312" s="10"/>
      <c r="H312" s="16"/>
      <c r="I312" s="10"/>
    </row>
    <row r="313">
      <c r="E313" s="14"/>
      <c r="F313" s="10"/>
      <c r="G313" s="10"/>
      <c r="H313" s="16"/>
      <c r="I313" s="10"/>
    </row>
    <row r="314">
      <c r="E314" s="14"/>
      <c r="F314" s="10"/>
      <c r="G314" s="10"/>
      <c r="H314" s="16"/>
      <c r="I314" s="10"/>
    </row>
    <row r="315">
      <c r="E315" s="14"/>
      <c r="F315" s="10"/>
      <c r="G315" s="10"/>
      <c r="H315" s="16"/>
      <c r="I315" s="10"/>
    </row>
    <row r="316">
      <c r="E316" s="14"/>
      <c r="F316" s="10"/>
      <c r="G316" s="10"/>
      <c r="H316" s="16"/>
      <c r="I316" s="10"/>
    </row>
    <row r="317">
      <c r="E317" s="14"/>
      <c r="F317" s="10"/>
      <c r="G317" s="10"/>
      <c r="H317" s="16"/>
      <c r="I317" s="10"/>
    </row>
    <row r="318">
      <c r="E318" s="14"/>
      <c r="F318" s="10"/>
      <c r="G318" s="10"/>
      <c r="H318" s="16"/>
      <c r="I318" s="10"/>
    </row>
    <row r="319">
      <c r="E319" s="14"/>
      <c r="F319" s="10"/>
      <c r="G319" s="10"/>
      <c r="H319" s="16"/>
      <c r="I319" s="10"/>
    </row>
    <row r="320">
      <c r="E320" s="14"/>
      <c r="F320" s="10"/>
      <c r="G320" s="10"/>
      <c r="H320" s="16"/>
      <c r="I320" s="10"/>
    </row>
    <row r="321">
      <c r="E321" s="14"/>
      <c r="F321" s="10"/>
      <c r="G321" s="10"/>
      <c r="H321" s="16"/>
      <c r="I321" s="10"/>
    </row>
    <row r="322">
      <c r="E322" s="14"/>
      <c r="F322" s="10"/>
      <c r="G322" s="10"/>
      <c r="H322" s="16"/>
      <c r="I322" s="10"/>
    </row>
    <row r="323">
      <c r="E323" s="14"/>
      <c r="F323" s="10"/>
      <c r="G323" s="10"/>
      <c r="H323" s="16"/>
      <c r="I323" s="10"/>
    </row>
    <row r="324">
      <c r="E324" s="14"/>
      <c r="F324" s="10"/>
      <c r="G324" s="10"/>
      <c r="H324" s="16"/>
      <c r="I324" s="10"/>
    </row>
    <row r="325">
      <c r="E325" s="14"/>
      <c r="F325" s="10"/>
      <c r="G325" s="10"/>
      <c r="H325" s="16"/>
      <c r="I325" s="10"/>
    </row>
    <row r="326">
      <c r="E326" s="14"/>
      <c r="F326" s="10"/>
      <c r="G326" s="10"/>
      <c r="H326" s="16"/>
      <c r="I326" s="10"/>
    </row>
    <row r="327">
      <c r="E327" s="14"/>
      <c r="F327" s="10"/>
      <c r="G327" s="10"/>
      <c r="H327" s="16"/>
      <c r="I327" s="10"/>
    </row>
    <row r="328">
      <c r="E328" s="14"/>
      <c r="F328" s="10"/>
      <c r="G328" s="10"/>
      <c r="H328" s="16"/>
      <c r="I328" s="10"/>
    </row>
    <row r="329">
      <c r="E329" s="14"/>
      <c r="F329" s="10"/>
      <c r="G329" s="10"/>
      <c r="H329" s="16"/>
      <c r="I329" s="10"/>
    </row>
    <row r="330">
      <c r="E330" s="14"/>
      <c r="F330" s="10"/>
      <c r="G330" s="10"/>
      <c r="H330" s="16"/>
      <c r="I330" s="10"/>
    </row>
    <row r="331">
      <c r="E331" s="14"/>
      <c r="F331" s="10"/>
      <c r="G331" s="10"/>
      <c r="H331" s="16"/>
      <c r="I331" s="10"/>
    </row>
    <row r="332">
      <c r="E332" s="14"/>
      <c r="F332" s="10"/>
      <c r="G332" s="10"/>
      <c r="H332" s="16"/>
      <c r="I332" s="10"/>
    </row>
    <row r="333">
      <c r="E333" s="14"/>
      <c r="F333" s="10"/>
      <c r="G333" s="10"/>
      <c r="H333" s="16"/>
      <c r="I333" s="10"/>
    </row>
    <row r="334">
      <c r="E334" s="14"/>
      <c r="F334" s="10"/>
      <c r="G334" s="10"/>
      <c r="H334" s="16"/>
      <c r="I334" s="10"/>
    </row>
    <row r="335">
      <c r="E335" s="14"/>
      <c r="F335" s="10"/>
      <c r="G335" s="10"/>
      <c r="H335" s="16"/>
      <c r="I335" s="10"/>
    </row>
    <row r="336">
      <c r="E336" s="14"/>
      <c r="F336" s="10"/>
      <c r="G336" s="10"/>
      <c r="H336" s="16"/>
      <c r="I336" s="10"/>
    </row>
    <row r="337">
      <c r="E337" s="14"/>
      <c r="F337" s="10"/>
      <c r="G337" s="10"/>
      <c r="H337" s="16"/>
      <c r="I337" s="10"/>
    </row>
    <row r="338">
      <c r="E338" s="14"/>
      <c r="F338" s="10"/>
      <c r="G338" s="10"/>
      <c r="H338" s="16"/>
      <c r="I338" s="10"/>
    </row>
    <row r="339">
      <c r="E339" s="14"/>
      <c r="F339" s="10"/>
      <c r="G339" s="10"/>
      <c r="H339" s="16"/>
      <c r="I339" s="10"/>
    </row>
    <row r="340">
      <c r="E340" s="14"/>
      <c r="F340" s="10"/>
      <c r="G340" s="10"/>
      <c r="H340" s="16"/>
      <c r="I340" s="10"/>
    </row>
    <row r="341">
      <c r="E341" s="14"/>
      <c r="F341" s="10"/>
      <c r="G341" s="10"/>
      <c r="H341" s="16"/>
      <c r="I341" s="10"/>
    </row>
    <row r="342">
      <c r="E342" s="14"/>
      <c r="F342" s="10"/>
      <c r="G342" s="10"/>
      <c r="H342" s="16"/>
      <c r="I342" s="10"/>
    </row>
    <row r="343">
      <c r="E343" s="14"/>
      <c r="F343" s="10"/>
      <c r="G343" s="10"/>
      <c r="H343" s="16"/>
      <c r="I343" s="10"/>
    </row>
    <row r="344">
      <c r="E344" s="14"/>
      <c r="F344" s="10"/>
      <c r="G344" s="10"/>
      <c r="H344" s="16"/>
      <c r="I344" s="10"/>
    </row>
    <row r="345">
      <c r="E345" s="14"/>
      <c r="F345" s="10"/>
      <c r="G345" s="10"/>
      <c r="H345" s="16"/>
      <c r="I345" s="10"/>
    </row>
    <row r="346">
      <c r="E346" s="14"/>
      <c r="F346" s="10"/>
      <c r="G346" s="10"/>
      <c r="H346" s="16"/>
      <c r="I346" s="10"/>
    </row>
    <row r="347">
      <c r="E347" s="14"/>
      <c r="F347" s="10"/>
      <c r="G347" s="10"/>
      <c r="H347" s="16"/>
      <c r="I347" s="10"/>
    </row>
    <row r="348">
      <c r="E348" s="14"/>
      <c r="F348" s="10"/>
      <c r="G348" s="10"/>
      <c r="H348" s="16"/>
      <c r="I348" s="10"/>
    </row>
    <row r="349">
      <c r="E349" s="14"/>
      <c r="F349" s="10"/>
      <c r="G349" s="10"/>
      <c r="H349" s="16"/>
      <c r="I349" s="10"/>
    </row>
    <row r="350">
      <c r="E350" s="14"/>
      <c r="F350" s="10"/>
      <c r="G350" s="10"/>
      <c r="H350" s="16"/>
      <c r="I350" s="10"/>
    </row>
    <row r="351">
      <c r="E351" s="14"/>
      <c r="F351" s="10"/>
      <c r="G351" s="10"/>
      <c r="H351" s="16"/>
      <c r="I351" s="10"/>
    </row>
    <row r="352">
      <c r="E352" s="14"/>
      <c r="F352" s="10"/>
      <c r="G352" s="10"/>
      <c r="H352" s="16"/>
      <c r="I352" s="10"/>
    </row>
    <row r="353">
      <c r="E353" s="14"/>
      <c r="F353" s="10"/>
      <c r="G353" s="10"/>
      <c r="H353" s="16"/>
      <c r="I353" s="10"/>
    </row>
    <row r="354">
      <c r="E354" s="14"/>
      <c r="F354" s="10"/>
      <c r="G354" s="10"/>
      <c r="H354" s="16"/>
      <c r="I354" s="10"/>
    </row>
    <row r="355">
      <c r="E355" s="14"/>
      <c r="F355" s="10"/>
      <c r="G355" s="10"/>
      <c r="H355" s="16"/>
      <c r="I355" s="10"/>
    </row>
    <row r="356">
      <c r="E356" s="14"/>
      <c r="F356" s="10"/>
      <c r="G356" s="10"/>
      <c r="H356" s="16"/>
      <c r="I356" s="10"/>
    </row>
    <row r="357">
      <c r="E357" s="14"/>
      <c r="F357" s="10"/>
      <c r="G357" s="10"/>
      <c r="H357" s="16"/>
      <c r="I357" s="10"/>
    </row>
    <row r="358">
      <c r="E358" s="14"/>
      <c r="F358" s="10"/>
      <c r="G358" s="10"/>
      <c r="H358" s="16"/>
      <c r="I358" s="10"/>
    </row>
    <row r="359">
      <c r="E359" s="14"/>
      <c r="F359" s="10"/>
      <c r="G359" s="10"/>
      <c r="H359" s="16"/>
      <c r="I359" s="10"/>
    </row>
    <row r="360">
      <c r="E360" s="14"/>
      <c r="F360" s="10"/>
      <c r="G360" s="10"/>
      <c r="H360" s="16"/>
      <c r="I360" s="10"/>
    </row>
    <row r="361">
      <c r="E361" s="14"/>
      <c r="F361" s="10"/>
      <c r="G361" s="10"/>
      <c r="H361" s="16"/>
      <c r="I361" s="10"/>
    </row>
    <row r="362">
      <c r="E362" s="14"/>
      <c r="F362" s="10"/>
      <c r="G362" s="10"/>
      <c r="H362" s="16"/>
      <c r="I362" s="10"/>
    </row>
    <row r="363">
      <c r="E363" s="14"/>
      <c r="F363" s="10"/>
      <c r="G363" s="10"/>
      <c r="H363" s="16"/>
      <c r="I363" s="10"/>
    </row>
    <row r="364">
      <c r="E364" s="14"/>
      <c r="F364" s="10"/>
      <c r="G364" s="10"/>
      <c r="H364" s="16"/>
      <c r="I364" s="10"/>
    </row>
    <row r="365">
      <c r="E365" s="14"/>
      <c r="F365" s="10"/>
      <c r="G365" s="10"/>
      <c r="H365" s="16"/>
      <c r="I365" s="10"/>
    </row>
    <row r="366">
      <c r="E366" s="14"/>
      <c r="F366" s="10"/>
      <c r="G366" s="10"/>
      <c r="H366" s="16"/>
      <c r="I366" s="10"/>
    </row>
    <row r="367">
      <c r="E367" s="14"/>
      <c r="F367" s="10"/>
      <c r="G367" s="10"/>
      <c r="H367" s="16"/>
      <c r="I367" s="10"/>
    </row>
    <row r="368">
      <c r="E368" s="14"/>
      <c r="F368" s="10"/>
      <c r="G368" s="10"/>
      <c r="H368" s="16"/>
      <c r="I368" s="10"/>
    </row>
    <row r="369">
      <c r="E369" s="14"/>
      <c r="F369" s="10"/>
      <c r="G369" s="10"/>
      <c r="H369" s="16"/>
      <c r="I369" s="10"/>
    </row>
    <row r="370">
      <c r="E370" s="14"/>
      <c r="F370" s="10"/>
      <c r="G370" s="10"/>
      <c r="H370" s="16"/>
      <c r="I370" s="10"/>
    </row>
    <row r="371">
      <c r="E371" s="14"/>
      <c r="F371" s="10"/>
      <c r="G371" s="10"/>
      <c r="H371" s="16"/>
      <c r="I371" s="10"/>
    </row>
    <row r="372">
      <c r="E372" s="14"/>
      <c r="F372" s="10"/>
      <c r="G372" s="10"/>
      <c r="H372" s="16"/>
      <c r="I372" s="10"/>
    </row>
    <row r="373">
      <c r="E373" s="14"/>
      <c r="F373" s="10"/>
      <c r="G373" s="10"/>
      <c r="H373" s="16"/>
      <c r="I373" s="10"/>
    </row>
    <row r="374">
      <c r="E374" s="14"/>
      <c r="F374" s="10"/>
      <c r="G374" s="10"/>
      <c r="H374" s="16"/>
      <c r="I374" s="10"/>
    </row>
    <row r="375">
      <c r="E375" s="14"/>
      <c r="F375" s="10"/>
      <c r="G375" s="10"/>
      <c r="H375" s="16"/>
      <c r="I375" s="10"/>
    </row>
    <row r="376">
      <c r="E376" s="14"/>
      <c r="F376" s="10"/>
      <c r="G376" s="10"/>
      <c r="H376" s="16"/>
      <c r="I376" s="10"/>
    </row>
    <row r="377">
      <c r="E377" s="14"/>
      <c r="F377" s="10"/>
      <c r="G377" s="10"/>
      <c r="H377" s="16"/>
      <c r="I377" s="10"/>
    </row>
    <row r="378">
      <c r="E378" s="14"/>
      <c r="F378" s="10"/>
      <c r="G378" s="10"/>
      <c r="H378" s="16"/>
      <c r="I378" s="10"/>
    </row>
    <row r="379">
      <c r="E379" s="14"/>
      <c r="F379" s="10"/>
      <c r="G379" s="10"/>
      <c r="H379" s="16"/>
      <c r="I379" s="10"/>
    </row>
    <row r="380">
      <c r="E380" s="14"/>
      <c r="F380" s="10"/>
      <c r="G380" s="10"/>
      <c r="H380" s="16"/>
      <c r="I380" s="10"/>
    </row>
    <row r="381">
      <c r="E381" s="14"/>
      <c r="F381" s="10"/>
      <c r="G381" s="10"/>
      <c r="H381" s="16"/>
      <c r="I381" s="10"/>
    </row>
    <row r="382">
      <c r="E382" s="14"/>
      <c r="F382" s="10"/>
      <c r="G382" s="10"/>
      <c r="H382" s="16"/>
      <c r="I382" s="10"/>
    </row>
    <row r="383">
      <c r="E383" s="14"/>
      <c r="F383" s="10"/>
      <c r="G383" s="10"/>
      <c r="H383" s="16"/>
      <c r="I383" s="10"/>
    </row>
    <row r="384">
      <c r="E384" s="14"/>
      <c r="F384" s="10"/>
      <c r="G384" s="10"/>
      <c r="H384" s="16"/>
      <c r="I384" s="10"/>
    </row>
    <row r="385">
      <c r="E385" s="14"/>
      <c r="F385" s="10"/>
      <c r="G385" s="10"/>
      <c r="H385" s="16"/>
      <c r="I385" s="10"/>
    </row>
    <row r="386">
      <c r="E386" s="14"/>
      <c r="F386" s="10"/>
      <c r="G386" s="10"/>
      <c r="H386" s="16"/>
      <c r="I386" s="10"/>
    </row>
    <row r="387">
      <c r="E387" s="14"/>
      <c r="F387" s="10"/>
      <c r="G387" s="10"/>
      <c r="H387" s="16"/>
      <c r="I387" s="10"/>
    </row>
    <row r="388">
      <c r="E388" s="14"/>
      <c r="F388" s="10"/>
      <c r="G388" s="10"/>
      <c r="H388" s="16"/>
      <c r="I388" s="10"/>
    </row>
    <row r="389">
      <c r="E389" s="14"/>
      <c r="F389" s="10"/>
      <c r="G389" s="10"/>
      <c r="H389" s="16"/>
      <c r="I389" s="10"/>
    </row>
    <row r="390">
      <c r="E390" s="14"/>
      <c r="F390" s="10"/>
      <c r="G390" s="10"/>
      <c r="H390" s="16"/>
      <c r="I390" s="10"/>
    </row>
    <row r="391">
      <c r="E391" s="14"/>
      <c r="F391" s="10"/>
      <c r="G391" s="10"/>
      <c r="H391" s="16"/>
      <c r="I391" s="10"/>
    </row>
    <row r="392">
      <c r="E392" s="14"/>
      <c r="F392" s="10"/>
      <c r="G392" s="10"/>
      <c r="H392" s="16"/>
      <c r="I392" s="10"/>
    </row>
    <row r="393">
      <c r="E393" s="14"/>
      <c r="F393" s="10"/>
      <c r="G393" s="10"/>
      <c r="H393" s="16"/>
      <c r="I393" s="10"/>
    </row>
    <row r="394">
      <c r="E394" s="14"/>
      <c r="F394" s="10"/>
      <c r="G394" s="10"/>
      <c r="H394" s="16"/>
      <c r="I394" s="10"/>
    </row>
    <row r="395">
      <c r="E395" s="14"/>
      <c r="F395" s="10"/>
      <c r="G395" s="10"/>
      <c r="H395" s="16"/>
      <c r="I395" s="10"/>
    </row>
    <row r="396">
      <c r="E396" s="14"/>
      <c r="F396" s="10"/>
      <c r="G396" s="10"/>
      <c r="H396" s="16"/>
      <c r="I396" s="10"/>
    </row>
    <row r="397">
      <c r="E397" s="14"/>
      <c r="F397" s="10"/>
      <c r="G397" s="10"/>
      <c r="H397" s="16"/>
      <c r="I397" s="10"/>
    </row>
    <row r="398">
      <c r="E398" s="14"/>
      <c r="F398" s="10"/>
      <c r="G398" s="10"/>
      <c r="H398" s="16"/>
      <c r="I398" s="10"/>
    </row>
    <row r="399">
      <c r="E399" s="14"/>
      <c r="F399" s="10"/>
      <c r="G399" s="10"/>
      <c r="H399" s="16"/>
      <c r="I399" s="10"/>
    </row>
    <row r="400">
      <c r="E400" s="14"/>
      <c r="F400" s="10"/>
      <c r="G400" s="10"/>
      <c r="H400" s="16"/>
      <c r="I400" s="10"/>
    </row>
    <row r="401">
      <c r="E401" s="14"/>
      <c r="F401" s="10"/>
      <c r="G401" s="10"/>
      <c r="H401" s="16"/>
      <c r="I401" s="10"/>
    </row>
    <row r="402">
      <c r="E402" s="14"/>
      <c r="F402" s="10"/>
      <c r="G402" s="10"/>
      <c r="H402" s="16"/>
      <c r="I402" s="10"/>
    </row>
    <row r="403">
      <c r="E403" s="14"/>
      <c r="F403" s="10"/>
      <c r="G403" s="10"/>
      <c r="H403" s="16"/>
      <c r="I403" s="10"/>
    </row>
    <row r="404">
      <c r="E404" s="14"/>
      <c r="F404" s="10"/>
      <c r="G404" s="10"/>
      <c r="H404" s="16"/>
      <c r="I404" s="10"/>
    </row>
    <row r="405">
      <c r="E405" s="14"/>
      <c r="F405" s="10"/>
      <c r="G405" s="10"/>
      <c r="H405" s="16"/>
      <c r="I405" s="10"/>
    </row>
    <row r="406">
      <c r="E406" s="14"/>
      <c r="F406" s="10"/>
      <c r="G406" s="10"/>
      <c r="H406" s="16"/>
      <c r="I406" s="10"/>
    </row>
    <row r="407">
      <c r="E407" s="14"/>
      <c r="F407" s="10"/>
      <c r="G407" s="10"/>
      <c r="H407" s="16"/>
      <c r="I407" s="10"/>
    </row>
    <row r="408">
      <c r="E408" s="14"/>
      <c r="F408" s="10"/>
      <c r="G408" s="10"/>
      <c r="H408" s="16"/>
      <c r="I408" s="10"/>
    </row>
    <row r="409">
      <c r="E409" s="14"/>
      <c r="F409" s="10"/>
      <c r="G409" s="10"/>
      <c r="H409" s="16"/>
      <c r="I409" s="10"/>
    </row>
    <row r="410">
      <c r="E410" s="14"/>
      <c r="F410" s="10"/>
      <c r="G410" s="10"/>
      <c r="H410" s="16"/>
      <c r="I410" s="10"/>
    </row>
    <row r="411">
      <c r="E411" s="14"/>
      <c r="F411" s="10"/>
      <c r="G411" s="10"/>
      <c r="H411" s="16"/>
      <c r="I411" s="10"/>
    </row>
    <row r="412">
      <c r="E412" s="14"/>
      <c r="F412" s="10"/>
      <c r="G412" s="10"/>
      <c r="H412" s="16"/>
      <c r="I412" s="10"/>
    </row>
    <row r="413">
      <c r="E413" s="14"/>
      <c r="F413" s="10"/>
      <c r="G413" s="10"/>
      <c r="H413" s="16"/>
      <c r="I413" s="10"/>
    </row>
    <row r="414">
      <c r="E414" s="14"/>
      <c r="F414" s="10"/>
      <c r="G414" s="10"/>
      <c r="H414" s="16"/>
      <c r="I414" s="10"/>
    </row>
    <row r="415">
      <c r="E415" s="14"/>
      <c r="F415" s="10"/>
      <c r="G415" s="10"/>
      <c r="H415" s="16"/>
      <c r="I415" s="10"/>
    </row>
    <row r="416">
      <c r="E416" s="14"/>
      <c r="F416" s="10"/>
      <c r="G416" s="10"/>
      <c r="H416" s="16"/>
      <c r="I416" s="10"/>
    </row>
    <row r="417">
      <c r="E417" s="14"/>
      <c r="F417" s="10"/>
      <c r="G417" s="10"/>
      <c r="H417" s="16"/>
      <c r="I417" s="10"/>
    </row>
    <row r="418">
      <c r="E418" s="14"/>
      <c r="F418" s="10"/>
      <c r="G418" s="10"/>
      <c r="H418" s="16"/>
      <c r="I418" s="10"/>
    </row>
    <row r="419">
      <c r="E419" s="14"/>
      <c r="F419" s="10"/>
      <c r="G419" s="10"/>
      <c r="H419" s="16"/>
      <c r="I419" s="10"/>
    </row>
    <row r="420">
      <c r="E420" s="14"/>
      <c r="F420" s="10"/>
      <c r="G420" s="10"/>
      <c r="H420" s="16"/>
      <c r="I420" s="10"/>
    </row>
    <row r="421">
      <c r="E421" s="14"/>
      <c r="F421" s="10"/>
      <c r="G421" s="10"/>
      <c r="H421" s="16"/>
      <c r="I421" s="10"/>
    </row>
    <row r="422">
      <c r="E422" s="14"/>
      <c r="F422" s="10"/>
      <c r="G422" s="10"/>
      <c r="H422" s="16"/>
      <c r="I422" s="10"/>
    </row>
    <row r="423">
      <c r="E423" s="14"/>
      <c r="F423" s="10"/>
      <c r="G423" s="10"/>
      <c r="H423" s="16"/>
      <c r="I423" s="10"/>
    </row>
    <row r="424">
      <c r="E424" s="14"/>
      <c r="F424" s="10"/>
      <c r="G424" s="10"/>
      <c r="H424" s="16"/>
      <c r="I424" s="10"/>
    </row>
    <row r="425">
      <c r="E425" s="14"/>
      <c r="F425" s="10"/>
      <c r="G425" s="10"/>
      <c r="H425" s="16"/>
      <c r="I425" s="10"/>
    </row>
    <row r="426">
      <c r="E426" s="14"/>
      <c r="F426" s="10"/>
      <c r="G426" s="10"/>
      <c r="H426" s="16"/>
      <c r="I426" s="10"/>
    </row>
    <row r="427">
      <c r="E427" s="14"/>
      <c r="F427" s="10"/>
      <c r="G427" s="10"/>
      <c r="H427" s="16"/>
      <c r="I427" s="10"/>
    </row>
    <row r="428">
      <c r="E428" s="14"/>
      <c r="F428" s="10"/>
      <c r="G428" s="10"/>
      <c r="H428" s="16"/>
      <c r="I428" s="10"/>
    </row>
    <row r="429">
      <c r="E429" s="14"/>
      <c r="F429" s="10"/>
      <c r="G429" s="10"/>
      <c r="H429" s="16"/>
      <c r="I429" s="10"/>
    </row>
    <row r="430">
      <c r="E430" s="14"/>
      <c r="F430" s="10"/>
      <c r="G430" s="10"/>
      <c r="H430" s="16"/>
      <c r="I430" s="10"/>
    </row>
    <row r="431">
      <c r="E431" s="14"/>
      <c r="F431" s="10"/>
      <c r="G431" s="10"/>
      <c r="H431" s="16"/>
      <c r="I431" s="10"/>
    </row>
    <row r="432">
      <c r="E432" s="14"/>
      <c r="F432" s="10"/>
      <c r="G432" s="10"/>
      <c r="H432" s="16"/>
      <c r="I432" s="10"/>
    </row>
    <row r="433">
      <c r="E433" s="14"/>
      <c r="F433" s="10"/>
      <c r="G433" s="10"/>
      <c r="H433" s="16"/>
      <c r="I433" s="10"/>
    </row>
    <row r="434">
      <c r="E434" s="14"/>
      <c r="F434" s="10"/>
      <c r="G434" s="10"/>
      <c r="H434" s="16"/>
      <c r="I434" s="10"/>
    </row>
    <row r="435">
      <c r="E435" s="14"/>
      <c r="F435" s="10"/>
      <c r="G435" s="10"/>
      <c r="H435" s="16"/>
      <c r="I435" s="10"/>
    </row>
    <row r="436">
      <c r="E436" s="14"/>
      <c r="F436" s="10"/>
      <c r="G436" s="10"/>
      <c r="H436" s="16"/>
      <c r="I436" s="10"/>
    </row>
    <row r="437">
      <c r="E437" s="14"/>
      <c r="F437" s="10"/>
      <c r="G437" s="10"/>
      <c r="H437" s="16"/>
      <c r="I437" s="10"/>
    </row>
    <row r="438">
      <c r="E438" s="14"/>
      <c r="F438" s="10"/>
      <c r="G438" s="10"/>
      <c r="H438" s="16"/>
      <c r="I438" s="10"/>
    </row>
    <row r="439">
      <c r="E439" s="14"/>
      <c r="F439" s="10"/>
      <c r="G439" s="10"/>
      <c r="H439" s="16"/>
      <c r="I439" s="10"/>
    </row>
    <row r="440">
      <c r="E440" s="14"/>
      <c r="F440" s="10"/>
      <c r="G440" s="10"/>
      <c r="H440" s="16"/>
      <c r="I440" s="10"/>
    </row>
    <row r="441">
      <c r="E441" s="14"/>
      <c r="F441" s="10"/>
      <c r="G441" s="10"/>
      <c r="H441" s="16"/>
      <c r="I441" s="10"/>
    </row>
    <row r="442">
      <c r="E442" s="14"/>
      <c r="F442" s="10"/>
      <c r="G442" s="10"/>
      <c r="H442" s="16"/>
      <c r="I442" s="10"/>
    </row>
    <row r="443">
      <c r="E443" s="14"/>
      <c r="F443" s="10"/>
      <c r="G443" s="10"/>
      <c r="H443" s="16"/>
      <c r="I443" s="10"/>
    </row>
    <row r="444">
      <c r="E444" s="14"/>
      <c r="F444" s="10"/>
      <c r="G444" s="10"/>
      <c r="H444" s="16"/>
      <c r="I444" s="10"/>
    </row>
    <row r="445">
      <c r="E445" s="14"/>
      <c r="F445" s="10"/>
      <c r="G445" s="10"/>
      <c r="H445" s="16"/>
      <c r="I445" s="10"/>
    </row>
    <row r="446">
      <c r="E446" s="14"/>
      <c r="F446" s="10"/>
      <c r="G446" s="10"/>
      <c r="H446" s="16"/>
      <c r="I446" s="10"/>
    </row>
    <row r="447">
      <c r="E447" s="14"/>
      <c r="F447" s="10"/>
      <c r="G447" s="10"/>
      <c r="H447" s="16"/>
      <c r="I447" s="10"/>
    </row>
    <row r="448">
      <c r="E448" s="14"/>
      <c r="F448" s="10"/>
      <c r="G448" s="10"/>
      <c r="H448" s="16"/>
      <c r="I448" s="10"/>
    </row>
    <row r="449">
      <c r="E449" s="14"/>
      <c r="F449" s="10"/>
      <c r="G449" s="10"/>
      <c r="H449" s="16"/>
      <c r="I449" s="10"/>
    </row>
    <row r="450">
      <c r="E450" s="14"/>
      <c r="F450" s="10"/>
      <c r="G450" s="10"/>
      <c r="H450" s="16"/>
      <c r="I450" s="10"/>
    </row>
    <row r="451">
      <c r="E451" s="14"/>
      <c r="F451" s="10"/>
      <c r="G451" s="10"/>
      <c r="H451" s="16"/>
      <c r="I451" s="10"/>
    </row>
    <row r="452">
      <c r="E452" s="14"/>
      <c r="F452" s="10"/>
      <c r="G452" s="10"/>
      <c r="H452" s="16"/>
      <c r="I452" s="10"/>
    </row>
    <row r="453">
      <c r="E453" s="14"/>
      <c r="F453" s="10"/>
      <c r="G453" s="10"/>
      <c r="H453" s="16"/>
      <c r="I453" s="10"/>
    </row>
    <row r="454">
      <c r="E454" s="14"/>
      <c r="F454" s="10"/>
      <c r="G454" s="10"/>
      <c r="H454" s="16"/>
      <c r="I454" s="10"/>
    </row>
    <row r="455">
      <c r="E455" s="14"/>
      <c r="F455" s="10"/>
      <c r="G455" s="10"/>
      <c r="H455" s="16"/>
      <c r="I455" s="10"/>
    </row>
    <row r="456">
      <c r="E456" s="14"/>
      <c r="F456" s="10"/>
      <c r="G456" s="10"/>
      <c r="H456" s="16"/>
      <c r="I456" s="10"/>
    </row>
    <row r="457">
      <c r="E457" s="14"/>
      <c r="F457" s="10"/>
      <c r="G457" s="10"/>
      <c r="H457" s="16"/>
      <c r="I457" s="10"/>
    </row>
    <row r="458">
      <c r="E458" s="14"/>
      <c r="F458" s="10"/>
      <c r="G458" s="10"/>
      <c r="H458" s="16"/>
      <c r="I458" s="10"/>
    </row>
    <row r="459">
      <c r="E459" s="14"/>
      <c r="F459" s="10"/>
      <c r="G459" s="10"/>
      <c r="H459" s="16"/>
      <c r="I459" s="10"/>
    </row>
    <row r="460">
      <c r="E460" s="14"/>
      <c r="F460" s="10"/>
      <c r="G460" s="10"/>
      <c r="H460" s="16"/>
      <c r="I460" s="10"/>
    </row>
    <row r="461">
      <c r="E461" s="14"/>
      <c r="F461" s="10"/>
      <c r="G461" s="10"/>
      <c r="H461" s="16"/>
      <c r="I461" s="10"/>
    </row>
    <row r="462">
      <c r="E462" s="14"/>
      <c r="F462" s="10"/>
      <c r="G462" s="10"/>
      <c r="H462" s="16"/>
      <c r="I462" s="10"/>
    </row>
    <row r="463">
      <c r="E463" s="14"/>
      <c r="F463" s="10"/>
      <c r="G463" s="10"/>
      <c r="H463" s="16"/>
      <c r="I463" s="10"/>
    </row>
    <row r="464">
      <c r="E464" s="14"/>
      <c r="F464" s="10"/>
      <c r="G464" s="10"/>
      <c r="H464" s="16"/>
      <c r="I464" s="10"/>
    </row>
    <row r="465">
      <c r="E465" s="14"/>
      <c r="F465" s="10"/>
      <c r="G465" s="10"/>
      <c r="H465" s="16"/>
      <c r="I465" s="10"/>
    </row>
    <row r="466">
      <c r="E466" s="14"/>
      <c r="F466" s="10"/>
      <c r="G466" s="10"/>
      <c r="H466" s="16"/>
      <c r="I466" s="10"/>
    </row>
    <row r="467">
      <c r="E467" s="14"/>
      <c r="F467" s="10"/>
      <c r="G467" s="10"/>
      <c r="H467" s="16"/>
      <c r="I467" s="10"/>
    </row>
    <row r="468">
      <c r="E468" s="14"/>
      <c r="F468" s="10"/>
      <c r="G468" s="10"/>
      <c r="H468" s="16"/>
      <c r="I468" s="10"/>
    </row>
    <row r="469">
      <c r="E469" s="14"/>
      <c r="F469" s="10"/>
      <c r="G469" s="10"/>
      <c r="H469" s="16"/>
      <c r="I469" s="10"/>
    </row>
    <row r="470">
      <c r="E470" s="14"/>
      <c r="F470" s="10"/>
      <c r="G470" s="10"/>
      <c r="H470" s="16"/>
      <c r="I470" s="10"/>
    </row>
    <row r="471">
      <c r="E471" s="14"/>
      <c r="F471" s="10"/>
      <c r="G471" s="10"/>
      <c r="H471" s="16"/>
      <c r="I471" s="10"/>
    </row>
    <row r="472">
      <c r="E472" s="14"/>
      <c r="F472" s="10"/>
      <c r="G472" s="10"/>
      <c r="H472" s="16"/>
      <c r="I472" s="10"/>
    </row>
    <row r="473">
      <c r="E473" s="14"/>
      <c r="F473" s="10"/>
      <c r="G473" s="10"/>
      <c r="H473" s="16"/>
      <c r="I473" s="10"/>
    </row>
    <row r="474">
      <c r="E474" s="14"/>
      <c r="F474" s="10"/>
      <c r="G474" s="10"/>
      <c r="H474" s="16"/>
      <c r="I474" s="10"/>
    </row>
    <row r="475">
      <c r="E475" s="14"/>
      <c r="F475" s="10"/>
      <c r="G475" s="10"/>
      <c r="H475" s="16"/>
      <c r="I475" s="10"/>
    </row>
    <row r="476">
      <c r="E476" s="14"/>
      <c r="F476" s="10"/>
      <c r="G476" s="10"/>
      <c r="H476" s="16"/>
      <c r="I476" s="10"/>
    </row>
    <row r="477">
      <c r="E477" s="14"/>
      <c r="F477" s="10"/>
      <c r="G477" s="10"/>
      <c r="H477" s="16"/>
      <c r="I477" s="10"/>
    </row>
    <row r="478">
      <c r="E478" s="14"/>
      <c r="F478" s="10"/>
      <c r="G478" s="10"/>
      <c r="H478" s="16"/>
      <c r="I478" s="10"/>
    </row>
    <row r="479">
      <c r="E479" s="14"/>
      <c r="F479" s="10"/>
      <c r="G479" s="10"/>
      <c r="H479" s="16"/>
      <c r="I479" s="10"/>
    </row>
    <row r="480">
      <c r="E480" s="14"/>
      <c r="F480" s="10"/>
      <c r="G480" s="10"/>
      <c r="H480" s="16"/>
      <c r="I480" s="10"/>
    </row>
    <row r="481">
      <c r="E481" s="14"/>
      <c r="F481" s="10"/>
      <c r="G481" s="10"/>
      <c r="H481" s="16"/>
      <c r="I481" s="10"/>
    </row>
    <row r="482">
      <c r="E482" s="14"/>
      <c r="F482" s="10"/>
      <c r="G482" s="10"/>
      <c r="H482" s="16"/>
      <c r="I482" s="10"/>
    </row>
    <row r="483">
      <c r="E483" s="14"/>
      <c r="F483" s="10"/>
      <c r="G483" s="10"/>
      <c r="H483" s="16"/>
      <c r="I483" s="10"/>
    </row>
    <row r="484">
      <c r="E484" s="14"/>
      <c r="F484" s="10"/>
      <c r="G484" s="10"/>
      <c r="H484" s="16"/>
      <c r="I484" s="10"/>
    </row>
    <row r="485">
      <c r="E485" s="14"/>
      <c r="F485" s="10"/>
      <c r="G485" s="10"/>
      <c r="H485" s="16"/>
      <c r="I485" s="10"/>
    </row>
    <row r="486">
      <c r="E486" s="14"/>
      <c r="F486" s="10"/>
      <c r="G486" s="10"/>
      <c r="H486" s="16"/>
      <c r="I486" s="10"/>
    </row>
    <row r="487">
      <c r="E487" s="14"/>
      <c r="F487" s="10"/>
      <c r="G487" s="10"/>
      <c r="H487" s="16"/>
      <c r="I487" s="10"/>
    </row>
    <row r="488">
      <c r="E488" s="14"/>
      <c r="F488" s="10"/>
      <c r="G488" s="10"/>
      <c r="H488" s="16"/>
      <c r="I488" s="10"/>
    </row>
    <row r="489">
      <c r="E489" s="14"/>
      <c r="F489" s="10"/>
      <c r="G489" s="10"/>
      <c r="H489" s="16"/>
      <c r="I489" s="10"/>
    </row>
    <row r="490">
      <c r="E490" s="14"/>
      <c r="F490" s="10"/>
      <c r="G490" s="10"/>
      <c r="H490" s="16"/>
      <c r="I490" s="10"/>
    </row>
    <row r="491">
      <c r="E491" s="14"/>
      <c r="F491" s="10"/>
      <c r="G491" s="10"/>
      <c r="H491" s="16"/>
      <c r="I491" s="10"/>
    </row>
    <row r="492">
      <c r="E492" s="14"/>
      <c r="F492" s="10"/>
      <c r="G492" s="10"/>
      <c r="H492" s="16"/>
      <c r="I492" s="10"/>
    </row>
    <row r="493">
      <c r="E493" s="14"/>
      <c r="F493" s="10"/>
      <c r="G493" s="10"/>
      <c r="H493" s="16"/>
      <c r="I493" s="10"/>
    </row>
    <row r="494">
      <c r="E494" s="14"/>
      <c r="F494" s="10"/>
      <c r="G494" s="10"/>
      <c r="H494" s="16"/>
      <c r="I494" s="10"/>
    </row>
    <row r="495">
      <c r="E495" s="14"/>
      <c r="F495" s="10"/>
      <c r="G495" s="10"/>
      <c r="H495" s="16"/>
      <c r="I495" s="10"/>
    </row>
    <row r="496">
      <c r="E496" s="14"/>
      <c r="F496" s="10"/>
      <c r="G496" s="10"/>
      <c r="H496" s="16"/>
      <c r="I496" s="10"/>
    </row>
    <row r="497">
      <c r="E497" s="14"/>
      <c r="F497" s="10"/>
      <c r="G497" s="10"/>
      <c r="H497" s="16"/>
      <c r="I497" s="10"/>
    </row>
    <row r="498">
      <c r="E498" s="14"/>
      <c r="F498" s="10"/>
      <c r="G498" s="10"/>
      <c r="H498" s="16"/>
      <c r="I498" s="10"/>
    </row>
    <row r="499">
      <c r="E499" s="14"/>
      <c r="F499" s="10"/>
      <c r="G499" s="10"/>
      <c r="H499" s="16"/>
      <c r="I499" s="10"/>
    </row>
    <row r="500">
      <c r="E500" s="14"/>
      <c r="F500" s="10"/>
      <c r="G500" s="10"/>
      <c r="H500" s="16"/>
      <c r="I500" s="10"/>
    </row>
    <row r="501">
      <c r="E501" s="14"/>
      <c r="F501" s="10"/>
      <c r="G501" s="10"/>
      <c r="H501" s="16"/>
      <c r="I501" s="10"/>
    </row>
    <row r="502">
      <c r="E502" s="14"/>
      <c r="F502" s="10"/>
      <c r="G502" s="10"/>
      <c r="H502" s="16"/>
      <c r="I502" s="10"/>
    </row>
    <row r="503">
      <c r="E503" s="14"/>
      <c r="F503" s="10"/>
      <c r="G503" s="10"/>
      <c r="H503" s="16"/>
      <c r="I503" s="10"/>
    </row>
    <row r="504">
      <c r="E504" s="14"/>
      <c r="F504" s="10"/>
      <c r="G504" s="10"/>
      <c r="H504" s="16"/>
      <c r="I504" s="10"/>
    </row>
    <row r="505">
      <c r="E505" s="14"/>
      <c r="F505" s="10"/>
      <c r="G505" s="10"/>
      <c r="H505" s="16"/>
      <c r="I505" s="10"/>
    </row>
    <row r="506">
      <c r="E506" s="14"/>
      <c r="F506" s="10"/>
      <c r="G506" s="10"/>
      <c r="H506" s="16"/>
      <c r="I506" s="10"/>
    </row>
    <row r="507">
      <c r="E507" s="14"/>
      <c r="F507" s="10"/>
      <c r="G507" s="10"/>
      <c r="H507" s="16"/>
      <c r="I507" s="10"/>
    </row>
    <row r="508">
      <c r="E508" s="14"/>
      <c r="F508" s="10"/>
      <c r="G508" s="10"/>
      <c r="H508" s="16"/>
      <c r="I508" s="10"/>
    </row>
    <row r="509">
      <c r="E509" s="14"/>
      <c r="F509" s="10"/>
      <c r="G509" s="10"/>
      <c r="H509" s="16"/>
      <c r="I509" s="10"/>
    </row>
    <row r="510">
      <c r="E510" s="14"/>
      <c r="F510" s="10"/>
      <c r="G510" s="10"/>
      <c r="H510" s="16"/>
      <c r="I510" s="10"/>
    </row>
    <row r="511">
      <c r="E511" s="14"/>
      <c r="F511" s="10"/>
      <c r="G511" s="10"/>
      <c r="H511" s="16"/>
      <c r="I511" s="10"/>
    </row>
    <row r="512">
      <c r="E512" s="14"/>
      <c r="F512" s="10"/>
      <c r="G512" s="10"/>
      <c r="H512" s="16"/>
      <c r="I512" s="10"/>
    </row>
    <row r="513">
      <c r="E513" s="14"/>
      <c r="F513" s="10"/>
      <c r="G513" s="10"/>
      <c r="H513" s="16"/>
      <c r="I513" s="10"/>
    </row>
    <row r="514">
      <c r="E514" s="14"/>
      <c r="F514" s="10"/>
      <c r="G514" s="10"/>
      <c r="H514" s="16"/>
      <c r="I514" s="10"/>
    </row>
    <row r="515">
      <c r="E515" s="14"/>
      <c r="F515" s="10"/>
      <c r="G515" s="10"/>
      <c r="H515" s="16"/>
      <c r="I515" s="10"/>
    </row>
    <row r="516">
      <c r="E516" s="14"/>
      <c r="F516" s="10"/>
      <c r="G516" s="10"/>
      <c r="H516" s="16"/>
      <c r="I516" s="10"/>
    </row>
    <row r="517">
      <c r="E517" s="14"/>
      <c r="F517" s="10"/>
      <c r="G517" s="10"/>
      <c r="H517" s="16"/>
      <c r="I517" s="10"/>
    </row>
    <row r="518">
      <c r="E518" s="14"/>
      <c r="F518" s="10"/>
      <c r="G518" s="10"/>
      <c r="H518" s="16"/>
      <c r="I518" s="10"/>
    </row>
    <row r="519">
      <c r="E519" s="14"/>
      <c r="F519" s="10"/>
      <c r="G519" s="10"/>
      <c r="H519" s="16"/>
      <c r="I519" s="10"/>
    </row>
    <row r="520">
      <c r="E520" s="14"/>
      <c r="F520" s="10"/>
      <c r="G520" s="10"/>
      <c r="H520" s="16"/>
      <c r="I520" s="10"/>
    </row>
    <row r="521">
      <c r="E521" s="14"/>
      <c r="F521" s="10"/>
      <c r="G521" s="10"/>
      <c r="H521" s="16"/>
      <c r="I521" s="10"/>
    </row>
    <row r="522">
      <c r="E522" s="14"/>
      <c r="F522" s="10"/>
      <c r="G522" s="10"/>
      <c r="H522" s="16"/>
      <c r="I522" s="10"/>
    </row>
    <row r="523">
      <c r="E523" s="14"/>
      <c r="F523" s="10"/>
      <c r="G523" s="10"/>
      <c r="H523" s="16"/>
      <c r="I523" s="10"/>
    </row>
    <row r="524">
      <c r="E524" s="14"/>
      <c r="F524" s="10"/>
      <c r="G524" s="10"/>
      <c r="H524" s="16"/>
      <c r="I524" s="10"/>
    </row>
    <row r="525">
      <c r="E525" s="14"/>
      <c r="F525" s="10"/>
      <c r="G525" s="10"/>
      <c r="H525" s="16"/>
      <c r="I525" s="10"/>
    </row>
    <row r="526">
      <c r="E526" s="14"/>
      <c r="F526" s="10"/>
      <c r="G526" s="10"/>
      <c r="H526" s="16"/>
      <c r="I526" s="10"/>
    </row>
    <row r="527">
      <c r="E527" s="14"/>
      <c r="F527" s="10"/>
      <c r="G527" s="10"/>
      <c r="H527" s="16"/>
      <c r="I527" s="10"/>
    </row>
    <row r="528">
      <c r="E528" s="14"/>
      <c r="F528" s="10"/>
      <c r="G528" s="10"/>
      <c r="H528" s="16"/>
      <c r="I528" s="10"/>
    </row>
    <row r="529">
      <c r="E529" s="14"/>
      <c r="F529" s="10"/>
      <c r="G529" s="10"/>
      <c r="H529" s="16"/>
      <c r="I529" s="10"/>
    </row>
    <row r="530">
      <c r="E530" s="14"/>
      <c r="F530" s="10"/>
      <c r="G530" s="10"/>
      <c r="H530" s="16"/>
      <c r="I530" s="10"/>
    </row>
    <row r="531">
      <c r="E531" s="14"/>
      <c r="F531" s="10"/>
      <c r="G531" s="10"/>
      <c r="H531" s="16"/>
      <c r="I531" s="10"/>
    </row>
    <row r="532">
      <c r="E532" s="14"/>
      <c r="F532" s="10"/>
      <c r="G532" s="10"/>
      <c r="H532" s="16"/>
      <c r="I532" s="10"/>
    </row>
    <row r="533">
      <c r="E533" s="14"/>
      <c r="F533" s="10"/>
      <c r="G533" s="10"/>
      <c r="H533" s="16"/>
      <c r="I533" s="10"/>
    </row>
    <row r="534">
      <c r="E534" s="14"/>
      <c r="F534" s="10"/>
      <c r="G534" s="10"/>
      <c r="H534" s="16"/>
      <c r="I534" s="10"/>
    </row>
    <row r="535">
      <c r="E535" s="14"/>
      <c r="F535" s="10"/>
      <c r="G535" s="10"/>
      <c r="H535" s="16"/>
      <c r="I535" s="10"/>
    </row>
    <row r="536">
      <c r="E536" s="14"/>
      <c r="F536" s="10"/>
      <c r="G536" s="10"/>
      <c r="H536" s="16"/>
      <c r="I536" s="10"/>
    </row>
    <row r="537">
      <c r="E537" s="14"/>
      <c r="F537" s="10"/>
      <c r="G537" s="10"/>
      <c r="H537" s="16"/>
      <c r="I537" s="10"/>
    </row>
    <row r="538">
      <c r="E538" s="14"/>
      <c r="F538" s="10"/>
      <c r="G538" s="10"/>
      <c r="H538" s="16"/>
      <c r="I538" s="10"/>
    </row>
    <row r="539">
      <c r="E539" s="14"/>
      <c r="F539" s="10"/>
      <c r="G539" s="10"/>
      <c r="H539" s="16"/>
      <c r="I539" s="10"/>
    </row>
    <row r="540">
      <c r="E540" s="14"/>
      <c r="F540" s="10"/>
      <c r="G540" s="10"/>
      <c r="H540" s="16"/>
      <c r="I540" s="10"/>
    </row>
    <row r="541">
      <c r="E541" s="14"/>
      <c r="F541" s="10"/>
      <c r="G541" s="10"/>
      <c r="H541" s="16"/>
      <c r="I541" s="10"/>
    </row>
    <row r="542">
      <c r="E542" s="14"/>
      <c r="F542" s="10"/>
      <c r="G542" s="10"/>
      <c r="H542" s="16"/>
      <c r="I542" s="10"/>
    </row>
    <row r="543">
      <c r="E543" s="14"/>
      <c r="F543" s="10"/>
      <c r="G543" s="10"/>
      <c r="H543" s="16"/>
      <c r="I543" s="10"/>
    </row>
    <row r="544">
      <c r="E544" s="14"/>
      <c r="F544" s="10"/>
      <c r="G544" s="10"/>
      <c r="H544" s="16"/>
      <c r="I544" s="10"/>
    </row>
    <row r="545">
      <c r="E545" s="14"/>
      <c r="F545" s="10"/>
      <c r="G545" s="10"/>
      <c r="H545" s="16"/>
      <c r="I545" s="10"/>
    </row>
    <row r="546">
      <c r="E546" s="14"/>
      <c r="F546" s="10"/>
      <c r="G546" s="10"/>
      <c r="H546" s="16"/>
      <c r="I546" s="10"/>
    </row>
    <row r="547">
      <c r="E547" s="14"/>
      <c r="F547" s="10"/>
      <c r="G547" s="10"/>
      <c r="H547" s="16"/>
      <c r="I547" s="10"/>
    </row>
    <row r="548">
      <c r="E548" s="14"/>
      <c r="F548" s="10"/>
      <c r="G548" s="10"/>
      <c r="H548" s="16"/>
      <c r="I548" s="10"/>
    </row>
    <row r="549">
      <c r="E549" s="14"/>
      <c r="F549" s="10"/>
      <c r="G549" s="10"/>
      <c r="H549" s="16"/>
      <c r="I549" s="10"/>
    </row>
    <row r="550">
      <c r="E550" s="14"/>
      <c r="F550" s="10"/>
      <c r="G550" s="10"/>
      <c r="H550" s="16"/>
      <c r="I550" s="10"/>
    </row>
    <row r="551">
      <c r="E551" s="14"/>
      <c r="F551" s="10"/>
      <c r="G551" s="10"/>
      <c r="H551" s="16"/>
      <c r="I551" s="10"/>
    </row>
    <row r="552">
      <c r="E552" s="14"/>
      <c r="F552" s="10"/>
      <c r="G552" s="10"/>
      <c r="H552" s="16"/>
      <c r="I552" s="10"/>
    </row>
    <row r="553">
      <c r="E553" s="14"/>
      <c r="F553" s="10"/>
      <c r="G553" s="10"/>
      <c r="H553" s="16"/>
      <c r="I553" s="10"/>
    </row>
    <row r="554">
      <c r="E554" s="14"/>
      <c r="F554" s="10"/>
      <c r="G554" s="10"/>
      <c r="H554" s="16"/>
      <c r="I554" s="10"/>
    </row>
    <row r="555">
      <c r="E555" s="14"/>
      <c r="F555" s="10"/>
      <c r="G555" s="10"/>
      <c r="H555" s="16"/>
      <c r="I555" s="10"/>
    </row>
    <row r="556">
      <c r="E556" s="14"/>
      <c r="F556" s="10"/>
      <c r="G556" s="10"/>
      <c r="H556" s="16"/>
      <c r="I556" s="10"/>
    </row>
    <row r="557">
      <c r="E557" s="14"/>
      <c r="F557" s="10"/>
      <c r="G557" s="10"/>
      <c r="H557" s="16"/>
      <c r="I557" s="10"/>
    </row>
    <row r="558">
      <c r="E558" s="14"/>
      <c r="F558" s="10"/>
      <c r="G558" s="10"/>
      <c r="H558" s="16"/>
      <c r="I558" s="10"/>
    </row>
    <row r="559">
      <c r="E559" s="14"/>
      <c r="F559" s="10"/>
      <c r="G559" s="10"/>
      <c r="H559" s="16"/>
      <c r="I559" s="10"/>
    </row>
    <row r="560">
      <c r="E560" s="14"/>
      <c r="F560" s="10"/>
      <c r="G560" s="10"/>
      <c r="H560" s="16"/>
      <c r="I560" s="10"/>
    </row>
    <row r="561">
      <c r="E561" s="14"/>
      <c r="F561" s="10"/>
      <c r="G561" s="10"/>
      <c r="H561" s="16"/>
      <c r="I561" s="10"/>
    </row>
    <row r="562">
      <c r="E562" s="14"/>
      <c r="F562" s="10"/>
      <c r="G562" s="10"/>
      <c r="H562" s="16"/>
      <c r="I562" s="10"/>
    </row>
    <row r="563">
      <c r="E563" s="14"/>
      <c r="F563" s="10"/>
      <c r="G563" s="10"/>
      <c r="H563" s="16"/>
      <c r="I563" s="10"/>
    </row>
    <row r="564">
      <c r="E564" s="14"/>
      <c r="F564" s="10"/>
      <c r="G564" s="10"/>
      <c r="H564" s="16"/>
      <c r="I564" s="10"/>
    </row>
    <row r="565">
      <c r="E565" s="14"/>
      <c r="F565" s="10"/>
      <c r="G565" s="10"/>
      <c r="H565" s="16"/>
      <c r="I565" s="10"/>
    </row>
    <row r="566">
      <c r="E566" s="14"/>
      <c r="F566" s="10"/>
      <c r="G566" s="10"/>
      <c r="H566" s="16"/>
      <c r="I566" s="10"/>
    </row>
    <row r="567">
      <c r="E567" s="14"/>
      <c r="F567" s="10"/>
      <c r="G567" s="10"/>
      <c r="H567" s="16"/>
      <c r="I567" s="10"/>
    </row>
    <row r="568">
      <c r="E568" s="14"/>
      <c r="F568" s="10"/>
      <c r="G568" s="10"/>
      <c r="H568" s="16"/>
      <c r="I568" s="10"/>
    </row>
    <row r="569">
      <c r="E569" s="14"/>
      <c r="F569" s="10"/>
      <c r="G569" s="10"/>
      <c r="H569" s="16"/>
      <c r="I569" s="10"/>
    </row>
    <row r="570">
      <c r="E570" s="14"/>
      <c r="F570" s="10"/>
      <c r="G570" s="10"/>
      <c r="H570" s="16"/>
      <c r="I570" s="10"/>
    </row>
    <row r="571">
      <c r="E571" s="14"/>
      <c r="F571" s="10"/>
      <c r="G571" s="10"/>
      <c r="H571" s="16"/>
      <c r="I571" s="10"/>
    </row>
    <row r="572">
      <c r="E572" s="14"/>
      <c r="F572" s="10"/>
      <c r="G572" s="10"/>
      <c r="H572" s="16"/>
      <c r="I572" s="10"/>
    </row>
    <row r="573">
      <c r="E573" s="14"/>
      <c r="F573" s="10"/>
      <c r="G573" s="10"/>
      <c r="H573" s="16"/>
      <c r="I573" s="10"/>
    </row>
    <row r="574">
      <c r="E574" s="14"/>
      <c r="F574" s="10"/>
      <c r="G574" s="10"/>
      <c r="H574" s="16"/>
      <c r="I574" s="10"/>
    </row>
    <row r="575">
      <c r="E575" s="14"/>
      <c r="F575" s="10"/>
      <c r="G575" s="10"/>
      <c r="H575" s="16"/>
      <c r="I575" s="10"/>
    </row>
    <row r="576">
      <c r="E576" s="14"/>
      <c r="F576" s="10"/>
      <c r="G576" s="10"/>
      <c r="H576" s="16"/>
      <c r="I576" s="10"/>
    </row>
    <row r="577">
      <c r="E577" s="14"/>
      <c r="F577" s="10"/>
      <c r="G577" s="10"/>
      <c r="H577" s="16"/>
      <c r="I577" s="10"/>
    </row>
    <row r="578">
      <c r="E578" s="14"/>
      <c r="F578" s="10"/>
      <c r="G578" s="10"/>
      <c r="H578" s="16"/>
      <c r="I578" s="10"/>
    </row>
    <row r="579">
      <c r="E579" s="14"/>
      <c r="F579" s="10"/>
      <c r="G579" s="10"/>
      <c r="H579" s="16"/>
      <c r="I579" s="10"/>
    </row>
    <row r="580">
      <c r="E580" s="14"/>
      <c r="F580" s="10"/>
      <c r="G580" s="10"/>
      <c r="H580" s="16"/>
      <c r="I580" s="10"/>
    </row>
    <row r="581">
      <c r="E581" s="14"/>
      <c r="F581" s="10"/>
      <c r="G581" s="10"/>
      <c r="H581" s="16"/>
      <c r="I581" s="10"/>
    </row>
    <row r="582">
      <c r="E582" s="14"/>
      <c r="F582" s="10"/>
      <c r="G582" s="10"/>
      <c r="H582" s="16"/>
      <c r="I582" s="10"/>
    </row>
    <row r="583">
      <c r="E583" s="14"/>
      <c r="F583" s="10"/>
      <c r="G583" s="10"/>
      <c r="H583" s="16"/>
      <c r="I583" s="10"/>
    </row>
    <row r="584">
      <c r="E584" s="14"/>
      <c r="F584" s="10"/>
      <c r="G584" s="10"/>
      <c r="H584" s="16"/>
      <c r="I584" s="10"/>
    </row>
    <row r="585">
      <c r="E585" s="14"/>
      <c r="F585" s="10"/>
      <c r="G585" s="10"/>
      <c r="H585" s="16"/>
      <c r="I585" s="10"/>
    </row>
    <row r="586">
      <c r="E586" s="14"/>
      <c r="F586" s="10"/>
      <c r="G586" s="10"/>
      <c r="H586" s="16"/>
      <c r="I586" s="10"/>
    </row>
    <row r="587">
      <c r="E587" s="14"/>
      <c r="F587" s="10"/>
      <c r="G587" s="10"/>
      <c r="H587" s="16"/>
      <c r="I587" s="10"/>
    </row>
    <row r="588">
      <c r="E588" s="14"/>
      <c r="F588" s="10"/>
      <c r="G588" s="10"/>
      <c r="H588" s="16"/>
      <c r="I588" s="10"/>
    </row>
    <row r="589">
      <c r="E589" s="14"/>
      <c r="F589" s="10"/>
      <c r="G589" s="10"/>
      <c r="H589" s="16"/>
      <c r="I589" s="10"/>
    </row>
    <row r="590">
      <c r="E590" s="14"/>
      <c r="F590" s="10"/>
      <c r="G590" s="10"/>
      <c r="H590" s="16"/>
      <c r="I590" s="10"/>
    </row>
    <row r="591">
      <c r="E591" s="14"/>
      <c r="F591" s="10"/>
      <c r="G591" s="10"/>
      <c r="H591" s="16"/>
      <c r="I591" s="10"/>
    </row>
    <row r="592">
      <c r="E592" s="14"/>
      <c r="F592" s="10"/>
      <c r="G592" s="10"/>
      <c r="H592" s="16"/>
      <c r="I592" s="10"/>
    </row>
    <row r="593">
      <c r="E593" s="14"/>
      <c r="F593" s="10"/>
      <c r="G593" s="10"/>
      <c r="H593" s="16"/>
      <c r="I593" s="10"/>
    </row>
    <row r="594">
      <c r="E594" s="14"/>
      <c r="F594" s="10"/>
      <c r="G594" s="10"/>
      <c r="H594" s="16"/>
      <c r="I594" s="10"/>
    </row>
    <row r="595">
      <c r="E595" s="14"/>
      <c r="F595" s="10"/>
      <c r="G595" s="10"/>
      <c r="H595" s="16"/>
      <c r="I595" s="10"/>
    </row>
    <row r="596">
      <c r="E596" s="14"/>
      <c r="F596" s="10"/>
      <c r="G596" s="10"/>
      <c r="H596" s="16"/>
      <c r="I596" s="10"/>
    </row>
    <row r="597">
      <c r="E597" s="14"/>
      <c r="F597" s="10"/>
      <c r="G597" s="10"/>
      <c r="H597" s="16"/>
      <c r="I597" s="10"/>
    </row>
    <row r="598">
      <c r="E598" s="14"/>
      <c r="F598" s="10"/>
      <c r="G598" s="10"/>
      <c r="H598" s="16"/>
      <c r="I598" s="10"/>
    </row>
    <row r="599">
      <c r="E599" s="14"/>
      <c r="F599" s="10"/>
      <c r="G599" s="10"/>
      <c r="H599" s="16"/>
      <c r="I599" s="10"/>
    </row>
    <row r="600">
      <c r="E600" s="14"/>
      <c r="F600" s="10"/>
      <c r="G600" s="10"/>
      <c r="H600" s="16"/>
      <c r="I600" s="10"/>
    </row>
    <row r="601">
      <c r="E601" s="14"/>
      <c r="F601" s="10"/>
      <c r="G601" s="10"/>
      <c r="H601" s="16"/>
      <c r="I601" s="10"/>
    </row>
    <row r="602">
      <c r="E602" s="14"/>
      <c r="F602" s="10"/>
      <c r="G602" s="10"/>
      <c r="H602" s="16"/>
      <c r="I602" s="10"/>
    </row>
    <row r="603">
      <c r="E603" s="14"/>
      <c r="F603" s="10"/>
      <c r="G603" s="10"/>
      <c r="H603" s="16"/>
      <c r="I603" s="10"/>
    </row>
    <row r="604">
      <c r="E604" s="14"/>
      <c r="F604" s="10"/>
      <c r="G604" s="10"/>
      <c r="H604" s="16"/>
      <c r="I604" s="10"/>
    </row>
    <row r="605">
      <c r="E605" s="14"/>
      <c r="F605" s="10"/>
      <c r="G605" s="10"/>
      <c r="H605" s="16"/>
      <c r="I605" s="10"/>
    </row>
    <row r="606">
      <c r="E606" s="14"/>
      <c r="F606" s="10"/>
      <c r="G606" s="10"/>
      <c r="H606" s="16"/>
      <c r="I606" s="10"/>
    </row>
    <row r="607">
      <c r="E607" s="14"/>
      <c r="F607" s="10"/>
      <c r="G607" s="10"/>
      <c r="H607" s="16"/>
      <c r="I607" s="10"/>
    </row>
    <row r="608">
      <c r="E608" s="14"/>
      <c r="F608" s="10"/>
      <c r="G608" s="10"/>
      <c r="H608" s="16"/>
      <c r="I608" s="10"/>
    </row>
    <row r="609">
      <c r="E609" s="14"/>
      <c r="F609" s="10"/>
      <c r="G609" s="10"/>
      <c r="H609" s="16"/>
      <c r="I609" s="10"/>
    </row>
    <row r="610">
      <c r="E610" s="14"/>
      <c r="F610" s="10"/>
      <c r="G610" s="10"/>
      <c r="H610" s="16"/>
      <c r="I610" s="10"/>
    </row>
    <row r="611">
      <c r="E611" s="14"/>
      <c r="F611" s="10"/>
      <c r="G611" s="10"/>
      <c r="H611" s="16"/>
      <c r="I611" s="10"/>
    </row>
    <row r="612">
      <c r="E612" s="14"/>
      <c r="F612" s="10"/>
      <c r="G612" s="10"/>
      <c r="H612" s="16"/>
      <c r="I612" s="10"/>
    </row>
    <row r="613">
      <c r="E613" s="14"/>
      <c r="F613" s="10"/>
      <c r="G613" s="10"/>
      <c r="H613" s="16"/>
      <c r="I613" s="10"/>
    </row>
    <row r="614">
      <c r="E614" s="14"/>
      <c r="F614" s="10"/>
      <c r="G614" s="10"/>
      <c r="H614" s="16"/>
      <c r="I614" s="10"/>
    </row>
    <row r="615">
      <c r="E615" s="14"/>
      <c r="F615" s="10"/>
      <c r="G615" s="10"/>
      <c r="H615" s="16"/>
      <c r="I615" s="10"/>
    </row>
    <row r="616">
      <c r="E616" s="14"/>
      <c r="F616" s="10"/>
      <c r="G616" s="10"/>
      <c r="H616" s="16"/>
      <c r="I616" s="10"/>
    </row>
    <row r="617">
      <c r="E617" s="14"/>
      <c r="F617" s="10"/>
      <c r="G617" s="10"/>
      <c r="H617" s="16"/>
      <c r="I617" s="10"/>
    </row>
    <row r="618">
      <c r="E618" s="14"/>
      <c r="F618" s="10"/>
      <c r="G618" s="10"/>
      <c r="H618" s="16"/>
      <c r="I618" s="10"/>
    </row>
    <row r="619">
      <c r="E619" s="14"/>
      <c r="F619" s="10"/>
      <c r="G619" s="10"/>
      <c r="H619" s="16"/>
      <c r="I619" s="10"/>
    </row>
    <row r="620">
      <c r="E620" s="14"/>
      <c r="F620" s="10"/>
      <c r="G620" s="10"/>
      <c r="H620" s="16"/>
      <c r="I620" s="10"/>
    </row>
    <row r="621">
      <c r="E621" s="14"/>
      <c r="F621" s="10"/>
      <c r="G621" s="10"/>
      <c r="H621" s="16"/>
      <c r="I621" s="10"/>
    </row>
    <row r="622">
      <c r="E622" s="14"/>
      <c r="F622" s="10"/>
      <c r="G622" s="10"/>
      <c r="H622" s="16"/>
      <c r="I622" s="10"/>
    </row>
    <row r="623">
      <c r="E623" s="14"/>
      <c r="F623" s="10"/>
      <c r="G623" s="10"/>
      <c r="H623" s="16"/>
      <c r="I623" s="10"/>
    </row>
    <row r="624">
      <c r="E624" s="14"/>
      <c r="F624" s="10"/>
      <c r="G624" s="10"/>
      <c r="H624" s="16"/>
      <c r="I624" s="10"/>
    </row>
    <row r="625">
      <c r="E625" s="14"/>
      <c r="F625" s="10"/>
      <c r="G625" s="10"/>
      <c r="H625" s="16"/>
      <c r="I625" s="10"/>
    </row>
    <row r="626">
      <c r="E626" s="14"/>
      <c r="F626" s="10"/>
      <c r="G626" s="10"/>
      <c r="H626" s="16"/>
      <c r="I626" s="10"/>
    </row>
    <row r="627">
      <c r="E627" s="14"/>
      <c r="F627" s="10"/>
      <c r="G627" s="10"/>
      <c r="H627" s="16"/>
      <c r="I627" s="10"/>
    </row>
    <row r="628">
      <c r="E628" s="14"/>
      <c r="F628" s="10"/>
      <c r="G628" s="10"/>
      <c r="H628" s="16"/>
      <c r="I628" s="10"/>
    </row>
    <row r="629">
      <c r="E629" s="14"/>
      <c r="F629" s="10"/>
      <c r="G629" s="10"/>
      <c r="H629" s="16"/>
      <c r="I629" s="10"/>
    </row>
    <row r="630">
      <c r="E630" s="14"/>
      <c r="F630" s="10"/>
      <c r="G630" s="10"/>
      <c r="H630" s="16"/>
      <c r="I630" s="10"/>
    </row>
    <row r="631">
      <c r="E631" s="14"/>
      <c r="F631" s="10"/>
      <c r="G631" s="10"/>
      <c r="H631" s="16"/>
      <c r="I631" s="10"/>
    </row>
    <row r="632">
      <c r="E632" s="14"/>
      <c r="F632" s="10"/>
      <c r="G632" s="10"/>
      <c r="H632" s="16"/>
      <c r="I632" s="10"/>
    </row>
    <row r="633">
      <c r="E633" s="14"/>
      <c r="F633" s="10"/>
      <c r="G633" s="10"/>
      <c r="H633" s="16"/>
      <c r="I633" s="10"/>
    </row>
    <row r="634">
      <c r="E634" s="14"/>
      <c r="F634" s="10"/>
      <c r="G634" s="10"/>
      <c r="H634" s="16"/>
      <c r="I634" s="10"/>
    </row>
    <row r="635">
      <c r="E635" s="14"/>
      <c r="F635" s="10"/>
      <c r="G635" s="10"/>
      <c r="H635" s="16"/>
      <c r="I635" s="10"/>
    </row>
    <row r="636">
      <c r="E636" s="14"/>
      <c r="F636" s="10"/>
      <c r="G636" s="10"/>
      <c r="H636" s="16"/>
      <c r="I636" s="10"/>
    </row>
    <row r="637">
      <c r="E637" s="14"/>
      <c r="F637" s="10"/>
      <c r="G637" s="10"/>
      <c r="H637" s="16"/>
      <c r="I637" s="10"/>
    </row>
    <row r="638">
      <c r="E638" s="14"/>
      <c r="F638" s="10"/>
      <c r="G638" s="10"/>
      <c r="H638" s="16"/>
      <c r="I638" s="10"/>
    </row>
    <row r="639">
      <c r="E639" s="14"/>
      <c r="F639" s="10"/>
      <c r="G639" s="10"/>
      <c r="H639" s="16"/>
      <c r="I639" s="10"/>
    </row>
    <row r="640">
      <c r="E640" s="14"/>
      <c r="F640" s="10"/>
      <c r="G640" s="10"/>
      <c r="H640" s="16"/>
      <c r="I640" s="10"/>
    </row>
    <row r="641">
      <c r="E641" s="14"/>
      <c r="F641" s="10"/>
      <c r="G641" s="10"/>
      <c r="H641" s="16"/>
      <c r="I641" s="10"/>
    </row>
    <row r="642">
      <c r="E642" s="14"/>
      <c r="F642" s="10"/>
      <c r="G642" s="10"/>
      <c r="H642" s="16"/>
      <c r="I642" s="10"/>
    </row>
    <row r="643">
      <c r="E643" s="14"/>
      <c r="F643" s="10"/>
      <c r="G643" s="10"/>
      <c r="H643" s="16"/>
      <c r="I643" s="10"/>
    </row>
    <row r="644">
      <c r="E644" s="14"/>
      <c r="F644" s="10"/>
      <c r="G644" s="10"/>
      <c r="H644" s="16"/>
      <c r="I644" s="10"/>
    </row>
    <row r="645">
      <c r="E645" s="14"/>
      <c r="F645" s="10"/>
      <c r="G645" s="10"/>
      <c r="H645" s="16"/>
      <c r="I645" s="10"/>
    </row>
    <row r="646">
      <c r="E646" s="14"/>
      <c r="F646" s="10"/>
      <c r="G646" s="10"/>
      <c r="H646" s="16"/>
      <c r="I646" s="10"/>
    </row>
    <row r="647">
      <c r="E647" s="14"/>
      <c r="F647" s="10"/>
      <c r="G647" s="10"/>
      <c r="H647" s="16"/>
      <c r="I647" s="10"/>
    </row>
    <row r="648">
      <c r="E648" s="14"/>
      <c r="F648" s="10"/>
      <c r="G648" s="10"/>
      <c r="H648" s="16"/>
      <c r="I648" s="10"/>
    </row>
    <row r="649">
      <c r="E649" s="14"/>
      <c r="F649" s="10"/>
      <c r="G649" s="10"/>
      <c r="H649" s="16"/>
      <c r="I649" s="10"/>
    </row>
    <row r="650">
      <c r="E650" s="14"/>
      <c r="F650" s="10"/>
      <c r="G650" s="10"/>
      <c r="H650" s="16"/>
      <c r="I650" s="10"/>
    </row>
    <row r="651">
      <c r="E651" s="14"/>
      <c r="F651" s="10"/>
      <c r="G651" s="10"/>
      <c r="H651" s="16"/>
      <c r="I651" s="10"/>
    </row>
    <row r="652">
      <c r="E652" s="14"/>
      <c r="F652" s="10"/>
      <c r="G652" s="10"/>
      <c r="H652" s="16"/>
      <c r="I652" s="10"/>
    </row>
    <row r="653">
      <c r="E653" s="14"/>
      <c r="F653" s="10"/>
      <c r="G653" s="10"/>
      <c r="H653" s="16"/>
      <c r="I653" s="10"/>
    </row>
    <row r="654">
      <c r="E654" s="14"/>
      <c r="F654" s="10"/>
      <c r="G654" s="10"/>
      <c r="H654" s="16"/>
      <c r="I654" s="10"/>
    </row>
    <row r="655">
      <c r="E655" s="14"/>
      <c r="F655" s="10"/>
      <c r="G655" s="10"/>
      <c r="H655" s="16"/>
      <c r="I655" s="10"/>
    </row>
    <row r="656">
      <c r="E656" s="14"/>
      <c r="F656" s="10"/>
      <c r="G656" s="10"/>
      <c r="H656" s="16"/>
      <c r="I656" s="10"/>
    </row>
    <row r="657">
      <c r="E657" s="14"/>
      <c r="F657" s="10"/>
      <c r="G657" s="10"/>
      <c r="H657" s="16"/>
      <c r="I657" s="10"/>
    </row>
    <row r="658">
      <c r="E658" s="14"/>
      <c r="F658" s="10"/>
      <c r="G658" s="10"/>
      <c r="H658" s="16"/>
      <c r="I658" s="10"/>
    </row>
    <row r="659">
      <c r="E659" s="14"/>
      <c r="F659" s="10"/>
      <c r="G659" s="10"/>
      <c r="H659" s="16"/>
      <c r="I659" s="10"/>
    </row>
    <row r="660">
      <c r="E660" s="14"/>
      <c r="F660" s="10"/>
      <c r="G660" s="10"/>
      <c r="H660" s="16"/>
      <c r="I660" s="10"/>
    </row>
    <row r="661">
      <c r="E661" s="14"/>
      <c r="F661" s="10"/>
      <c r="G661" s="10"/>
      <c r="H661" s="16"/>
      <c r="I661" s="10"/>
    </row>
    <row r="662">
      <c r="E662" s="14"/>
      <c r="F662" s="10"/>
      <c r="G662" s="10"/>
      <c r="H662" s="16"/>
      <c r="I662" s="10"/>
    </row>
    <row r="663">
      <c r="E663" s="14"/>
      <c r="F663" s="10"/>
      <c r="G663" s="10"/>
      <c r="H663" s="16"/>
      <c r="I663" s="10"/>
    </row>
    <row r="664">
      <c r="E664" s="14"/>
      <c r="F664" s="10"/>
      <c r="G664" s="10"/>
      <c r="H664" s="16"/>
      <c r="I664" s="10"/>
    </row>
    <row r="665">
      <c r="E665" s="14"/>
      <c r="F665" s="10"/>
      <c r="G665" s="10"/>
      <c r="H665" s="16"/>
      <c r="I665" s="10"/>
    </row>
    <row r="666">
      <c r="E666" s="14"/>
      <c r="F666" s="10"/>
      <c r="G666" s="10"/>
      <c r="H666" s="16"/>
      <c r="I666" s="10"/>
    </row>
    <row r="667">
      <c r="E667" s="14"/>
      <c r="F667" s="10"/>
      <c r="G667" s="10"/>
      <c r="H667" s="16"/>
      <c r="I667" s="10"/>
    </row>
    <row r="668">
      <c r="E668" s="14"/>
      <c r="F668" s="10"/>
      <c r="G668" s="10"/>
      <c r="H668" s="16"/>
      <c r="I668" s="10"/>
    </row>
    <row r="669">
      <c r="E669" s="14"/>
      <c r="F669" s="10"/>
      <c r="G669" s="10"/>
      <c r="H669" s="16"/>
      <c r="I669" s="10"/>
    </row>
    <row r="670">
      <c r="E670" s="14"/>
      <c r="F670" s="10"/>
      <c r="G670" s="10"/>
      <c r="H670" s="16"/>
      <c r="I670" s="10"/>
    </row>
    <row r="671">
      <c r="E671" s="14"/>
      <c r="F671" s="10"/>
      <c r="G671" s="10"/>
      <c r="H671" s="16"/>
      <c r="I671" s="10"/>
    </row>
    <row r="672">
      <c r="E672" s="14"/>
      <c r="F672" s="10"/>
      <c r="G672" s="10"/>
      <c r="H672" s="16"/>
      <c r="I672" s="10"/>
    </row>
    <row r="673">
      <c r="E673" s="14"/>
      <c r="F673" s="10"/>
      <c r="G673" s="10"/>
      <c r="H673" s="16"/>
      <c r="I673" s="10"/>
    </row>
    <row r="674">
      <c r="E674" s="14"/>
      <c r="F674" s="10"/>
      <c r="G674" s="10"/>
      <c r="H674" s="16"/>
      <c r="I674" s="10"/>
    </row>
    <row r="675">
      <c r="E675" s="14"/>
      <c r="F675" s="10"/>
      <c r="G675" s="10"/>
      <c r="H675" s="16"/>
      <c r="I675" s="10"/>
    </row>
    <row r="676">
      <c r="E676" s="14"/>
      <c r="F676" s="10"/>
      <c r="G676" s="10"/>
      <c r="H676" s="16"/>
      <c r="I676" s="10"/>
    </row>
    <row r="677">
      <c r="E677" s="14"/>
      <c r="F677" s="10"/>
      <c r="G677" s="10"/>
      <c r="H677" s="16"/>
      <c r="I677" s="10"/>
    </row>
    <row r="678">
      <c r="E678" s="14"/>
      <c r="F678" s="10"/>
      <c r="G678" s="10"/>
      <c r="H678" s="16"/>
      <c r="I678" s="10"/>
    </row>
    <row r="679">
      <c r="E679" s="14"/>
      <c r="F679" s="10"/>
      <c r="G679" s="10"/>
      <c r="H679" s="16"/>
      <c r="I679" s="10"/>
    </row>
    <row r="680">
      <c r="E680" s="14"/>
      <c r="F680" s="10"/>
      <c r="G680" s="10"/>
      <c r="H680" s="16"/>
      <c r="I680" s="10"/>
    </row>
    <row r="681">
      <c r="E681" s="14"/>
      <c r="F681" s="10"/>
      <c r="G681" s="10"/>
      <c r="H681" s="16"/>
      <c r="I681" s="10"/>
    </row>
    <row r="682">
      <c r="E682" s="14"/>
      <c r="F682" s="10"/>
      <c r="G682" s="10"/>
      <c r="H682" s="16"/>
      <c r="I682" s="10"/>
    </row>
    <row r="683">
      <c r="E683" s="14"/>
      <c r="F683" s="10"/>
      <c r="G683" s="10"/>
      <c r="H683" s="16"/>
      <c r="I683" s="10"/>
    </row>
    <row r="684">
      <c r="E684" s="14"/>
      <c r="F684" s="10"/>
      <c r="G684" s="10"/>
      <c r="H684" s="16"/>
      <c r="I684" s="10"/>
    </row>
    <row r="685">
      <c r="E685" s="14"/>
      <c r="F685" s="10"/>
      <c r="G685" s="10"/>
      <c r="H685" s="16"/>
      <c r="I685" s="10"/>
    </row>
    <row r="686">
      <c r="E686" s="14"/>
      <c r="F686" s="10"/>
      <c r="G686" s="10"/>
      <c r="H686" s="16"/>
      <c r="I686" s="10"/>
    </row>
    <row r="687">
      <c r="E687" s="14"/>
      <c r="F687" s="10"/>
      <c r="G687" s="10"/>
      <c r="H687" s="16"/>
      <c r="I687" s="10"/>
    </row>
    <row r="688">
      <c r="E688" s="14"/>
      <c r="F688" s="10"/>
      <c r="G688" s="10"/>
      <c r="H688" s="16"/>
      <c r="I688" s="10"/>
    </row>
    <row r="689">
      <c r="E689" s="14"/>
      <c r="F689" s="10"/>
      <c r="G689" s="10"/>
      <c r="H689" s="16"/>
      <c r="I689" s="10"/>
    </row>
    <row r="690">
      <c r="E690" s="14"/>
      <c r="F690" s="10"/>
      <c r="G690" s="10"/>
      <c r="H690" s="16"/>
      <c r="I690" s="10"/>
    </row>
    <row r="691">
      <c r="E691" s="14"/>
      <c r="F691" s="10"/>
      <c r="G691" s="10"/>
      <c r="H691" s="16"/>
      <c r="I691" s="10"/>
    </row>
    <row r="692">
      <c r="E692" s="14"/>
      <c r="F692" s="10"/>
      <c r="G692" s="10"/>
      <c r="H692" s="16"/>
      <c r="I692" s="10"/>
    </row>
    <row r="693">
      <c r="E693" s="14"/>
      <c r="F693" s="10"/>
      <c r="G693" s="10"/>
      <c r="H693" s="16"/>
      <c r="I693" s="10"/>
    </row>
    <row r="694">
      <c r="E694" s="14"/>
      <c r="F694" s="10"/>
      <c r="G694" s="10"/>
      <c r="H694" s="16"/>
      <c r="I694" s="10"/>
    </row>
    <row r="695">
      <c r="E695" s="14"/>
      <c r="F695" s="10"/>
      <c r="G695" s="10"/>
      <c r="H695" s="16"/>
      <c r="I695" s="10"/>
    </row>
    <row r="696">
      <c r="E696" s="14"/>
      <c r="F696" s="10"/>
      <c r="G696" s="10"/>
      <c r="H696" s="16"/>
      <c r="I696" s="10"/>
    </row>
    <row r="697">
      <c r="E697" s="14"/>
      <c r="F697" s="10"/>
      <c r="G697" s="10"/>
      <c r="H697" s="16"/>
      <c r="I697" s="10"/>
    </row>
    <row r="698">
      <c r="E698" s="14"/>
      <c r="F698" s="10"/>
      <c r="G698" s="10"/>
      <c r="H698" s="16"/>
      <c r="I698" s="10"/>
    </row>
    <row r="699">
      <c r="E699" s="14"/>
      <c r="F699" s="10"/>
      <c r="G699" s="10"/>
      <c r="H699" s="16"/>
      <c r="I699" s="10"/>
    </row>
    <row r="700">
      <c r="E700" s="14"/>
      <c r="F700" s="10"/>
      <c r="G700" s="10"/>
      <c r="H700" s="16"/>
      <c r="I700" s="10"/>
    </row>
    <row r="701">
      <c r="E701" s="14"/>
      <c r="F701" s="10"/>
      <c r="G701" s="10"/>
      <c r="H701" s="16"/>
      <c r="I701" s="10"/>
    </row>
    <row r="702">
      <c r="E702" s="14"/>
      <c r="F702" s="10"/>
      <c r="G702" s="10"/>
      <c r="H702" s="16"/>
      <c r="I702" s="10"/>
    </row>
    <row r="703">
      <c r="E703" s="14"/>
      <c r="F703" s="10"/>
      <c r="G703" s="10"/>
      <c r="H703" s="16"/>
      <c r="I703" s="10"/>
    </row>
    <row r="704">
      <c r="E704" s="14"/>
      <c r="F704" s="10"/>
      <c r="G704" s="10"/>
      <c r="H704" s="16"/>
      <c r="I704" s="10"/>
    </row>
    <row r="705">
      <c r="E705" s="14"/>
      <c r="F705" s="10"/>
      <c r="G705" s="10"/>
      <c r="H705" s="16"/>
      <c r="I705" s="10"/>
    </row>
    <row r="706">
      <c r="E706" s="14"/>
      <c r="F706" s="10"/>
      <c r="G706" s="10"/>
      <c r="H706" s="16"/>
      <c r="I706" s="10"/>
    </row>
    <row r="707">
      <c r="E707" s="14"/>
      <c r="F707" s="10"/>
      <c r="G707" s="10"/>
      <c r="H707" s="16"/>
      <c r="I707" s="10"/>
    </row>
    <row r="708">
      <c r="E708" s="14"/>
      <c r="F708" s="10"/>
      <c r="G708" s="10"/>
      <c r="H708" s="16"/>
      <c r="I708" s="10"/>
    </row>
    <row r="709">
      <c r="E709" s="14"/>
      <c r="F709" s="10"/>
      <c r="G709" s="10"/>
      <c r="H709" s="16"/>
      <c r="I709" s="10"/>
    </row>
    <row r="710">
      <c r="E710" s="14"/>
      <c r="F710" s="10"/>
      <c r="G710" s="10"/>
      <c r="H710" s="16"/>
      <c r="I710" s="10"/>
    </row>
    <row r="711">
      <c r="E711" s="14"/>
      <c r="F711" s="10"/>
      <c r="G711" s="10"/>
      <c r="H711" s="16"/>
      <c r="I711" s="10"/>
    </row>
    <row r="712">
      <c r="E712" s="14"/>
      <c r="F712" s="10"/>
      <c r="G712" s="10"/>
      <c r="H712" s="16"/>
      <c r="I712" s="10"/>
    </row>
    <row r="713">
      <c r="E713" s="14"/>
      <c r="F713" s="10"/>
      <c r="G713" s="10"/>
      <c r="H713" s="16"/>
      <c r="I713" s="10"/>
    </row>
    <row r="714">
      <c r="E714" s="14"/>
      <c r="F714" s="10"/>
      <c r="G714" s="10"/>
      <c r="H714" s="16"/>
      <c r="I714" s="10"/>
    </row>
    <row r="715">
      <c r="E715" s="14"/>
      <c r="F715" s="10"/>
      <c r="G715" s="10"/>
      <c r="H715" s="16"/>
      <c r="I715" s="10"/>
    </row>
    <row r="716">
      <c r="E716" s="14"/>
      <c r="F716" s="10"/>
      <c r="G716" s="10"/>
      <c r="H716" s="16"/>
      <c r="I716" s="10"/>
    </row>
    <row r="717">
      <c r="E717" s="14"/>
      <c r="F717" s="10"/>
      <c r="G717" s="10"/>
      <c r="H717" s="16"/>
      <c r="I717" s="10"/>
    </row>
    <row r="718">
      <c r="E718" s="14"/>
      <c r="F718" s="10"/>
      <c r="G718" s="10"/>
      <c r="H718" s="16"/>
      <c r="I718" s="10"/>
    </row>
    <row r="719">
      <c r="E719" s="14"/>
      <c r="F719" s="10"/>
      <c r="G719" s="10"/>
      <c r="H719" s="16"/>
      <c r="I719" s="10"/>
    </row>
    <row r="720">
      <c r="E720" s="14"/>
      <c r="F720" s="10"/>
      <c r="G720" s="10"/>
      <c r="H720" s="16"/>
      <c r="I720" s="10"/>
    </row>
    <row r="721">
      <c r="E721" s="14"/>
      <c r="F721" s="10"/>
      <c r="G721" s="10"/>
      <c r="H721" s="16"/>
      <c r="I721" s="10"/>
    </row>
    <row r="722">
      <c r="E722" s="14"/>
      <c r="F722" s="10"/>
      <c r="G722" s="10"/>
      <c r="H722" s="16"/>
      <c r="I722" s="10"/>
    </row>
    <row r="723">
      <c r="E723" s="14"/>
      <c r="F723" s="10"/>
      <c r="G723" s="10"/>
      <c r="H723" s="16"/>
      <c r="I723" s="10"/>
    </row>
    <row r="724">
      <c r="E724" s="14"/>
      <c r="F724" s="10"/>
      <c r="G724" s="10"/>
      <c r="H724" s="16"/>
      <c r="I724" s="10"/>
    </row>
    <row r="725">
      <c r="E725" s="14"/>
      <c r="F725" s="10"/>
      <c r="G725" s="10"/>
      <c r="H725" s="16"/>
      <c r="I725" s="10"/>
    </row>
    <row r="726">
      <c r="E726" s="14"/>
      <c r="F726" s="10"/>
      <c r="G726" s="10"/>
      <c r="H726" s="16"/>
      <c r="I726" s="10"/>
    </row>
    <row r="727">
      <c r="E727" s="14"/>
      <c r="F727" s="10"/>
      <c r="G727" s="10"/>
      <c r="H727" s="16"/>
      <c r="I727" s="10"/>
    </row>
    <row r="728">
      <c r="E728" s="14"/>
      <c r="F728" s="10"/>
      <c r="G728" s="10"/>
      <c r="H728" s="16"/>
      <c r="I728" s="10"/>
    </row>
    <row r="729">
      <c r="E729" s="14"/>
      <c r="F729" s="10"/>
      <c r="G729" s="10"/>
      <c r="H729" s="16"/>
      <c r="I729" s="10"/>
    </row>
    <row r="730">
      <c r="E730" s="14"/>
      <c r="F730" s="10"/>
      <c r="G730" s="10"/>
      <c r="H730" s="16"/>
      <c r="I730" s="10"/>
    </row>
    <row r="731">
      <c r="E731" s="14"/>
      <c r="F731" s="10"/>
      <c r="G731" s="10"/>
      <c r="H731" s="16"/>
      <c r="I731" s="10"/>
    </row>
    <row r="732">
      <c r="E732" s="14"/>
      <c r="F732" s="10"/>
      <c r="G732" s="10"/>
      <c r="H732" s="16"/>
      <c r="I732" s="10"/>
    </row>
    <row r="733">
      <c r="E733" s="14"/>
      <c r="F733" s="10"/>
      <c r="G733" s="10"/>
      <c r="H733" s="16"/>
      <c r="I733" s="10"/>
    </row>
    <row r="734">
      <c r="E734" s="14"/>
      <c r="F734" s="10"/>
      <c r="G734" s="10"/>
      <c r="H734" s="16"/>
      <c r="I734" s="10"/>
    </row>
    <row r="735">
      <c r="E735" s="14"/>
      <c r="F735" s="10"/>
      <c r="G735" s="10"/>
      <c r="H735" s="16"/>
      <c r="I735" s="10"/>
    </row>
    <row r="736">
      <c r="E736" s="14"/>
      <c r="F736" s="10"/>
      <c r="G736" s="10"/>
      <c r="H736" s="16"/>
      <c r="I736" s="10"/>
    </row>
    <row r="737">
      <c r="E737" s="14"/>
      <c r="F737" s="10"/>
      <c r="G737" s="10"/>
      <c r="H737" s="16"/>
      <c r="I737" s="10"/>
    </row>
    <row r="738">
      <c r="E738" s="14"/>
      <c r="F738" s="10"/>
      <c r="G738" s="10"/>
      <c r="H738" s="16"/>
      <c r="I738" s="10"/>
    </row>
    <row r="739">
      <c r="E739" s="14"/>
      <c r="F739" s="10"/>
      <c r="G739" s="10"/>
      <c r="H739" s="16"/>
      <c r="I739" s="10"/>
    </row>
    <row r="740">
      <c r="E740" s="14"/>
      <c r="F740" s="10"/>
      <c r="G740" s="10"/>
      <c r="H740" s="16"/>
      <c r="I740" s="10"/>
    </row>
    <row r="741">
      <c r="E741" s="14"/>
      <c r="F741" s="10"/>
      <c r="G741" s="10"/>
      <c r="H741" s="16"/>
      <c r="I741" s="10"/>
    </row>
    <row r="742">
      <c r="E742" s="14"/>
      <c r="F742" s="10"/>
      <c r="G742" s="10"/>
      <c r="H742" s="16"/>
      <c r="I742" s="10"/>
    </row>
    <row r="743">
      <c r="E743" s="14"/>
      <c r="F743" s="10"/>
      <c r="G743" s="10"/>
      <c r="H743" s="16"/>
      <c r="I743" s="10"/>
    </row>
    <row r="744">
      <c r="E744" s="14"/>
      <c r="F744" s="10"/>
      <c r="G744" s="10"/>
      <c r="H744" s="16"/>
      <c r="I744" s="10"/>
    </row>
    <row r="745">
      <c r="E745" s="14"/>
      <c r="F745" s="10"/>
      <c r="G745" s="10"/>
      <c r="H745" s="16"/>
      <c r="I745" s="10"/>
    </row>
    <row r="746">
      <c r="E746" s="14"/>
      <c r="F746" s="10"/>
      <c r="G746" s="10"/>
      <c r="H746" s="16"/>
      <c r="I746" s="10"/>
    </row>
    <row r="747">
      <c r="E747" s="14"/>
      <c r="F747" s="10"/>
      <c r="G747" s="10"/>
      <c r="H747" s="16"/>
      <c r="I747" s="10"/>
    </row>
    <row r="748">
      <c r="E748" s="14"/>
      <c r="F748" s="10"/>
      <c r="G748" s="10"/>
      <c r="H748" s="16"/>
      <c r="I748" s="10"/>
    </row>
    <row r="749">
      <c r="E749" s="14"/>
      <c r="F749" s="10"/>
      <c r="G749" s="10"/>
      <c r="H749" s="16"/>
      <c r="I749" s="10"/>
    </row>
    <row r="750">
      <c r="E750" s="14"/>
      <c r="F750" s="10"/>
      <c r="G750" s="10"/>
      <c r="H750" s="16"/>
      <c r="I750" s="10"/>
    </row>
    <row r="751">
      <c r="E751" s="14"/>
      <c r="F751" s="10"/>
      <c r="G751" s="10"/>
      <c r="H751" s="16"/>
      <c r="I751" s="10"/>
    </row>
    <row r="752">
      <c r="E752" s="14"/>
      <c r="F752" s="10"/>
      <c r="G752" s="10"/>
      <c r="H752" s="16"/>
      <c r="I752" s="10"/>
    </row>
    <row r="753">
      <c r="E753" s="14"/>
      <c r="F753" s="10"/>
      <c r="G753" s="10"/>
      <c r="H753" s="16"/>
      <c r="I753" s="10"/>
    </row>
    <row r="754">
      <c r="E754" s="14"/>
      <c r="F754" s="10"/>
      <c r="G754" s="10"/>
      <c r="H754" s="16"/>
      <c r="I754" s="10"/>
    </row>
    <row r="755">
      <c r="E755" s="14"/>
      <c r="F755" s="10"/>
      <c r="G755" s="10"/>
      <c r="H755" s="16"/>
      <c r="I755" s="10"/>
    </row>
    <row r="756">
      <c r="E756" s="14"/>
      <c r="F756" s="10"/>
      <c r="G756" s="10"/>
      <c r="H756" s="16"/>
      <c r="I756" s="10"/>
    </row>
    <row r="757">
      <c r="E757" s="14"/>
      <c r="F757" s="10"/>
      <c r="G757" s="10"/>
      <c r="H757" s="16"/>
      <c r="I757" s="10"/>
    </row>
    <row r="758">
      <c r="E758" s="14"/>
      <c r="F758" s="10"/>
      <c r="G758" s="10"/>
      <c r="H758" s="16"/>
      <c r="I758" s="10"/>
    </row>
    <row r="759">
      <c r="E759" s="14"/>
      <c r="F759" s="10"/>
      <c r="G759" s="10"/>
      <c r="H759" s="16"/>
      <c r="I759" s="10"/>
    </row>
    <row r="760">
      <c r="E760" s="14"/>
      <c r="F760" s="10"/>
      <c r="G760" s="10"/>
      <c r="H760" s="16"/>
      <c r="I760" s="10"/>
    </row>
    <row r="761">
      <c r="E761" s="14"/>
      <c r="F761" s="10"/>
      <c r="G761" s="10"/>
      <c r="H761" s="16"/>
      <c r="I761" s="10"/>
    </row>
    <row r="762">
      <c r="E762" s="14"/>
      <c r="F762" s="10"/>
      <c r="G762" s="10"/>
      <c r="H762" s="16"/>
      <c r="I762" s="10"/>
    </row>
    <row r="763">
      <c r="E763" s="14"/>
      <c r="F763" s="10"/>
      <c r="G763" s="10"/>
      <c r="H763" s="16"/>
      <c r="I763" s="10"/>
    </row>
    <row r="764">
      <c r="E764" s="14"/>
      <c r="F764" s="10"/>
      <c r="G764" s="10"/>
      <c r="H764" s="16"/>
      <c r="I764" s="10"/>
    </row>
    <row r="765">
      <c r="E765" s="14"/>
      <c r="F765" s="10"/>
      <c r="G765" s="10"/>
      <c r="H765" s="16"/>
      <c r="I765" s="10"/>
    </row>
    <row r="766">
      <c r="E766" s="14"/>
      <c r="F766" s="10"/>
      <c r="G766" s="10"/>
      <c r="H766" s="16"/>
      <c r="I766" s="10"/>
    </row>
    <row r="767">
      <c r="E767" s="14"/>
      <c r="F767" s="10"/>
      <c r="G767" s="10"/>
      <c r="H767" s="16"/>
      <c r="I767" s="10"/>
    </row>
    <row r="768">
      <c r="E768" s="14"/>
      <c r="F768" s="10"/>
      <c r="G768" s="10"/>
      <c r="H768" s="16"/>
      <c r="I768" s="10"/>
    </row>
    <row r="769">
      <c r="E769" s="14"/>
      <c r="F769" s="10"/>
      <c r="G769" s="10"/>
      <c r="H769" s="16"/>
      <c r="I769" s="10"/>
    </row>
    <row r="770">
      <c r="E770" s="14"/>
      <c r="F770" s="10"/>
      <c r="G770" s="10"/>
      <c r="H770" s="16"/>
      <c r="I770" s="10"/>
    </row>
    <row r="771">
      <c r="E771" s="14"/>
      <c r="F771" s="10"/>
      <c r="G771" s="10"/>
      <c r="H771" s="16"/>
      <c r="I771" s="10"/>
    </row>
    <row r="772">
      <c r="E772" s="14"/>
      <c r="F772" s="10"/>
      <c r="G772" s="10"/>
      <c r="H772" s="16"/>
      <c r="I772" s="10"/>
    </row>
    <row r="773">
      <c r="E773" s="14"/>
      <c r="F773" s="10"/>
      <c r="G773" s="10"/>
      <c r="H773" s="16"/>
      <c r="I773" s="10"/>
    </row>
    <row r="774">
      <c r="E774" s="14"/>
      <c r="F774" s="10"/>
      <c r="G774" s="10"/>
      <c r="H774" s="16"/>
      <c r="I774" s="10"/>
    </row>
    <row r="775">
      <c r="E775" s="14"/>
      <c r="F775" s="10"/>
      <c r="G775" s="10"/>
      <c r="H775" s="16"/>
      <c r="I775" s="10"/>
    </row>
    <row r="776">
      <c r="E776" s="14"/>
      <c r="F776" s="10"/>
      <c r="G776" s="10"/>
      <c r="H776" s="16"/>
      <c r="I776" s="10"/>
    </row>
    <row r="777">
      <c r="E777" s="14"/>
      <c r="F777" s="10"/>
      <c r="G777" s="10"/>
      <c r="H777" s="16"/>
      <c r="I777" s="10"/>
    </row>
    <row r="778">
      <c r="E778" s="14"/>
      <c r="F778" s="10"/>
      <c r="G778" s="10"/>
      <c r="H778" s="16"/>
      <c r="I778" s="10"/>
    </row>
    <row r="779">
      <c r="E779" s="14"/>
      <c r="F779" s="10"/>
      <c r="G779" s="10"/>
      <c r="H779" s="16"/>
      <c r="I779" s="10"/>
    </row>
    <row r="780">
      <c r="E780" s="14"/>
      <c r="F780" s="10"/>
      <c r="G780" s="10"/>
      <c r="H780" s="16"/>
      <c r="I780" s="10"/>
    </row>
    <row r="781">
      <c r="E781" s="14"/>
      <c r="F781" s="10"/>
      <c r="G781" s="10"/>
      <c r="H781" s="16"/>
      <c r="I781" s="10"/>
    </row>
    <row r="782">
      <c r="E782" s="14"/>
      <c r="F782" s="10"/>
      <c r="G782" s="10"/>
      <c r="H782" s="16"/>
      <c r="I782" s="10"/>
    </row>
    <row r="783">
      <c r="E783" s="14"/>
      <c r="F783" s="10"/>
      <c r="G783" s="10"/>
      <c r="H783" s="16"/>
      <c r="I783" s="10"/>
    </row>
    <row r="784">
      <c r="E784" s="14"/>
      <c r="F784" s="10"/>
      <c r="G784" s="10"/>
      <c r="H784" s="16"/>
      <c r="I784" s="10"/>
    </row>
    <row r="785">
      <c r="E785" s="14"/>
      <c r="F785" s="10"/>
      <c r="G785" s="10"/>
      <c r="H785" s="16"/>
      <c r="I785" s="10"/>
    </row>
    <row r="786">
      <c r="E786" s="14"/>
      <c r="F786" s="10"/>
      <c r="G786" s="10"/>
      <c r="H786" s="16"/>
      <c r="I786" s="10"/>
    </row>
    <row r="787">
      <c r="E787" s="14"/>
      <c r="F787" s="10"/>
      <c r="G787" s="10"/>
      <c r="H787" s="16"/>
      <c r="I787" s="10"/>
    </row>
    <row r="788">
      <c r="E788" s="14"/>
      <c r="F788" s="10"/>
      <c r="G788" s="10"/>
      <c r="H788" s="16"/>
      <c r="I788" s="10"/>
    </row>
    <row r="789">
      <c r="E789" s="14"/>
      <c r="F789" s="10"/>
      <c r="G789" s="10"/>
      <c r="H789" s="16"/>
      <c r="I789" s="10"/>
    </row>
    <row r="790">
      <c r="E790" s="14"/>
      <c r="F790" s="10"/>
      <c r="G790" s="10"/>
      <c r="H790" s="16"/>
      <c r="I790" s="10"/>
    </row>
    <row r="791">
      <c r="E791" s="14"/>
      <c r="F791" s="10"/>
      <c r="G791" s="10"/>
      <c r="H791" s="16"/>
      <c r="I791" s="10"/>
    </row>
    <row r="792">
      <c r="E792" s="14"/>
      <c r="F792" s="10"/>
      <c r="G792" s="10"/>
      <c r="H792" s="16"/>
      <c r="I792" s="10"/>
    </row>
    <row r="793">
      <c r="E793" s="14"/>
      <c r="F793" s="10"/>
      <c r="G793" s="10"/>
      <c r="H793" s="16"/>
      <c r="I793" s="10"/>
    </row>
    <row r="794">
      <c r="E794" s="14"/>
      <c r="F794" s="10"/>
      <c r="G794" s="10"/>
      <c r="H794" s="16"/>
      <c r="I794" s="10"/>
    </row>
    <row r="795">
      <c r="E795" s="14"/>
      <c r="F795" s="10"/>
      <c r="G795" s="10"/>
      <c r="H795" s="16"/>
      <c r="I795" s="10"/>
    </row>
    <row r="796">
      <c r="E796" s="14"/>
      <c r="F796" s="10"/>
      <c r="G796" s="10"/>
      <c r="H796" s="16"/>
      <c r="I796" s="10"/>
    </row>
    <row r="797">
      <c r="E797" s="14"/>
      <c r="F797" s="10"/>
      <c r="G797" s="10"/>
      <c r="H797" s="16"/>
      <c r="I797" s="10"/>
    </row>
    <row r="798">
      <c r="E798" s="14"/>
      <c r="F798" s="10"/>
      <c r="G798" s="10"/>
      <c r="H798" s="16"/>
      <c r="I798" s="10"/>
    </row>
    <row r="799">
      <c r="E799" s="14"/>
      <c r="F799" s="10"/>
      <c r="G799" s="10"/>
      <c r="H799" s="16"/>
      <c r="I799" s="10"/>
    </row>
    <row r="800">
      <c r="E800" s="14"/>
      <c r="F800" s="10"/>
      <c r="G800" s="10"/>
      <c r="H800" s="16"/>
      <c r="I800" s="10"/>
    </row>
    <row r="801">
      <c r="E801" s="14"/>
      <c r="F801" s="10"/>
      <c r="G801" s="10"/>
      <c r="H801" s="16"/>
      <c r="I801" s="10"/>
    </row>
    <row r="802">
      <c r="E802" s="14"/>
      <c r="F802" s="10"/>
      <c r="G802" s="10"/>
      <c r="H802" s="16"/>
      <c r="I802" s="10"/>
    </row>
    <row r="803">
      <c r="E803" s="14"/>
      <c r="F803" s="10"/>
      <c r="G803" s="10"/>
      <c r="H803" s="16"/>
      <c r="I803" s="10"/>
    </row>
    <row r="804">
      <c r="E804" s="14"/>
      <c r="F804" s="10"/>
      <c r="G804" s="10"/>
      <c r="H804" s="16"/>
      <c r="I804" s="10"/>
    </row>
    <row r="805">
      <c r="E805" s="14"/>
      <c r="F805" s="10"/>
      <c r="G805" s="10"/>
      <c r="H805" s="16"/>
      <c r="I805" s="10"/>
    </row>
    <row r="806">
      <c r="E806" s="14"/>
      <c r="F806" s="10"/>
      <c r="G806" s="10"/>
      <c r="H806" s="16"/>
      <c r="I806" s="10"/>
    </row>
    <row r="807">
      <c r="E807" s="14"/>
      <c r="F807" s="10"/>
      <c r="G807" s="10"/>
      <c r="H807" s="16"/>
      <c r="I807" s="10"/>
    </row>
    <row r="808">
      <c r="E808" s="14"/>
      <c r="F808" s="10"/>
      <c r="G808" s="10"/>
      <c r="H808" s="16"/>
      <c r="I808" s="10"/>
    </row>
    <row r="809">
      <c r="E809" s="14"/>
      <c r="F809" s="10"/>
      <c r="G809" s="10"/>
      <c r="H809" s="16"/>
      <c r="I809" s="10"/>
    </row>
    <row r="810">
      <c r="E810" s="14"/>
      <c r="F810" s="10"/>
      <c r="G810" s="10"/>
      <c r="H810" s="16"/>
      <c r="I810" s="10"/>
    </row>
    <row r="811">
      <c r="E811" s="14"/>
      <c r="F811" s="10"/>
      <c r="G811" s="10"/>
      <c r="H811" s="16"/>
      <c r="I811" s="10"/>
    </row>
    <row r="812">
      <c r="E812" s="14"/>
      <c r="F812" s="10"/>
      <c r="G812" s="10"/>
      <c r="H812" s="16"/>
      <c r="I812" s="10"/>
    </row>
    <row r="813">
      <c r="E813" s="14"/>
      <c r="F813" s="10"/>
      <c r="G813" s="10"/>
      <c r="H813" s="16"/>
      <c r="I813" s="10"/>
    </row>
    <row r="814">
      <c r="E814" s="14"/>
      <c r="F814" s="10"/>
      <c r="G814" s="10"/>
      <c r="H814" s="16"/>
      <c r="I814" s="10"/>
    </row>
    <row r="815">
      <c r="E815" s="14"/>
      <c r="F815" s="10"/>
      <c r="G815" s="10"/>
      <c r="H815" s="16"/>
      <c r="I815" s="10"/>
    </row>
    <row r="816">
      <c r="E816" s="14"/>
      <c r="F816" s="10"/>
      <c r="G816" s="10"/>
      <c r="H816" s="16"/>
      <c r="I816" s="10"/>
    </row>
    <row r="817">
      <c r="E817" s="14"/>
      <c r="F817" s="10"/>
      <c r="G817" s="10"/>
      <c r="H817" s="16"/>
      <c r="I817" s="10"/>
    </row>
    <row r="818">
      <c r="E818" s="14"/>
      <c r="F818" s="10"/>
      <c r="G818" s="10"/>
      <c r="H818" s="16"/>
      <c r="I818" s="10"/>
    </row>
    <row r="819">
      <c r="E819" s="14"/>
      <c r="F819" s="10"/>
      <c r="G819" s="10"/>
      <c r="H819" s="16"/>
      <c r="I819" s="10"/>
    </row>
    <row r="820">
      <c r="E820" s="14"/>
      <c r="F820" s="10"/>
      <c r="G820" s="10"/>
      <c r="H820" s="16"/>
      <c r="I820" s="10"/>
    </row>
    <row r="821">
      <c r="E821" s="14"/>
      <c r="F821" s="10"/>
      <c r="G821" s="10"/>
      <c r="H821" s="16"/>
      <c r="I821" s="10"/>
    </row>
    <row r="822">
      <c r="E822" s="14"/>
      <c r="F822" s="10"/>
      <c r="G822" s="10"/>
      <c r="H822" s="16"/>
      <c r="I822" s="10"/>
    </row>
    <row r="823">
      <c r="E823" s="14"/>
      <c r="F823" s="10"/>
      <c r="G823" s="10"/>
      <c r="H823" s="16"/>
      <c r="I823" s="10"/>
    </row>
    <row r="824">
      <c r="E824" s="14"/>
      <c r="F824" s="10"/>
      <c r="G824" s="10"/>
      <c r="H824" s="16"/>
      <c r="I824" s="10"/>
    </row>
    <row r="825">
      <c r="E825" s="14"/>
      <c r="F825" s="10"/>
      <c r="G825" s="10"/>
      <c r="H825" s="16"/>
      <c r="I825" s="10"/>
    </row>
    <row r="826">
      <c r="E826" s="14"/>
      <c r="F826" s="10"/>
      <c r="G826" s="10"/>
      <c r="H826" s="16"/>
      <c r="I826" s="10"/>
    </row>
    <row r="827">
      <c r="E827" s="14"/>
      <c r="F827" s="10"/>
      <c r="G827" s="10"/>
      <c r="H827" s="16"/>
      <c r="I827" s="10"/>
    </row>
    <row r="828">
      <c r="E828" s="14"/>
      <c r="F828" s="10"/>
      <c r="G828" s="10"/>
      <c r="H828" s="16"/>
      <c r="I828" s="10"/>
    </row>
    <row r="829">
      <c r="E829" s="14"/>
      <c r="F829" s="10"/>
      <c r="G829" s="10"/>
      <c r="H829" s="16"/>
      <c r="I829" s="10"/>
    </row>
    <row r="830">
      <c r="E830" s="14"/>
      <c r="F830" s="10"/>
      <c r="G830" s="10"/>
      <c r="H830" s="16"/>
      <c r="I830" s="10"/>
    </row>
    <row r="831">
      <c r="E831" s="14"/>
      <c r="F831" s="10"/>
      <c r="G831" s="10"/>
      <c r="H831" s="16"/>
      <c r="I831" s="10"/>
    </row>
    <row r="832">
      <c r="E832" s="14"/>
      <c r="F832" s="10"/>
      <c r="G832" s="10"/>
      <c r="H832" s="16"/>
      <c r="I832" s="10"/>
    </row>
    <row r="833">
      <c r="E833" s="14"/>
      <c r="F833" s="10"/>
      <c r="G833" s="10"/>
      <c r="H833" s="16"/>
      <c r="I833" s="10"/>
    </row>
    <row r="834">
      <c r="E834" s="14"/>
      <c r="F834" s="10"/>
      <c r="G834" s="10"/>
      <c r="H834" s="16"/>
      <c r="I834" s="10"/>
    </row>
    <row r="835">
      <c r="E835" s="14"/>
      <c r="F835" s="10"/>
      <c r="G835" s="10"/>
      <c r="H835" s="16"/>
      <c r="I835" s="10"/>
    </row>
    <row r="836">
      <c r="E836" s="14"/>
      <c r="F836" s="10"/>
      <c r="G836" s="10"/>
      <c r="H836" s="16"/>
      <c r="I836" s="10"/>
    </row>
    <row r="837">
      <c r="E837" s="14"/>
      <c r="F837" s="10"/>
      <c r="G837" s="10"/>
      <c r="H837" s="16"/>
      <c r="I837" s="10"/>
    </row>
    <row r="838">
      <c r="E838" s="14"/>
      <c r="F838" s="10"/>
      <c r="G838" s="10"/>
      <c r="H838" s="16"/>
      <c r="I838" s="10"/>
    </row>
    <row r="839">
      <c r="E839" s="14"/>
      <c r="F839" s="10"/>
      <c r="G839" s="10"/>
      <c r="H839" s="16"/>
      <c r="I839" s="10"/>
    </row>
    <row r="840">
      <c r="E840" s="14"/>
      <c r="F840" s="10"/>
      <c r="G840" s="10"/>
      <c r="H840" s="16"/>
      <c r="I840" s="10"/>
    </row>
    <row r="841">
      <c r="E841" s="14"/>
      <c r="F841" s="10"/>
      <c r="G841" s="10"/>
      <c r="H841" s="16"/>
      <c r="I841" s="10"/>
    </row>
    <row r="842">
      <c r="E842" s="14"/>
      <c r="F842" s="10"/>
      <c r="G842" s="10"/>
      <c r="H842" s="16"/>
      <c r="I842" s="10"/>
    </row>
    <row r="843">
      <c r="E843" s="14"/>
      <c r="F843" s="10"/>
      <c r="G843" s="10"/>
      <c r="H843" s="16"/>
      <c r="I843" s="10"/>
    </row>
    <row r="844">
      <c r="E844" s="14"/>
      <c r="F844" s="10"/>
      <c r="G844" s="10"/>
      <c r="H844" s="16"/>
      <c r="I844" s="10"/>
    </row>
    <row r="845">
      <c r="E845" s="14"/>
      <c r="F845" s="10"/>
      <c r="G845" s="10"/>
      <c r="H845" s="16"/>
      <c r="I845" s="10"/>
    </row>
    <row r="846">
      <c r="E846" s="14"/>
      <c r="F846" s="10"/>
      <c r="G846" s="10"/>
      <c r="H846" s="16"/>
      <c r="I846" s="10"/>
    </row>
    <row r="847">
      <c r="E847" s="14"/>
      <c r="F847" s="10"/>
      <c r="G847" s="10"/>
      <c r="H847" s="16"/>
      <c r="I847" s="10"/>
    </row>
    <row r="848">
      <c r="E848" s="14"/>
      <c r="F848" s="10"/>
      <c r="G848" s="10"/>
      <c r="H848" s="16"/>
      <c r="I848" s="10"/>
    </row>
    <row r="849">
      <c r="E849" s="14"/>
      <c r="F849" s="10"/>
      <c r="G849" s="10"/>
      <c r="H849" s="16"/>
      <c r="I849" s="10"/>
    </row>
    <row r="850">
      <c r="E850" s="14"/>
      <c r="F850" s="10"/>
      <c r="G850" s="10"/>
      <c r="H850" s="16"/>
      <c r="I850" s="10"/>
    </row>
    <row r="851">
      <c r="E851" s="14"/>
      <c r="F851" s="10"/>
      <c r="G851" s="10"/>
      <c r="H851" s="16"/>
      <c r="I851" s="10"/>
    </row>
    <row r="852">
      <c r="E852" s="14"/>
      <c r="F852" s="10"/>
      <c r="G852" s="10"/>
      <c r="H852" s="16"/>
      <c r="I852" s="10"/>
    </row>
    <row r="853">
      <c r="E853" s="14"/>
      <c r="F853" s="10"/>
      <c r="G853" s="10"/>
      <c r="H853" s="16"/>
      <c r="I853" s="10"/>
    </row>
    <row r="854">
      <c r="E854" s="14"/>
      <c r="F854" s="10"/>
      <c r="G854" s="10"/>
      <c r="H854" s="16"/>
      <c r="I854" s="10"/>
    </row>
    <row r="855">
      <c r="E855" s="14"/>
      <c r="F855" s="10"/>
      <c r="G855" s="10"/>
      <c r="H855" s="16"/>
      <c r="I855" s="10"/>
    </row>
    <row r="856">
      <c r="E856" s="14"/>
      <c r="F856" s="10"/>
      <c r="G856" s="10"/>
      <c r="H856" s="16"/>
      <c r="I856" s="10"/>
    </row>
    <row r="857">
      <c r="E857" s="14"/>
      <c r="F857" s="10"/>
      <c r="G857" s="10"/>
      <c r="H857" s="16"/>
      <c r="I857" s="10"/>
    </row>
    <row r="858">
      <c r="E858" s="14"/>
      <c r="F858" s="10"/>
      <c r="G858" s="10"/>
      <c r="H858" s="16"/>
      <c r="I858" s="10"/>
    </row>
    <row r="859">
      <c r="E859" s="14"/>
      <c r="F859" s="10"/>
      <c r="G859" s="10"/>
      <c r="H859" s="16"/>
      <c r="I859" s="10"/>
    </row>
    <row r="860">
      <c r="E860" s="14"/>
      <c r="F860" s="10"/>
      <c r="G860" s="10"/>
      <c r="H860" s="16"/>
      <c r="I860" s="10"/>
    </row>
    <row r="861">
      <c r="E861" s="14"/>
      <c r="F861" s="10"/>
      <c r="G861" s="10"/>
      <c r="H861" s="16"/>
      <c r="I861" s="10"/>
    </row>
    <row r="862">
      <c r="E862" s="14"/>
      <c r="F862" s="10"/>
      <c r="G862" s="10"/>
      <c r="H862" s="16"/>
      <c r="I862" s="10"/>
    </row>
    <row r="863">
      <c r="E863" s="14"/>
      <c r="F863" s="10"/>
      <c r="G863" s="10"/>
      <c r="H863" s="16"/>
      <c r="I863" s="10"/>
    </row>
    <row r="864">
      <c r="E864" s="14"/>
      <c r="F864" s="10"/>
      <c r="G864" s="10"/>
      <c r="H864" s="16"/>
      <c r="I864" s="10"/>
    </row>
    <row r="865">
      <c r="E865" s="14"/>
      <c r="F865" s="10"/>
      <c r="G865" s="10"/>
      <c r="H865" s="16"/>
      <c r="I865" s="10"/>
    </row>
    <row r="866">
      <c r="E866" s="14"/>
      <c r="F866" s="10"/>
      <c r="G866" s="10"/>
      <c r="H866" s="16"/>
      <c r="I866" s="10"/>
    </row>
    <row r="867">
      <c r="E867" s="14"/>
      <c r="F867" s="10"/>
      <c r="G867" s="10"/>
      <c r="H867" s="16"/>
      <c r="I867" s="10"/>
    </row>
    <row r="868">
      <c r="E868" s="14"/>
      <c r="F868" s="10"/>
      <c r="G868" s="10"/>
      <c r="H868" s="16"/>
      <c r="I868" s="10"/>
    </row>
    <row r="869">
      <c r="E869" s="14"/>
      <c r="F869" s="10"/>
      <c r="G869" s="10"/>
      <c r="H869" s="16"/>
      <c r="I869" s="10"/>
    </row>
    <row r="870">
      <c r="E870" s="14"/>
      <c r="F870" s="10"/>
      <c r="G870" s="10"/>
      <c r="H870" s="16"/>
      <c r="I870" s="10"/>
    </row>
    <row r="871">
      <c r="E871" s="14"/>
      <c r="F871" s="10"/>
      <c r="G871" s="10"/>
      <c r="H871" s="16"/>
      <c r="I871" s="10"/>
    </row>
    <row r="872">
      <c r="E872" s="14"/>
      <c r="F872" s="10"/>
      <c r="G872" s="10"/>
      <c r="H872" s="16"/>
      <c r="I872" s="10"/>
    </row>
    <row r="873">
      <c r="E873" s="14"/>
      <c r="F873" s="10"/>
      <c r="G873" s="10"/>
      <c r="H873" s="16"/>
      <c r="I873" s="10"/>
    </row>
    <row r="874">
      <c r="E874" s="14"/>
      <c r="F874" s="10"/>
      <c r="G874" s="10"/>
      <c r="H874" s="16"/>
      <c r="I874" s="10"/>
    </row>
    <row r="875">
      <c r="E875" s="14"/>
      <c r="F875" s="10"/>
      <c r="G875" s="10"/>
      <c r="H875" s="16"/>
      <c r="I875" s="10"/>
    </row>
    <row r="876">
      <c r="E876" s="14"/>
      <c r="F876" s="10"/>
      <c r="G876" s="10"/>
      <c r="H876" s="16"/>
      <c r="I876" s="10"/>
    </row>
    <row r="877">
      <c r="E877" s="14"/>
      <c r="F877" s="10"/>
      <c r="G877" s="10"/>
      <c r="H877" s="16"/>
      <c r="I877" s="10"/>
    </row>
    <row r="878">
      <c r="E878" s="14"/>
      <c r="F878" s="10"/>
      <c r="G878" s="10"/>
      <c r="H878" s="16"/>
      <c r="I878" s="10"/>
    </row>
    <row r="879">
      <c r="E879" s="14"/>
      <c r="F879" s="10"/>
      <c r="G879" s="10"/>
      <c r="H879" s="16"/>
      <c r="I879" s="10"/>
    </row>
    <row r="880">
      <c r="E880" s="14"/>
      <c r="F880" s="10"/>
      <c r="G880" s="10"/>
      <c r="H880" s="16"/>
      <c r="I880" s="10"/>
    </row>
    <row r="881">
      <c r="E881" s="14"/>
      <c r="F881" s="10"/>
      <c r="G881" s="10"/>
      <c r="H881" s="16"/>
      <c r="I881" s="10"/>
    </row>
    <row r="882">
      <c r="E882" s="14"/>
      <c r="F882" s="10"/>
      <c r="G882" s="10"/>
      <c r="H882" s="16"/>
      <c r="I882" s="10"/>
    </row>
    <row r="883">
      <c r="E883" s="14"/>
      <c r="F883" s="10"/>
      <c r="G883" s="10"/>
      <c r="H883" s="16"/>
      <c r="I883" s="10"/>
    </row>
    <row r="884">
      <c r="E884" s="14"/>
      <c r="F884" s="10"/>
      <c r="G884" s="10"/>
      <c r="H884" s="16"/>
      <c r="I884" s="10"/>
    </row>
    <row r="885">
      <c r="E885" s="14"/>
      <c r="F885" s="10"/>
      <c r="G885" s="10"/>
      <c r="H885" s="16"/>
      <c r="I885" s="10"/>
    </row>
    <row r="886">
      <c r="E886" s="14"/>
      <c r="F886" s="10"/>
      <c r="G886" s="10"/>
      <c r="H886" s="16"/>
      <c r="I886" s="10"/>
    </row>
    <row r="887">
      <c r="E887" s="14"/>
      <c r="F887" s="10"/>
      <c r="G887" s="10"/>
      <c r="H887" s="16"/>
      <c r="I887" s="10"/>
    </row>
    <row r="888">
      <c r="E888" s="14"/>
      <c r="F888" s="10"/>
      <c r="G888" s="10"/>
      <c r="H888" s="16"/>
      <c r="I888" s="10"/>
    </row>
    <row r="889">
      <c r="E889" s="14"/>
      <c r="F889" s="10"/>
      <c r="G889" s="10"/>
      <c r="H889" s="16"/>
      <c r="I889" s="10"/>
    </row>
    <row r="890">
      <c r="E890" s="14"/>
      <c r="F890" s="10"/>
      <c r="G890" s="10"/>
      <c r="H890" s="16"/>
      <c r="I890" s="10"/>
    </row>
    <row r="891">
      <c r="E891" s="14"/>
      <c r="F891" s="10"/>
      <c r="G891" s="10"/>
      <c r="H891" s="16"/>
      <c r="I891" s="10"/>
    </row>
    <row r="892">
      <c r="E892" s="14"/>
      <c r="F892" s="10"/>
      <c r="G892" s="10"/>
      <c r="H892" s="16"/>
      <c r="I892" s="10"/>
    </row>
    <row r="893">
      <c r="E893" s="14"/>
      <c r="F893" s="10"/>
      <c r="G893" s="10"/>
      <c r="H893" s="16"/>
      <c r="I893" s="10"/>
    </row>
    <row r="894">
      <c r="E894" s="14"/>
      <c r="F894" s="10"/>
      <c r="G894" s="10"/>
      <c r="H894" s="16"/>
      <c r="I894" s="10"/>
    </row>
    <row r="895">
      <c r="E895" s="14"/>
      <c r="F895" s="10"/>
      <c r="G895" s="10"/>
      <c r="H895" s="16"/>
      <c r="I895" s="10"/>
    </row>
    <row r="896">
      <c r="E896" s="14"/>
      <c r="F896" s="10"/>
      <c r="G896" s="10"/>
      <c r="H896" s="16"/>
      <c r="I896" s="10"/>
    </row>
    <row r="897">
      <c r="E897" s="14"/>
      <c r="F897" s="10"/>
      <c r="G897" s="10"/>
      <c r="H897" s="16"/>
      <c r="I897" s="10"/>
    </row>
    <row r="898">
      <c r="E898" s="14"/>
      <c r="F898" s="10"/>
      <c r="G898" s="10"/>
      <c r="H898" s="16"/>
      <c r="I898" s="10"/>
    </row>
    <row r="899">
      <c r="E899" s="14"/>
      <c r="F899" s="10"/>
      <c r="G899" s="10"/>
      <c r="H899" s="16"/>
      <c r="I899" s="10"/>
    </row>
    <row r="900">
      <c r="E900" s="14"/>
      <c r="F900" s="10"/>
      <c r="G900" s="10"/>
      <c r="H900" s="16"/>
      <c r="I900" s="10"/>
    </row>
    <row r="901">
      <c r="E901" s="14"/>
      <c r="F901" s="10"/>
      <c r="G901" s="10"/>
      <c r="H901" s="16"/>
      <c r="I901" s="10"/>
    </row>
    <row r="902">
      <c r="E902" s="14"/>
      <c r="F902" s="10"/>
      <c r="G902" s="10"/>
      <c r="H902" s="16"/>
      <c r="I902" s="10"/>
    </row>
    <row r="903">
      <c r="E903" s="14"/>
      <c r="F903" s="10"/>
      <c r="G903" s="10"/>
      <c r="H903" s="16"/>
      <c r="I903" s="10"/>
    </row>
    <row r="904">
      <c r="E904" s="14"/>
      <c r="F904" s="10"/>
      <c r="G904" s="10"/>
      <c r="H904" s="16"/>
      <c r="I904" s="10"/>
    </row>
    <row r="905">
      <c r="E905" s="14"/>
      <c r="F905" s="10"/>
      <c r="G905" s="10"/>
      <c r="H905" s="16"/>
      <c r="I905" s="10"/>
    </row>
    <row r="906">
      <c r="E906" s="14"/>
      <c r="F906" s="10"/>
      <c r="G906" s="10"/>
      <c r="H906" s="16"/>
      <c r="I906" s="10"/>
    </row>
    <row r="907">
      <c r="E907" s="14"/>
      <c r="F907" s="10"/>
      <c r="G907" s="10"/>
      <c r="H907" s="16"/>
      <c r="I907" s="10"/>
    </row>
    <row r="908">
      <c r="E908" s="14"/>
      <c r="F908" s="10"/>
      <c r="G908" s="10"/>
      <c r="H908" s="16"/>
      <c r="I908" s="10"/>
    </row>
    <row r="909">
      <c r="E909" s="14"/>
      <c r="F909" s="10"/>
      <c r="G909" s="10"/>
      <c r="H909" s="16"/>
      <c r="I909" s="10"/>
    </row>
    <row r="910">
      <c r="E910" s="14"/>
      <c r="F910" s="10"/>
      <c r="G910" s="10"/>
      <c r="H910" s="16"/>
      <c r="I910" s="10"/>
    </row>
    <row r="911">
      <c r="E911" s="14"/>
      <c r="F911" s="10"/>
      <c r="G911" s="10"/>
      <c r="H911" s="16"/>
      <c r="I911" s="10"/>
    </row>
    <row r="912">
      <c r="E912" s="14"/>
      <c r="F912" s="10"/>
      <c r="G912" s="10"/>
      <c r="H912" s="16"/>
      <c r="I912" s="10"/>
    </row>
    <row r="913">
      <c r="E913" s="14"/>
      <c r="F913" s="10"/>
      <c r="G913" s="10"/>
      <c r="H913" s="16"/>
      <c r="I913" s="10"/>
    </row>
    <row r="914">
      <c r="E914" s="14"/>
      <c r="F914" s="10"/>
      <c r="G914" s="10"/>
      <c r="H914" s="16"/>
      <c r="I914" s="10"/>
    </row>
    <row r="915">
      <c r="E915" s="14"/>
      <c r="F915" s="10"/>
      <c r="G915" s="10"/>
      <c r="H915" s="16"/>
      <c r="I915" s="10"/>
    </row>
    <row r="916">
      <c r="E916" s="14"/>
      <c r="F916" s="10"/>
      <c r="G916" s="10"/>
      <c r="H916" s="16"/>
      <c r="I916" s="10"/>
    </row>
    <row r="917">
      <c r="E917" s="14"/>
      <c r="F917" s="10"/>
      <c r="G917" s="10"/>
      <c r="H917" s="16"/>
      <c r="I917" s="10"/>
    </row>
    <row r="918">
      <c r="E918" s="14"/>
      <c r="F918" s="10"/>
      <c r="G918" s="10"/>
      <c r="H918" s="16"/>
      <c r="I918" s="10"/>
    </row>
    <row r="919">
      <c r="E919" s="14"/>
      <c r="F919" s="10"/>
      <c r="G919" s="10"/>
      <c r="H919" s="16"/>
      <c r="I919" s="10"/>
    </row>
    <row r="920">
      <c r="E920" s="14"/>
      <c r="F920" s="10"/>
      <c r="G920" s="10"/>
      <c r="H920" s="16"/>
      <c r="I920" s="10"/>
    </row>
    <row r="921">
      <c r="E921" s="14"/>
      <c r="F921" s="10"/>
      <c r="G921" s="10"/>
      <c r="H921" s="16"/>
      <c r="I921" s="10"/>
    </row>
    <row r="922">
      <c r="E922" s="14"/>
      <c r="F922" s="10"/>
      <c r="G922" s="10"/>
      <c r="H922" s="16"/>
      <c r="I922" s="10"/>
    </row>
    <row r="923">
      <c r="E923" s="14"/>
      <c r="F923" s="10"/>
      <c r="G923" s="10"/>
      <c r="H923" s="16"/>
      <c r="I923" s="10"/>
    </row>
    <row r="924">
      <c r="E924" s="14"/>
      <c r="F924" s="10"/>
      <c r="G924" s="10"/>
      <c r="H924" s="16"/>
      <c r="I924" s="10"/>
    </row>
    <row r="925">
      <c r="E925" s="14"/>
      <c r="F925" s="10"/>
      <c r="G925" s="10"/>
      <c r="H925" s="16"/>
      <c r="I925" s="10"/>
    </row>
    <row r="926">
      <c r="E926" s="14"/>
      <c r="F926" s="10"/>
      <c r="G926" s="10"/>
      <c r="H926" s="16"/>
      <c r="I926" s="10"/>
    </row>
    <row r="927">
      <c r="E927" s="14"/>
      <c r="F927" s="10"/>
      <c r="G927" s="10"/>
      <c r="H927" s="16"/>
      <c r="I927" s="10"/>
    </row>
    <row r="928">
      <c r="E928" s="14"/>
      <c r="F928" s="10"/>
      <c r="G928" s="10"/>
      <c r="H928" s="16"/>
      <c r="I928" s="10"/>
    </row>
    <row r="929">
      <c r="E929" s="14"/>
      <c r="F929" s="10"/>
      <c r="G929" s="10"/>
      <c r="H929" s="16"/>
      <c r="I929" s="10"/>
    </row>
    <row r="930">
      <c r="E930" s="14"/>
      <c r="F930" s="10"/>
      <c r="G930" s="10"/>
      <c r="H930" s="16"/>
      <c r="I930" s="10"/>
    </row>
    <row r="931">
      <c r="E931" s="14"/>
      <c r="F931" s="10"/>
      <c r="G931" s="10"/>
      <c r="H931" s="16"/>
      <c r="I931" s="10"/>
    </row>
    <row r="932">
      <c r="E932" s="14"/>
      <c r="F932" s="10"/>
      <c r="G932" s="10"/>
      <c r="H932" s="16"/>
      <c r="I932" s="10"/>
    </row>
    <row r="933">
      <c r="E933" s="14"/>
      <c r="F933" s="10"/>
      <c r="G933" s="10"/>
      <c r="H933" s="16"/>
      <c r="I933" s="10"/>
    </row>
    <row r="934">
      <c r="E934" s="14"/>
      <c r="F934" s="10"/>
      <c r="G934" s="10"/>
      <c r="H934" s="16"/>
      <c r="I934" s="10"/>
    </row>
    <row r="935">
      <c r="E935" s="14"/>
      <c r="F935" s="10"/>
      <c r="G935" s="10"/>
      <c r="H935" s="16"/>
      <c r="I935" s="10"/>
    </row>
    <row r="936">
      <c r="E936" s="14"/>
      <c r="F936" s="10"/>
      <c r="G936" s="10"/>
      <c r="H936" s="16"/>
      <c r="I936" s="10"/>
    </row>
    <row r="937">
      <c r="E937" s="14"/>
      <c r="F937" s="10"/>
      <c r="G937" s="10"/>
      <c r="H937" s="16"/>
      <c r="I937" s="10"/>
    </row>
    <row r="938">
      <c r="E938" s="14"/>
      <c r="F938" s="10"/>
      <c r="G938" s="10"/>
      <c r="H938" s="16"/>
      <c r="I938" s="10"/>
    </row>
    <row r="939">
      <c r="E939" s="14"/>
      <c r="F939" s="10"/>
      <c r="G939" s="10"/>
      <c r="H939" s="16"/>
      <c r="I939" s="10"/>
    </row>
    <row r="940">
      <c r="E940" s="14"/>
      <c r="F940" s="10"/>
      <c r="G940" s="10"/>
      <c r="H940" s="16"/>
      <c r="I940" s="10"/>
    </row>
    <row r="941">
      <c r="E941" s="14"/>
      <c r="F941" s="10"/>
      <c r="G941" s="10"/>
      <c r="H941" s="16"/>
      <c r="I941" s="10"/>
    </row>
    <row r="942">
      <c r="E942" s="14"/>
      <c r="F942" s="10"/>
      <c r="G942" s="10"/>
      <c r="H942" s="16"/>
      <c r="I942" s="10"/>
    </row>
    <row r="943">
      <c r="E943" s="14"/>
      <c r="F943" s="10"/>
      <c r="G943" s="10"/>
      <c r="H943" s="16"/>
      <c r="I943" s="10"/>
    </row>
    <row r="944">
      <c r="E944" s="14"/>
      <c r="F944" s="10"/>
      <c r="G944" s="10"/>
      <c r="H944" s="16"/>
      <c r="I944" s="10"/>
    </row>
    <row r="945">
      <c r="E945" s="14"/>
      <c r="F945" s="10"/>
      <c r="G945" s="10"/>
      <c r="H945" s="16"/>
      <c r="I945" s="10"/>
    </row>
    <row r="946">
      <c r="E946" s="14"/>
      <c r="F946" s="10"/>
      <c r="G946" s="10"/>
      <c r="H946" s="16"/>
      <c r="I946" s="10"/>
    </row>
    <row r="947">
      <c r="E947" s="14"/>
      <c r="F947" s="10"/>
      <c r="G947" s="10"/>
      <c r="H947" s="16"/>
      <c r="I947" s="10"/>
    </row>
    <row r="948">
      <c r="E948" s="14"/>
      <c r="F948" s="10"/>
      <c r="G948" s="10"/>
      <c r="H948" s="16"/>
      <c r="I948" s="10"/>
    </row>
    <row r="949">
      <c r="E949" s="14"/>
      <c r="F949" s="10"/>
      <c r="G949" s="10"/>
      <c r="H949" s="16"/>
      <c r="I949" s="10"/>
    </row>
    <row r="950">
      <c r="E950" s="14"/>
      <c r="F950" s="10"/>
      <c r="G950" s="10"/>
      <c r="H950" s="16"/>
      <c r="I950" s="10"/>
    </row>
    <row r="951">
      <c r="E951" s="14"/>
      <c r="F951" s="10"/>
      <c r="G951" s="10"/>
      <c r="H951" s="16"/>
      <c r="I951" s="10"/>
    </row>
    <row r="952">
      <c r="E952" s="14"/>
      <c r="F952" s="10"/>
      <c r="G952" s="10"/>
      <c r="H952" s="16"/>
      <c r="I952" s="10"/>
    </row>
    <row r="953">
      <c r="E953" s="14"/>
      <c r="F953" s="10"/>
      <c r="G953" s="10"/>
      <c r="H953" s="16"/>
      <c r="I953" s="10"/>
    </row>
    <row r="954">
      <c r="E954" s="14"/>
      <c r="F954" s="10"/>
      <c r="G954" s="10"/>
      <c r="H954" s="16"/>
      <c r="I954" s="10"/>
    </row>
    <row r="955">
      <c r="E955" s="14"/>
      <c r="F955" s="10"/>
      <c r="G955" s="10"/>
      <c r="H955" s="16"/>
      <c r="I955" s="10"/>
    </row>
    <row r="956">
      <c r="E956" s="14"/>
      <c r="F956" s="10"/>
      <c r="G956" s="10"/>
      <c r="H956" s="16"/>
      <c r="I956" s="10"/>
    </row>
    <row r="957">
      <c r="E957" s="14"/>
      <c r="F957" s="10"/>
      <c r="G957" s="10"/>
      <c r="H957" s="16"/>
      <c r="I957" s="10"/>
    </row>
    <row r="958">
      <c r="E958" s="14"/>
      <c r="F958" s="10"/>
      <c r="G958" s="10"/>
      <c r="H958" s="16"/>
      <c r="I958" s="10"/>
    </row>
    <row r="959">
      <c r="E959" s="14"/>
      <c r="F959" s="10"/>
      <c r="G959" s="10"/>
      <c r="H959" s="16"/>
      <c r="I959" s="10"/>
    </row>
    <row r="960">
      <c r="E960" s="14"/>
      <c r="F960" s="10"/>
      <c r="G960" s="10"/>
      <c r="H960" s="16"/>
      <c r="I960" s="10"/>
    </row>
    <row r="961">
      <c r="E961" s="14"/>
      <c r="F961" s="10"/>
      <c r="G961" s="10"/>
      <c r="H961" s="16"/>
      <c r="I961" s="10"/>
    </row>
    <row r="962">
      <c r="E962" s="14"/>
      <c r="F962" s="10"/>
      <c r="G962" s="10"/>
      <c r="H962" s="16"/>
      <c r="I962" s="10"/>
    </row>
    <row r="963">
      <c r="E963" s="14"/>
      <c r="F963" s="10"/>
      <c r="G963" s="10"/>
      <c r="H963" s="16"/>
      <c r="I963" s="10"/>
    </row>
    <row r="964">
      <c r="E964" s="14"/>
      <c r="F964" s="10"/>
      <c r="G964" s="10"/>
      <c r="H964" s="16"/>
      <c r="I964" s="10"/>
    </row>
    <row r="965">
      <c r="E965" s="14"/>
      <c r="F965" s="10"/>
      <c r="G965" s="10"/>
      <c r="H965" s="16"/>
      <c r="I965" s="10"/>
    </row>
    <row r="966">
      <c r="E966" s="14"/>
      <c r="F966" s="10"/>
      <c r="G966" s="10"/>
      <c r="H966" s="16"/>
      <c r="I966" s="10"/>
    </row>
    <row r="967">
      <c r="E967" s="14"/>
      <c r="F967" s="10"/>
      <c r="G967" s="10"/>
      <c r="H967" s="16"/>
      <c r="I967" s="10"/>
    </row>
    <row r="968">
      <c r="E968" s="14"/>
      <c r="F968" s="10"/>
      <c r="G968" s="10"/>
      <c r="H968" s="16"/>
      <c r="I968" s="10"/>
    </row>
    <row r="969">
      <c r="E969" s="14"/>
      <c r="F969" s="10"/>
      <c r="G969" s="10"/>
      <c r="H969" s="16"/>
      <c r="I969" s="10"/>
    </row>
    <row r="970">
      <c r="E970" s="14"/>
      <c r="F970" s="10"/>
      <c r="G970" s="10"/>
      <c r="H970" s="16"/>
      <c r="I970" s="10"/>
    </row>
    <row r="971">
      <c r="E971" s="14"/>
      <c r="F971" s="10"/>
      <c r="G971" s="10"/>
      <c r="H971" s="16"/>
      <c r="I971" s="10"/>
    </row>
    <row r="972">
      <c r="E972" s="14"/>
      <c r="F972" s="10"/>
      <c r="G972" s="10"/>
      <c r="H972" s="16"/>
      <c r="I972" s="10"/>
    </row>
    <row r="973">
      <c r="E973" s="14"/>
      <c r="F973" s="10"/>
      <c r="G973" s="10"/>
      <c r="H973" s="16"/>
      <c r="I973" s="10"/>
    </row>
    <row r="974">
      <c r="E974" s="14"/>
      <c r="F974" s="10"/>
      <c r="G974" s="10"/>
      <c r="H974" s="16"/>
      <c r="I974" s="10"/>
    </row>
    <row r="975">
      <c r="E975" s="14"/>
      <c r="F975" s="10"/>
      <c r="G975" s="10"/>
      <c r="H975" s="16"/>
      <c r="I975" s="10"/>
    </row>
    <row r="976">
      <c r="E976" s="14"/>
      <c r="F976" s="10"/>
      <c r="G976" s="10"/>
      <c r="H976" s="16"/>
      <c r="I976" s="10"/>
    </row>
    <row r="977">
      <c r="E977" s="14"/>
      <c r="F977" s="10"/>
      <c r="G977" s="10"/>
      <c r="H977" s="16"/>
      <c r="I977" s="10"/>
    </row>
    <row r="978">
      <c r="E978" s="14"/>
      <c r="F978" s="10"/>
      <c r="G978" s="10"/>
      <c r="H978" s="16"/>
      <c r="I978" s="10"/>
    </row>
    <row r="979">
      <c r="E979" s="14"/>
      <c r="F979" s="10"/>
      <c r="G979" s="10"/>
      <c r="H979" s="16"/>
      <c r="I979" s="10"/>
    </row>
    <row r="980">
      <c r="E980" s="14"/>
      <c r="F980" s="10"/>
      <c r="G980" s="10"/>
      <c r="H980" s="16"/>
      <c r="I980" s="10"/>
    </row>
    <row r="981">
      <c r="E981" s="14"/>
      <c r="F981" s="10"/>
      <c r="G981" s="10"/>
      <c r="H981" s="16"/>
      <c r="I981" s="10"/>
    </row>
    <row r="982">
      <c r="E982" s="14"/>
      <c r="F982" s="10"/>
      <c r="G982" s="10"/>
      <c r="H982" s="16"/>
      <c r="I982" s="10"/>
    </row>
    <row r="983">
      <c r="E983" s="14"/>
      <c r="F983" s="10"/>
      <c r="G983" s="10"/>
      <c r="H983" s="16"/>
      <c r="I983" s="10"/>
    </row>
    <row r="984">
      <c r="E984" s="14"/>
      <c r="F984" s="10"/>
      <c r="G984" s="10"/>
      <c r="H984" s="16"/>
      <c r="I984" s="10"/>
    </row>
    <row r="985">
      <c r="E985" s="14"/>
      <c r="F985" s="10"/>
      <c r="G985" s="10"/>
      <c r="H985" s="16"/>
      <c r="I985" s="10"/>
    </row>
    <row r="986">
      <c r="E986" s="14"/>
      <c r="F986" s="10"/>
      <c r="G986" s="10"/>
      <c r="H986" s="16"/>
      <c r="I986" s="10"/>
    </row>
    <row r="987">
      <c r="E987" s="14"/>
      <c r="F987" s="10"/>
      <c r="G987" s="10"/>
      <c r="H987" s="16"/>
      <c r="I987" s="10"/>
    </row>
    <row r="988">
      <c r="E988" s="14"/>
      <c r="F988" s="10"/>
      <c r="G988" s="10"/>
      <c r="H988" s="16"/>
      <c r="I988" s="10"/>
    </row>
    <row r="989">
      <c r="E989" s="14"/>
      <c r="F989" s="10"/>
      <c r="G989" s="10"/>
      <c r="H989" s="16"/>
      <c r="I989" s="10"/>
    </row>
    <row r="990">
      <c r="E990" s="14"/>
      <c r="F990" s="10"/>
      <c r="G990" s="10"/>
      <c r="H990" s="16"/>
      <c r="I990" s="10"/>
    </row>
    <row r="991">
      <c r="E991" s="14"/>
      <c r="F991" s="10"/>
      <c r="G991" s="10"/>
      <c r="H991" s="16"/>
      <c r="I991" s="10"/>
    </row>
    <row r="992">
      <c r="E992" s="14"/>
      <c r="F992" s="10"/>
      <c r="G992" s="10"/>
      <c r="H992" s="16"/>
      <c r="I992" s="10"/>
    </row>
    <row r="993">
      <c r="E993" s="14"/>
      <c r="F993" s="10"/>
      <c r="G993" s="10"/>
      <c r="H993" s="16"/>
      <c r="I993" s="10"/>
    </row>
    <row r="994">
      <c r="E994" s="14"/>
      <c r="F994" s="10"/>
      <c r="G994" s="10"/>
      <c r="H994" s="16"/>
      <c r="I994" s="10"/>
    </row>
    <row r="995">
      <c r="E995" s="14"/>
      <c r="F995" s="10"/>
      <c r="G995" s="10"/>
      <c r="H995" s="16"/>
      <c r="I995" s="10"/>
    </row>
    <row r="996">
      <c r="E996" s="14"/>
      <c r="F996" s="10"/>
      <c r="G996" s="10"/>
      <c r="H996" s="16"/>
      <c r="I996" s="10"/>
    </row>
    <row r="997">
      <c r="E997" s="14"/>
      <c r="F997" s="10"/>
      <c r="G997" s="10"/>
      <c r="H997" s="16"/>
      <c r="I997" s="10"/>
    </row>
    <row r="998">
      <c r="E998" s="14"/>
      <c r="F998" s="10"/>
      <c r="G998" s="10"/>
      <c r="H998" s="16"/>
      <c r="I998" s="10"/>
    </row>
    <row r="999">
      <c r="E999" s="14"/>
      <c r="F999" s="10"/>
      <c r="G999" s="10"/>
      <c r="H999" s="16"/>
      <c r="I999" s="10"/>
    </row>
  </sheetData>
  <autoFilter ref="$A$1"/>
  <dataValidations>
    <dataValidation type="list" allowBlank="1" showErrorMessage="1" sqref="H2:H7 H9:H14 H19:H999">
      <formula1>'Fevereiro 2016'!$N$13:$N$14</formula1>
    </dataValidation>
  </dataValidations>
  <drawing r:id="rId1"/>
</worksheet>
</file>