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\Desktop\"/>
    </mc:Choice>
  </mc:AlternateContent>
  <xr:revisionPtr revIDLastSave="0" documentId="8_{16B9F156-5984-451B-838A-6C291E8C76B9}" xr6:coauthVersionLast="47" xr6:coauthVersionMax="47" xr10:uidLastSave="{00000000-0000-0000-0000-000000000000}"/>
  <bookViews>
    <workbookView xWindow="10335" yWindow="0" windowWidth="10200" windowHeight="10920" xr2:uid="{F9482D60-3B3C-4548-A7FF-0C7AA7CCD4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5" i="1"/>
  <c r="J24" i="1"/>
  <c r="J22" i="1"/>
  <c r="J20" i="1"/>
  <c r="J17" i="1"/>
  <c r="J15" i="1"/>
  <c r="J12" i="1"/>
  <c r="J10" i="1"/>
  <c r="J4" i="1"/>
  <c r="J7" i="1"/>
  <c r="J5" i="1"/>
  <c r="J3" i="1"/>
</calcChain>
</file>

<file path=xl/sharedStrings.xml><?xml version="1.0" encoding="utf-8"?>
<sst xmlns="http://schemas.openxmlformats.org/spreadsheetml/2006/main" count="442" uniqueCount="71">
  <si>
    <t>Date</t>
  </si>
  <si>
    <t>Product</t>
  </si>
  <si>
    <t>Region</t>
  </si>
  <si>
    <t>SalesRep</t>
  </si>
  <si>
    <t>Customer</t>
  </si>
  <si>
    <t>Units</t>
  </si>
  <si>
    <t>Sales</t>
  </si>
  <si>
    <t>COGS</t>
  </si>
  <si>
    <t>Quad</t>
  </si>
  <si>
    <t>East</t>
  </si>
  <si>
    <t>Gault</t>
  </si>
  <si>
    <t>TTT</t>
  </si>
  <si>
    <t>Smith</t>
  </si>
  <si>
    <t>HII</t>
  </si>
  <si>
    <t>Franks</t>
  </si>
  <si>
    <t>FM</t>
  </si>
  <si>
    <t>Carlota</t>
  </si>
  <si>
    <t>South</t>
  </si>
  <si>
    <t>MBG</t>
  </si>
  <si>
    <t>MidWest</t>
  </si>
  <si>
    <t>JAQ</t>
  </si>
  <si>
    <t>Sunshine</t>
  </si>
  <si>
    <t>West</t>
  </si>
  <si>
    <t>Pham</t>
  </si>
  <si>
    <t>ITTW</t>
  </si>
  <si>
    <t>Bellen</t>
  </si>
  <si>
    <t>HHH</t>
  </si>
  <si>
    <t>WT</t>
  </si>
  <si>
    <t>PSA</t>
  </si>
  <si>
    <t>Sunset</t>
  </si>
  <si>
    <t>TRU</t>
  </si>
  <si>
    <t>DFR</t>
  </si>
  <si>
    <t>KBTB</t>
  </si>
  <si>
    <t>ET</t>
  </si>
  <si>
    <t>WSD</t>
  </si>
  <si>
    <t>Sioux</t>
  </si>
  <si>
    <t>WFMI</t>
  </si>
  <si>
    <t>AA</t>
  </si>
  <si>
    <t>Chin</t>
  </si>
  <si>
    <t>FRED</t>
  </si>
  <si>
    <t>ZAT</t>
  </si>
  <si>
    <t>EPP</t>
  </si>
  <si>
    <t>KPSA</t>
  </si>
  <si>
    <t>MNGD</t>
  </si>
  <si>
    <t>AST</t>
  </si>
  <si>
    <t>SFWK</t>
  </si>
  <si>
    <t>ITW</t>
  </si>
  <si>
    <t>T</t>
  </si>
  <si>
    <t>QT</t>
  </si>
  <si>
    <t>BBT</t>
  </si>
  <si>
    <t>PLOT</t>
  </si>
  <si>
    <t>YTR</t>
  </si>
  <si>
    <t>LOP</t>
  </si>
  <si>
    <t>DFGH</t>
  </si>
  <si>
    <t>GRR</t>
  </si>
  <si>
    <t>DDH</t>
  </si>
  <si>
    <t>PCC</t>
  </si>
  <si>
    <t>&lt;--- sum of units greater than 60</t>
  </si>
  <si>
    <t>&lt;---- sum of units from South region</t>
  </si>
  <si>
    <t>&lt;---- sum</t>
  </si>
  <si>
    <t>&lt;---- avg</t>
  </si>
  <si>
    <t>&lt;--- count</t>
  </si>
  <si>
    <t>&lt;--- average number of units in west region</t>
  </si>
  <si>
    <t>&lt;--- average units for units &gt; 40</t>
  </si>
  <si>
    <t>&lt;--- averageifs() --- find average number of units for south region f</t>
  </si>
  <si>
    <t>where sales &gt; 400</t>
  </si>
  <si>
    <t>&lt;--- countif() --- number of sales greater &gt; 1100</t>
  </si>
  <si>
    <t>&lt;---- countifs() ---  number of sales greater &gt; 1100 having units &gt; 60</t>
  </si>
  <si>
    <t xml:space="preserve"> large() &lt;--- 2nd largest unit</t>
  </si>
  <si>
    <t>large() &lt;--- 10th largest unit</t>
  </si>
  <si>
    <t xml:space="preserve"> small() &lt;--- 2nd smallest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</si>
</sst>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&quot;$&quot;#,##0.00_);[Red]\(&quot;$&quot;#,##0.00\)"/>
    <numFmt numFmtId="170" formatCode="m/d/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4" borderId="1"/>
  </cellStyleXfs>
  <cellXfs count="11">
    <xf numFmtId="0" fontId="0" fillId="0" borderId="0" xfId="0"/>
    <xf numFmtId="0" fontId="2" fillId="2" borderId="1" xfId="0" applyFont="1" applyFill="1" applyBorder="1"/>
    <xf numFmtId="170" fontId="0" fillId="0" borderId="1" xfId="0" applyNumberFormat="1" applyBorder="1"/>
    <xf numFmtId="0" fontId="3" fillId="0" borderId="1" xfId="0" applyFont="1" applyBorder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0" fontId="0" fillId="3" borderId="1" xfId="0" applyFill="1" applyBorder="1"/>
    <xf numFmtId="170" fontId="0" fillId="3" borderId="1" xfId="0" applyNumberFormat="1" applyFill="1" applyBorder="1"/>
    <xf numFmtId="0" fontId="3" fillId="3" borderId="1" xfId="0" applyFont="1" applyFill="1" applyBorder="1"/>
    <xf numFmtId="169" fontId="0" fillId="3" borderId="1" xfId="0" applyNumberFormat="1" applyFill="1" applyBorder="1"/>
  </cellXfs>
  <cellStyles count="2">
    <cellStyle name="Blue" xfId="1" xr:uid="{D7CCAAA2-7386-463A-9BE8-3BD67B175F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2A05-6036-4A78-94D9-EF42C221FE53}">
  <dimension ref="A1:K106"/>
  <sheetViews>
    <sheetView tabSelected="1" topLeftCell="F1" workbookViewId="0">
      <selection activeCell="L28" sqref="L28"/>
    </sheetView>
  </sheetViews>
  <sheetFormatPr defaultRowHeight="15" x14ac:dyDescent="0.25"/>
  <cols>
    <col min="7" max="7" width="10.7109375" customWidth="1"/>
    <col min="10" max="10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s="2">
        <v>40555</v>
      </c>
      <c r="B2" s="3" t="s">
        <v>8</v>
      </c>
      <c r="C2" s="4" t="s">
        <v>9</v>
      </c>
      <c r="D2" s="4" t="s">
        <v>10</v>
      </c>
      <c r="E2" s="4" t="s">
        <v>11</v>
      </c>
      <c r="F2" s="4">
        <v>36</v>
      </c>
      <c r="G2" s="5">
        <v>971.64</v>
      </c>
      <c r="H2" s="5">
        <v>522</v>
      </c>
    </row>
    <row r="3" spans="1:11" x14ac:dyDescent="0.25">
      <c r="A3" s="2">
        <v>40554</v>
      </c>
      <c r="B3" s="3" t="s">
        <v>8</v>
      </c>
      <c r="C3" s="4" t="s">
        <v>9</v>
      </c>
      <c r="D3" s="4" t="s">
        <v>12</v>
      </c>
      <c r="E3" s="4" t="s">
        <v>13</v>
      </c>
      <c r="F3" s="4">
        <v>62</v>
      </c>
      <c r="G3" s="5">
        <v>1673.3799999999999</v>
      </c>
      <c r="H3" s="5">
        <v>899</v>
      </c>
      <c r="J3" s="6">
        <f>SUM(G2:G106)</f>
        <v>85427.34</v>
      </c>
      <c r="K3" t="s">
        <v>59</v>
      </c>
    </row>
    <row r="4" spans="1:11" x14ac:dyDescent="0.25">
      <c r="A4" s="2">
        <v>40549</v>
      </c>
      <c r="B4" s="3" t="s">
        <v>8</v>
      </c>
      <c r="C4" s="4" t="s">
        <v>9</v>
      </c>
      <c r="D4" s="4" t="s">
        <v>14</v>
      </c>
      <c r="E4" s="4" t="s">
        <v>15</v>
      </c>
      <c r="F4" s="4">
        <v>50</v>
      </c>
      <c r="G4" s="5">
        <v>1349.5</v>
      </c>
      <c r="H4" s="5">
        <v>725</v>
      </c>
      <c r="J4" s="6">
        <f>AVERAGE(G2:G106)</f>
        <v>813.59371428571421</v>
      </c>
      <c r="K4" t="s">
        <v>60</v>
      </c>
    </row>
    <row r="5" spans="1:11" x14ac:dyDescent="0.25">
      <c r="A5" s="2">
        <v>40546</v>
      </c>
      <c r="B5" s="3" t="s">
        <v>16</v>
      </c>
      <c r="C5" s="4" t="s">
        <v>17</v>
      </c>
      <c r="D5" s="4" t="s">
        <v>10</v>
      </c>
      <c r="E5" s="4" t="s">
        <v>18</v>
      </c>
      <c r="F5" s="4">
        <v>59</v>
      </c>
      <c r="G5" s="5">
        <v>1415.4099999999999</v>
      </c>
      <c r="H5" s="5">
        <v>649</v>
      </c>
      <c r="J5">
        <f>COUNT(F2:F106,)</f>
        <v>106</v>
      </c>
      <c r="K5" t="s">
        <v>61</v>
      </c>
    </row>
    <row r="6" spans="1:11" x14ac:dyDescent="0.25">
      <c r="A6" s="2">
        <v>40559</v>
      </c>
      <c r="B6" s="3" t="s">
        <v>16</v>
      </c>
      <c r="C6" s="4" t="s">
        <v>19</v>
      </c>
      <c r="D6" s="4" t="s">
        <v>14</v>
      </c>
      <c r="E6" s="4" t="s">
        <v>20</v>
      </c>
      <c r="F6" s="4">
        <v>53</v>
      </c>
      <c r="G6" s="5">
        <v>1271.47</v>
      </c>
      <c r="H6" s="5">
        <v>583</v>
      </c>
    </row>
    <row r="7" spans="1:11" x14ac:dyDescent="0.25">
      <c r="A7" s="2">
        <v>40567</v>
      </c>
      <c r="B7" s="3" t="s">
        <v>21</v>
      </c>
      <c r="C7" s="4" t="s">
        <v>22</v>
      </c>
      <c r="D7" s="4" t="s">
        <v>23</v>
      </c>
      <c r="E7" s="4" t="s">
        <v>24</v>
      </c>
      <c r="F7" s="4">
        <v>41</v>
      </c>
      <c r="G7" s="5">
        <v>778.58999999999992</v>
      </c>
      <c r="H7" s="5">
        <v>328</v>
      </c>
      <c r="J7">
        <f>SUMIF(C2:C106,"South",F2:F106)</f>
        <v>1087</v>
      </c>
      <c r="K7" t="s">
        <v>58</v>
      </c>
    </row>
    <row r="8" spans="1:11" x14ac:dyDescent="0.25">
      <c r="A8" s="2">
        <v>40553</v>
      </c>
      <c r="B8" s="3" t="s">
        <v>25</v>
      </c>
      <c r="C8" s="4" t="s">
        <v>19</v>
      </c>
      <c r="D8" s="4" t="s">
        <v>12</v>
      </c>
      <c r="E8" s="4" t="s">
        <v>26</v>
      </c>
      <c r="F8" s="4">
        <v>13</v>
      </c>
      <c r="G8" s="5">
        <v>298.87</v>
      </c>
      <c r="H8" s="5">
        <v>130</v>
      </c>
    </row>
    <row r="9" spans="1:11" x14ac:dyDescent="0.25">
      <c r="A9" s="2">
        <v>40567</v>
      </c>
      <c r="B9" s="3" t="s">
        <v>8</v>
      </c>
      <c r="C9" s="4" t="s">
        <v>17</v>
      </c>
      <c r="D9" s="4" t="s">
        <v>12</v>
      </c>
      <c r="E9" s="4" t="s">
        <v>11</v>
      </c>
      <c r="F9" s="4">
        <v>56</v>
      </c>
      <c r="G9" s="5">
        <v>1511.4399999999998</v>
      </c>
      <c r="H9" s="5">
        <v>812</v>
      </c>
    </row>
    <row r="10" spans="1:11" x14ac:dyDescent="0.25">
      <c r="A10" s="2">
        <v>40556</v>
      </c>
      <c r="B10" s="3" t="s">
        <v>21</v>
      </c>
      <c r="C10" s="4" t="s">
        <v>9</v>
      </c>
      <c r="D10" s="4" t="s">
        <v>10</v>
      </c>
      <c r="E10" s="4" t="s">
        <v>27</v>
      </c>
      <c r="F10" s="4">
        <v>50</v>
      </c>
      <c r="G10" s="5">
        <v>949.49999999999989</v>
      </c>
      <c r="H10" s="5">
        <v>400</v>
      </c>
      <c r="J10">
        <f>SUMIF(F2:F106,"&gt;60")</f>
        <v>564</v>
      </c>
      <c r="K10" t="s">
        <v>57</v>
      </c>
    </row>
    <row r="11" spans="1:11" x14ac:dyDescent="0.25">
      <c r="A11" s="2">
        <v>40568</v>
      </c>
      <c r="B11" s="3" t="s">
        <v>21</v>
      </c>
      <c r="C11" s="4" t="s">
        <v>19</v>
      </c>
      <c r="D11" s="4" t="s">
        <v>12</v>
      </c>
      <c r="E11" s="4" t="s">
        <v>28</v>
      </c>
      <c r="F11" s="4">
        <v>26</v>
      </c>
      <c r="G11" s="5">
        <v>493.73999999999995</v>
      </c>
      <c r="H11" s="5">
        <v>208</v>
      </c>
    </row>
    <row r="12" spans="1:11" x14ac:dyDescent="0.25">
      <c r="A12" s="2">
        <v>40553</v>
      </c>
      <c r="B12" s="3" t="s">
        <v>25</v>
      </c>
      <c r="C12" s="4" t="s">
        <v>9</v>
      </c>
      <c r="D12" s="4" t="s">
        <v>23</v>
      </c>
      <c r="E12" s="4" t="s">
        <v>13</v>
      </c>
      <c r="F12" s="4">
        <v>26</v>
      </c>
      <c r="G12" s="5">
        <v>597.74</v>
      </c>
      <c r="H12" s="5">
        <v>260</v>
      </c>
      <c r="J12">
        <f>AVERAGEIF(C2:C106, "West", F2:F106)</f>
        <v>35.5</v>
      </c>
      <c r="K12" t="s">
        <v>62</v>
      </c>
    </row>
    <row r="13" spans="1:11" x14ac:dyDescent="0.25">
      <c r="A13" s="2">
        <v>40572</v>
      </c>
      <c r="B13" s="3" t="s">
        <v>29</v>
      </c>
      <c r="C13" s="4" t="s">
        <v>17</v>
      </c>
      <c r="D13" s="4" t="s">
        <v>10</v>
      </c>
      <c r="E13" s="4" t="s">
        <v>30</v>
      </c>
      <c r="F13" s="4">
        <v>53</v>
      </c>
      <c r="G13" s="5">
        <v>1112.47</v>
      </c>
      <c r="H13" s="5">
        <v>490.25</v>
      </c>
    </row>
    <row r="14" spans="1:11" x14ac:dyDescent="0.25">
      <c r="A14" s="2">
        <v>40560</v>
      </c>
      <c r="B14" s="3" t="s">
        <v>8</v>
      </c>
      <c r="C14" s="4" t="s">
        <v>9</v>
      </c>
      <c r="D14" s="4" t="s">
        <v>23</v>
      </c>
      <c r="E14" s="4" t="s">
        <v>31</v>
      </c>
      <c r="F14" s="4">
        <v>43</v>
      </c>
      <c r="G14" s="5">
        <v>1160.57</v>
      </c>
      <c r="H14" s="5">
        <v>623.5</v>
      </c>
    </row>
    <row r="15" spans="1:11" x14ac:dyDescent="0.25">
      <c r="A15" s="2">
        <v>40546</v>
      </c>
      <c r="B15" s="3" t="s">
        <v>8</v>
      </c>
      <c r="C15" s="4" t="s">
        <v>19</v>
      </c>
      <c r="D15" s="4" t="s">
        <v>10</v>
      </c>
      <c r="E15" s="4" t="s">
        <v>15</v>
      </c>
      <c r="F15" s="4">
        <v>36</v>
      </c>
      <c r="G15" s="5">
        <v>971.64</v>
      </c>
      <c r="H15" s="5">
        <v>522</v>
      </c>
      <c r="J15">
        <f>AVERAGEIF(F2:F106,"&gt;40")</f>
        <v>53.533333333333331</v>
      </c>
      <c r="K15" t="s">
        <v>63</v>
      </c>
    </row>
    <row r="16" spans="1:11" x14ac:dyDescent="0.25">
      <c r="A16" s="2">
        <v>40567</v>
      </c>
      <c r="B16" s="3" t="s">
        <v>8</v>
      </c>
      <c r="C16" s="4" t="s">
        <v>17</v>
      </c>
      <c r="D16" s="4" t="s">
        <v>14</v>
      </c>
      <c r="E16" s="4" t="s">
        <v>32</v>
      </c>
      <c r="F16" s="4">
        <v>9</v>
      </c>
      <c r="G16" s="5">
        <v>242.91</v>
      </c>
      <c r="H16" s="5">
        <v>130.5</v>
      </c>
    </row>
    <row r="17" spans="1:11" x14ac:dyDescent="0.25">
      <c r="A17" s="2">
        <v>40566</v>
      </c>
      <c r="B17" s="3" t="s">
        <v>16</v>
      </c>
      <c r="C17" s="4" t="s">
        <v>17</v>
      </c>
      <c r="D17" s="4" t="s">
        <v>10</v>
      </c>
      <c r="E17" s="4" t="s">
        <v>33</v>
      </c>
      <c r="F17" s="4">
        <v>60</v>
      </c>
      <c r="G17" s="5">
        <v>1439.3999999999999</v>
      </c>
      <c r="H17" s="5">
        <v>660</v>
      </c>
      <c r="J17">
        <f>AVERAGEIFS(F2:F106,C2:C106,"South",G2:G106,"&gt;400")</f>
        <v>40.880000000000003</v>
      </c>
      <c r="K17" t="s">
        <v>64</v>
      </c>
    </row>
    <row r="18" spans="1:11" x14ac:dyDescent="0.25">
      <c r="A18" s="2">
        <v>40563</v>
      </c>
      <c r="B18" s="3" t="s">
        <v>29</v>
      </c>
      <c r="C18" s="4" t="s">
        <v>9</v>
      </c>
      <c r="D18" s="4" t="s">
        <v>10</v>
      </c>
      <c r="E18" s="4" t="s">
        <v>34</v>
      </c>
      <c r="F18" s="4">
        <v>7</v>
      </c>
      <c r="G18" s="5">
        <v>146.92999999999998</v>
      </c>
      <c r="H18" s="5">
        <v>64.75</v>
      </c>
      <c r="K18" t="s">
        <v>65</v>
      </c>
    </row>
    <row r="19" spans="1:11" x14ac:dyDescent="0.25">
      <c r="A19" s="2">
        <v>40568</v>
      </c>
      <c r="B19" s="3" t="s">
        <v>8</v>
      </c>
      <c r="C19" s="4" t="s">
        <v>9</v>
      </c>
      <c r="D19" s="4" t="s">
        <v>35</v>
      </c>
      <c r="E19" s="4" t="s">
        <v>28</v>
      </c>
      <c r="F19" s="4">
        <v>50</v>
      </c>
      <c r="G19" s="5">
        <v>1349.5</v>
      </c>
      <c r="H19" s="5">
        <v>725</v>
      </c>
    </row>
    <row r="20" spans="1:11" x14ac:dyDescent="0.25">
      <c r="A20" s="2">
        <v>40558</v>
      </c>
      <c r="B20" s="3" t="s">
        <v>16</v>
      </c>
      <c r="C20" s="4" t="s">
        <v>22</v>
      </c>
      <c r="D20" s="4" t="s">
        <v>12</v>
      </c>
      <c r="E20" s="4" t="s">
        <v>31</v>
      </c>
      <c r="F20" s="4">
        <v>16</v>
      </c>
      <c r="G20" s="5">
        <v>383.84</v>
      </c>
      <c r="H20" s="5">
        <v>176</v>
      </c>
      <c r="J20">
        <f>COUNTIF(G2:G106,"&gt;1100")</f>
        <v>35</v>
      </c>
      <c r="K20" t="s">
        <v>66</v>
      </c>
    </row>
    <row r="21" spans="1:11" x14ac:dyDescent="0.25">
      <c r="A21" s="2">
        <v>40568</v>
      </c>
      <c r="B21" s="3" t="s">
        <v>25</v>
      </c>
      <c r="C21" s="4" t="s">
        <v>19</v>
      </c>
      <c r="D21" s="4" t="s">
        <v>10</v>
      </c>
      <c r="E21" s="4" t="s">
        <v>36</v>
      </c>
      <c r="F21" s="4">
        <v>28</v>
      </c>
      <c r="G21" s="5">
        <v>643.71999999999991</v>
      </c>
      <c r="H21" s="5">
        <v>280</v>
      </c>
    </row>
    <row r="22" spans="1:11" x14ac:dyDescent="0.25">
      <c r="A22" s="2">
        <v>40549</v>
      </c>
      <c r="B22" s="3" t="s">
        <v>21</v>
      </c>
      <c r="C22" s="4" t="s">
        <v>17</v>
      </c>
      <c r="D22" s="4" t="s">
        <v>12</v>
      </c>
      <c r="E22" s="4" t="s">
        <v>30</v>
      </c>
      <c r="F22" s="4">
        <v>53</v>
      </c>
      <c r="G22" s="5">
        <v>1006.4699999999999</v>
      </c>
      <c r="H22" s="5">
        <v>424</v>
      </c>
      <c r="J22">
        <f>COUNTIFS(G2:G106,"&gt;1100",F2:F106,"&gt;60")</f>
        <v>9</v>
      </c>
      <c r="K22" t="s">
        <v>67</v>
      </c>
    </row>
    <row r="23" spans="1:11" x14ac:dyDescent="0.25">
      <c r="A23" s="2">
        <v>40567</v>
      </c>
      <c r="B23" s="3" t="s">
        <v>8</v>
      </c>
      <c r="C23" s="4" t="s">
        <v>19</v>
      </c>
      <c r="D23" s="4" t="s">
        <v>14</v>
      </c>
      <c r="E23" s="4" t="s">
        <v>37</v>
      </c>
      <c r="F23" s="4">
        <v>61</v>
      </c>
      <c r="G23" s="5">
        <v>1646.3899999999999</v>
      </c>
      <c r="H23" s="5">
        <v>884.5</v>
      </c>
    </row>
    <row r="24" spans="1:11" x14ac:dyDescent="0.25">
      <c r="A24" s="2">
        <v>40566</v>
      </c>
      <c r="B24" s="3" t="s">
        <v>29</v>
      </c>
      <c r="C24" s="4" t="s">
        <v>19</v>
      </c>
      <c r="D24" s="4" t="s">
        <v>23</v>
      </c>
      <c r="E24" s="4" t="s">
        <v>24</v>
      </c>
      <c r="F24" s="4">
        <v>23</v>
      </c>
      <c r="G24" s="5">
        <v>482.77</v>
      </c>
      <c r="H24" s="5">
        <v>212.75</v>
      </c>
      <c r="J24">
        <f>LARGE(F2:F106,2)</f>
        <v>64</v>
      </c>
      <c r="K24" t="s">
        <v>68</v>
      </c>
    </row>
    <row r="25" spans="1:11" x14ac:dyDescent="0.25">
      <c r="A25" s="2">
        <v>40545</v>
      </c>
      <c r="B25" s="3" t="s">
        <v>21</v>
      </c>
      <c r="C25" s="4" t="s">
        <v>22</v>
      </c>
      <c r="D25" s="4" t="s">
        <v>35</v>
      </c>
      <c r="E25" s="4" t="s">
        <v>11</v>
      </c>
      <c r="F25" s="4">
        <v>16</v>
      </c>
      <c r="G25" s="5">
        <v>303.83999999999997</v>
      </c>
      <c r="H25" s="5">
        <v>128</v>
      </c>
      <c r="J25">
        <f xml:space="preserve"> LARGE(F2:F106,10)</f>
        <v>60</v>
      </c>
      <c r="K25" t="s">
        <v>69</v>
      </c>
    </row>
    <row r="26" spans="1:11" x14ac:dyDescent="0.25">
      <c r="A26" s="2">
        <v>40557</v>
      </c>
      <c r="B26" s="3" t="s">
        <v>8</v>
      </c>
      <c r="C26" s="4" t="s">
        <v>22</v>
      </c>
      <c r="D26" s="4" t="s">
        <v>38</v>
      </c>
      <c r="E26" s="4" t="s">
        <v>30</v>
      </c>
      <c r="F26" s="4">
        <v>43</v>
      </c>
      <c r="G26" s="5">
        <v>1160.57</v>
      </c>
      <c r="H26" s="5">
        <v>623.5</v>
      </c>
    </row>
    <row r="27" spans="1:11" x14ac:dyDescent="0.25">
      <c r="A27" s="2">
        <v>40569</v>
      </c>
      <c r="B27" s="3" t="s">
        <v>29</v>
      </c>
      <c r="C27" s="4" t="s">
        <v>9</v>
      </c>
      <c r="D27" s="4" t="s">
        <v>14</v>
      </c>
      <c r="E27" s="4" t="s">
        <v>11</v>
      </c>
      <c r="F27" s="4">
        <v>29</v>
      </c>
      <c r="G27" s="5">
        <v>608.70999999999992</v>
      </c>
      <c r="H27" s="5">
        <v>268.25</v>
      </c>
      <c r="J27">
        <f>SMALL(F2:F106,2)</f>
        <v>7</v>
      </c>
      <c r="K27" t="s">
        <v>70</v>
      </c>
    </row>
    <row r="28" spans="1:11" x14ac:dyDescent="0.25">
      <c r="A28" s="2">
        <v>40556</v>
      </c>
      <c r="B28" s="3" t="s">
        <v>16</v>
      </c>
      <c r="C28" s="4" t="s">
        <v>9</v>
      </c>
      <c r="D28" s="4" t="s">
        <v>35</v>
      </c>
      <c r="E28" s="4" t="s">
        <v>33</v>
      </c>
      <c r="F28" s="4">
        <v>60</v>
      </c>
      <c r="G28" s="5">
        <v>1439.3999999999999</v>
      </c>
      <c r="H28" s="5">
        <v>660</v>
      </c>
    </row>
    <row r="29" spans="1:11" x14ac:dyDescent="0.25">
      <c r="A29" s="2">
        <v>40571</v>
      </c>
      <c r="B29" s="3" t="s">
        <v>16</v>
      </c>
      <c r="C29" s="4" t="s">
        <v>17</v>
      </c>
      <c r="D29" s="4" t="s">
        <v>14</v>
      </c>
      <c r="E29" s="4" t="s">
        <v>39</v>
      </c>
      <c r="F29" s="4">
        <v>19</v>
      </c>
      <c r="G29" s="5">
        <v>455.80999999999995</v>
      </c>
      <c r="H29" s="5">
        <v>209</v>
      </c>
    </row>
    <row r="30" spans="1:11" x14ac:dyDescent="0.25">
      <c r="A30" s="2">
        <v>40557</v>
      </c>
      <c r="B30" s="3" t="s">
        <v>8</v>
      </c>
      <c r="C30" s="4" t="s">
        <v>19</v>
      </c>
      <c r="D30" s="4" t="s">
        <v>10</v>
      </c>
      <c r="E30" s="4" t="s">
        <v>33</v>
      </c>
      <c r="F30" s="4">
        <v>29</v>
      </c>
      <c r="G30" s="5">
        <v>782.70999999999992</v>
      </c>
      <c r="H30" s="5">
        <v>420.5</v>
      </c>
    </row>
    <row r="31" spans="1:11" x14ac:dyDescent="0.25">
      <c r="A31" s="2">
        <v>40568</v>
      </c>
      <c r="B31" s="3" t="s">
        <v>16</v>
      </c>
      <c r="C31" s="4" t="s">
        <v>17</v>
      </c>
      <c r="D31" s="4" t="s">
        <v>10</v>
      </c>
      <c r="E31" s="4" t="s">
        <v>39</v>
      </c>
      <c r="F31" s="4">
        <v>21</v>
      </c>
      <c r="G31" s="5">
        <v>503.78999999999996</v>
      </c>
      <c r="H31" s="5">
        <v>231</v>
      </c>
    </row>
    <row r="32" spans="1:11" x14ac:dyDescent="0.25">
      <c r="A32" s="2">
        <v>40563</v>
      </c>
      <c r="B32" s="3" t="s">
        <v>25</v>
      </c>
      <c r="C32" s="4" t="s">
        <v>17</v>
      </c>
      <c r="D32" s="4" t="s">
        <v>23</v>
      </c>
      <c r="E32" s="4" t="s">
        <v>40</v>
      </c>
      <c r="F32" s="4">
        <v>28</v>
      </c>
      <c r="G32" s="5">
        <v>643.71999999999991</v>
      </c>
      <c r="H32" s="5">
        <v>280</v>
      </c>
    </row>
    <row r="33" spans="1:8" x14ac:dyDescent="0.25">
      <c r="A33" s="2">
        <v>40552</v>
      </c>
      <c r="B33" s="3" t="s">
        <v>21</v>
      </c>
      <c r="C33" s="4" t="s">
        <v>22</v>
      </c>
      <c r="D33" s="4" t="s">
        <v>14</v>
      </c>
      <c r="E33" s="4" t="s">
        <v>41</v>
      </c>
      <c r="F33" s="4">
        <v>45</v>
      </c>
      <c r="G33" s="5">
        <v>854.55</v>
      </c>
      <c r="H33" s="5">
        <v>360</v>
      </c>
    </row>
    <row r="34" spans="1:8" x14ac:dyDescent="0.25">
      <c r="A34" s="2">
        <v>40568</v>
      </c>
      <c r="B34" s="3" t="s">
        <v>8</v>
      </c>
      <c r="C34" s="4" t="s">
        <v>19</v>
      </c>
      <c r="D34" s="4" t="s">
        <v>23</v>
      </c>
      <c r="E34" s="4" t="s">
        <v>24</v>
      </c>
      <c r="F34" s="4">
        <v>11</v>
      </c>
      <c r="G34" s="5">
        <v>296.89</v>
      </c>
      <c r="H34" s="5">
        <v>159.5</v>
      </c>
    </row>
    <row r="35" spans="1:8" x14ac:dyDescent="0.25">
      <c r="A35" s="2">
        <v>40545</v>
      </c>
      <c r="B35" s="3" t="s">
        <v>29</v>
      </c>
      <c r="C35" s="4" t="s">
        <v>17</v>
      </c>
      <c r="D35" s="4" t="s">
        <v>35</v>
      </c>
      <c r="E35" s="4" t="s">
        <v>42</v>
      </c>
      <c r="F35" s="4">
        <v>58</v>
      </c>
      <c r="G35" s="5">
        <v>1217.4199999999998</v>
      </c>
      <c r="H35" s="5">
        <v>536.5</v>
      </c>
    </row>
    <row r="36" spans="1:8" x14ac:dyDescent="0.25">
      <c r="A36" s="2">
        <v>40548</v>
      </c>
      <c r="B36" s="3" t="s">
        <v>25</v>
      </c>
      <c r="C36" s="4" t="s">
        <v>19</v>
      </c>
      <c r="D36" s="4" t="s">
        <v>38</v>
      </c>
      <c r="E36" s="4" t="s">
        <v>37</v>
      </c>
      <c r="F36" s="4">
        <v>57</v>
      </c>
      <c r="G36" s="5">
        <v>1310.4299999999998</v>
      </c>
      <c r="H36" s="5">
        <v>570</v>
      </c>
    </row>
    <row r="37" spans="1:8" x14ac:dyDescent="0.25">
      <c r="A37" s="2">
        <v>40548</v>
      </c>
      <c r="B37" s="3" t="s">
        <v>29</v>
      </c>
      <c r="C37" s="4" t="s">
        <v>17</v>
      </c>
      <c r="D37" s="4" t="s">
        <v>12</v>
      </c>
      <c r="E37" s="4" t="s">
        <v>42</v>
      </c>
      <c r="F37" s="4">
        <v>39</v>
      </c>
      <c r="G37" s="5">
        <v>818.6099999999999</v>
      </c>
      <c r="H37" s="5">
        <v>360.75</v>
      </c>
    </row>
    <row r="38" spans="1:8" x14ac:dyDescent="0.25">
      <c r="A38" s="2">
        <v>40568</v>
      </c>
      <c r="B38" s="3" t="s">
        <v>16</v>
      </c>
      <c r="C38" s="4" t="s">
        <v>19</v>
      </c>
      <c r="D38" s="4" t="s">
        <v>38</v>
      </c>
      <c r="E38" s="4" t="s">
        <v>43</v>
      </c>
      <c r="F38" s="4">
        <v>13</v>
      </c>
      <c r="G38" s="5">
        <v>311.87</v>
      </c>
      <c r="H38" s="5">
        <v>143</v>
      </c>
    </row>
    <row r="39" spans="1:8" x14ac:dyDescent="0.25">
      <c r="A39" s="2">
        <v>40548</v>
      </c>
      <c r="B39" s="3" t="s">
        <v>8</v>
      </c>
      <c r="C39" s="4" t="s">
        <v>19</v>
      </c>
      <c r="D39" s="4" t="s">
        <v>38</v>
      </c>
      <c r="E39" s="4" t="s">
        <v>28</v>
      </c>
      <c r="F39" s="4">
        <v>54</v>
      </c>
      <c r="G39" s="5">
        <v>1457.4599999999998</v>
      </c>
      <c r="H39" s="5">
        <v>783</v>
      </c>
    </row>
    <row r="40" spans="1:8" x14ac:dyDescent="0.25">
      <c r="A40" s="2">
        <v>40552</v>
      </c>
      <c r="B40" s="3" t="s">
        <v>16</v>
      </c>
      <c r="C40" s="4" t="s">
        <v>9</v>
      </c>
      <c r="D40" s="4" t="s">
        <v>10</v>
      </c>
      <c r="E40" s="4" t="s">
        <v>15</v>
      </c>
      <c r="F40" s="4">
        <v>10</v>
      </c>
      <c r="G40" s="5">
        <v>239.89999999999998</v>
      </c>
      <c r="H40" s="5">
        <v>110</v>
      </c>
    </row>
    <row r="41" spans="1:8" x14ac:dyDescent="0.25">
      <c r="A41" s="2">
        <v>40556</v>
      </c>
      <c r="B41" s="3" t="s">
        <v>21</v>
      </c>
      <c r="C41" s="4" t="s">
        <v>17</v>
      </c>
      <c r="D41" s="4" t="s">
        <v>23</v>
      </c>
      <c r="E41" s="4" t="s">
        <v>36</v>
      </c>
      <c r="F41" s="4">
        <v>62</v>
      </c>
      <c r="G41" s="5">
        <v>1177.3799999999999</v>
      </c>
      <c r="H41" s="5">
        <v>496</v>
      </c>
    </row>
    <row r="42" spans="1:8" x14ac:dyDescent="0.25">
      <c r="A42" s="2">
        <v>40561</v>
      </c>
      <c r="B42" s="3" t="s">
        <v>21</v>
      </c>
      <c r="C42" s="4" t="s">
        <v>9</v>
      </c>
      <c r="D42" s="4" t="s">
        <v>23</v>
      </c>
      <c r="E42" s="4" t="s">
        <v>34</v>
      </c>
      <c r="F42" s="4">
        <v>51</v>
      </c>
      <c r="G42" s="5">
        <v>968.4899999999999</v>
      </c>
      <c r="H42" s="5">
        <v>408</v>
      </c>
    </row>
    <row r="43" spans="1:8" x14ac:dyDescent="0.25">
      <c r="A43" s="2">
        <v>40555</v>
      </c>
      <c r="B43" s="3" t="s">
        <v>25</v>
      </c>
      <c r="C43" s="4" t="s">
        <v>19</v>
      </c>
      <c r="D43" s="4" t="s">
        <v>14</v>
      </c>
      <c r="E43" s="4" t="s">
        <v>41</v>
      </c>
      <c r="F43" s="4">
        <v>22</v>
      </c>
      <c r="G43" s="5">
        <v>505.78</v>
      </c>
      <c r="H43" s="5">
        <v>220</v>
      </c>
    </row>
    <row r="44" spans="1:8" x14ac:dyDescent="0.25">
      <c r="A44" s="2">
        <v>40555</v>
      </c>
      <c r="B44" s="3" t="s">
        <v>25</v>
      </c>
      <c r="C44" s="4" t="s">
        <v>17</v>
      </c>
      <c r="D44" s="4" t="s">
        <v>35</v>
      </c>
      <c r="E44" s="4" t="s">
        <v>44</v>
      </c>
      <c r="F44" s="4">
        <v>50</v>
      </c>
      <c r="G44" s="5">
        <v>1149.5</v>
      </c>
      <c r="H44" s="5">
        <v>500</v>
      </c>
    </row>
    <row r="45" spans="1:8" x14ac:dyDescent="0.25">
      <c r="A45" s="2">
        <v>40553</v>
      </c>
      <c r="B45" s="3" t="s">
        <v>16</v>
      </c>
      <c r="C45" s="4" t="s">
        <v>9</v>
      </c>
      <c r="D45" s="4" t="s">
        <v>23</v>
      </c>
      <c r="E45" s="4" t="s">
        <v>11</v>
      </c>
      <c r="F45" s="4">
        <v>9</v>
      </c>
      <c r="G45" s="5">
        <v>215.91</v>
      </c>
      <c r="H45" s="5">
        <v>99</v>
      </c>
    </row>
    <row r="46" spans="1:8" x14ac:dyDescent="0.25">
      <c r="A46" s="2">
        <v>40544</v>
      </c>
      <c r="B46" s="3" t="s">
        <v>25</v>
      </c>
      <c r="C46" s="4" t="s">
        <v>22</v>
      </c>
      <c r="D46" s="4" t="s">
        <v>14</v>
      </c>
      <c r="E46" s="4" t="s">
        <v>28</v>
      </c>
      <c r="F46" s="4">
        <v>24</v>
      </c>
      <c r="G46" s="5">
        <v>551.76</v>
      </c>
      <c r="H46" s="5">
        <v>240</v>
      </c>
    </row>
    <row r="47" spans="1:8" x14ac:dyDescent="0.25">
      <c r="A47" s="2">
        <v>40560</v>
      </c>
      <c r="B47" s="3" t="s">
        <v>8</v>
      </c>
      <c r="C47" s="4" t="s">
        <v>17</v>
      </c>
      <c r="D47" s="4" t="s">
        <v>14</v>
      </c>
      <c r="E47" s="4" t="s">
        <v>45</v>
      </c>
      <c r="F47" s="4">
        <v>42</v>
      </c>
      <c r="G47" s="5">
        <v>1133.58</v>
      </c>
      <c r="H47" s="5">
        <v>609</v>
      </c>
    </row>
    <row r="48" spans="1:8" x14ac:dyDescent="0.25">
      <c r="A48" s="2">
        <v>40545</v>
      </c>
      <c r="B48" s="3" t="s">
        <v>25</v>
      </c>
      <c r="C48" s="4" t="s">
        <v>17</v>
      </c>
      <c r="D48" s="4" t="s">
        <v>12</v>
      </c>
      <c r="E48" s="4" t="s">
        <v>32</v>
      </c>
      <c r="F48" s="4">
        <v>17</v>
      </c>
      <c r="G48" s="5">
        <v>390.83</v>
      </c>
      <c r="H48" s="5">
        <v>170</v>
      </c>
    </row>
    <row r="49" spans="1:8" x14ac:dyDescent="0.25">
      <c r="A49" s="2">
        <v>40572</v>
      </c>
      <c r="B49" s="3" t="s">
        <v>25</v>
      </c>
      <c r="C49" s="4" t="s">
        <v>22</v>
      </c>
      <c r="D49" s="4" t="s">
        <v>12</v>
      </c>
      <c r="E49" s="4" t="s">
        <v>41</v>
      </c>
      <c r="F49" s="4">
        <v>20</v>
      </c>
      <c r="G49" s="5">
        <v>459.79999999999995</v>
      </c>
      <c r="H49" s="5">
        <v>200</v>
      </c>
    </row>
    <row r="50" spans="1:8" x14ac:dyDescent="0.25">
      <c r="A50" s="2">
        <v>40569</v>
      </c>
      <c r="B50" s="3" t="s">
        <v>8</v>
      </c>
      <c r="C50" s="4" t="s">
        <v>17</v>
      </c>
      <c r="D50" s="4" t="s">
        <v>35</v>
      </c>
      <c r="E50" s="4" t="s">
        <v>46</v>
      </c>
      <c r="F50" s="4">
        <v>20</v>
      </c>
      <c r="G50" s="5">
        <v>539.79999999999995</v>
      </c>
      <c r="H50" s="5">
        <v>290</v>
      </c>
    </row>
    <row r="51" spans="1:8" x14ac:dyDescent="0.25">
      <c r="A51" s="2">
        <v>40556</v>
      </c>
      <c r="B51" s="3" t="s">
        <v>21</v>
      </c>
      <c r="C51" s="4" t="s">
        <v>9</v>
      </c>
      <c r="D51" s="4" t="s">
        <v>10</v>
      </c>
      <c r="E51" s="4" t="s">
        <v>47</v>
      </c>
      <c r="F51" s="4">
        <v>11</v>
      </c>
      <c r="G51" s="5">
        <v>208.89</v>
      </c>
      <c r="H51" s="5">
        <v>88</v>
      </c>
    </row>
    <row r="52" spans="1:8" x14ac:dyDescent="0.25">
      <c r="A52" s="2">
        <v>40545</v>
      </c>
      <c r="B52" s="3" t="s">
        <v>8</v>
      </c>
      <c r="C52" s="4" t="s">
        <v>22</v>
      </c>
      <c r="D52" s="4" t="s">
        <v>38</v>
      </c>
      <c r="E52" s="4" t="s">
        <v>11</v>
      </c>
      <c r="F52" s="4">
        <v>22</v>
      </c>
      <c r="G52" s="5">
        <v>593.78</v>
      </c>
      <c r="H52" s="5">
        <v>319</v>
      </c>
    </row>
    <row r="53" spans="1:8" x14ac:dyDescent="0.25">
      <c r="A53" s="2">
        <v>40566</v>
      </c>
      <c r="B53" s="3" t="s">
        <v>25</v>
      </c>
      <c r="C53" s="4" t="s">
        <v>17</v>
      </c>
      <c r="D53" s="4" t="s">
        <v>23</v>
      </c>
      <c r="E53" s="4" t="s">
        <v>48</v>
      </c>
      <c r="F53" s="4">
        <v>19</v>
      </c>
      <c r="G53" s="5">
        <v>436.80999999999995</v>
      </c>
      <c r="H53" s="5">
        <v>190</v>
      </c>
    </row>
    <row r="54" spans="1:8" x14ac:dyDescent="0.25">
      <c r="A54" s="2">
        <v>40564</v>
      </c>
      <c r="B54" s="3" t="s">
        <v>16</v>
      </c>
      <c r="C54" s="4" t="s">
        <v>9</v>
      </c>
      <c r="D54" s="4" t="s">
        <v>10</v>
      </c>
      <c r="E54" s="4" t="s">
        <v>37</v>
      </c>
      <c r="F54" s="4">
        <v>32</v>
      </c>
      <c r="G54" s="5">
        <v>767.68</v>
      </c>
      <c r="H54" s="5">
        <v>352</v>
      </c>
    </row>
    <row r="55" spans="1:8" x14ac:dyDescent="0.25">
      <c r="A55" s="2">
        <v>40551</v>
      </c>
      <c r="B55" s="3" t="s">
        <v>8</v>
      </c>
      <c r="C55" s="4" t="s">
        <v>22</v>
      </c>
      <c r="D55" s="4" t="s">
        <v>12</v>
      </c>
      <c r="E55" s="4" t="s">
        <v>49</v>
      </c>
      <c r="F55" s="4">
        <v>26</v>
      </c>
      <c r="G55" s="5">
        <v>701.74</v>
      </c>
      <c r="H55" s="5">
        <v>377</v>
      </c>
    </row>
    <row r="56" spans="1:8" x14ac:dyDescent="0.25">
      <c r="A56" s="2">
        <v>40562</v>
      </c>
      <c r="B56" s="3" t="s">
        <v>8</v>
      </c>
      <c r="C56" s="4" t="s">
        <v>22</v>
      </c>
      <c r="D56" s="4" t="s">
        <v>14</v>
      </c>
      <c r="E56" s="4" t="s">
        <v>50</v>
      </c>
      <c r="F56" s="4">
        <v>57</v>
      </c>
      <c r="G56" s="5">
        <v>1538.4299999999998</v>
      </c>
      <c r="H56" s="5">
        <v>826.5</v>
      </c>
    </row>
    <row r="57" spans="1:8" x14ac:dyDescent="0.25">
      <c r="A57" s="2">
        <v>40567</v>
      </c>
      <c r="B57" s="3" t="s">
        <v>21</v>
      </c>
      <c r="C57" s="4" t="s">
        <v>9</v>
      </c>
      <c r="D57" s="4" t="s">
        <v>23</v>
      </c>
      <c r="E57" s="4" t="s">
        <v>41</v>
      </c>
      <c r="F57" s="4">
        <v>57</v>
      </c>
      <c r="G57" s="5">
        <v>1082.4299999999998</v>
      </c>
      <c r="H57" s="5">
        <v>456</v>
      </c>
    </row>
    <row r="58" spans="1:8" x14ac:dyDescent="0.25">
      <c r="A58" s="2">
        <v>40555</v>
      </c>
      <c r="B58" s="3" t="s">
        <v>8</v>
      </c>
      <c r="C58" s="4" t="s">
        <v>9</v>
      </c>
      <c r="D58" s="4" t="s">
        <v>38</v>
      </c>
      <c r="E58" s="4" t="s">
        <v>51</v>
      </c>
      <c r="F58" s="4">
        <v>59</v>
      </c>
      <c r="G58" s="5">
        <v>1592.4099999999999</v>
      </c>
      <c r="H58" s="5">
        <v>855.5</v>
      </c>
    </row>
    <row r="59" spans="1:8" x14ac:dyDescent="0.25">
      <c r="A59" s="2">
        <v>40554</v>
      </c>
      <c r="B59" s="3" t="s">
        <v>25</v>
      </c>
      <c r="C59" s="4" t="s">
        <v>17</v>
      </c>
      <c r="D59" s="4" t="s">
        <v>12</v>
      </c>
      <c r="E59" s="4" t="s">
        <v>52</v>
      </c>
      <c r="F59" s="4">
        <v>15</v>
      </c>
      <c r="G59" s="5">
        <v>344.84999999999997</v>
      </c>
      <c r="H59" s="5">
        <v>150</v>
      </c>
    </row>
    <row r="60" spans="1:8" x14ac:dyDescent="0.25">
      <c r="A60" s="2">
        <v>40566</v>
      </c>
      <c r="B60" s="3" t="s">
        <v>8</v>
      </c>
      <c r="C60" s="4" t="s">
        <v>19</v>
      </c>
      <c r="D60" s="4" t="s">
        <v>12</v>
      </c>
      <c r="E60" s="4" t="s">
        <v>18</v>
      </c>
      <c r="F60" s="4">
        <v>50</v>
      </c>
      <c r="G60" s="5">
        <v>1349.5</v>
      </c>
      <c r="H60" s="5">
        <v>725</v>
      </c>
    </row>
    <row r="61" spans="1:8" x14ac:dyDescent="0.25">
      <c r="A61" s="2">
        <v>40566</v>
      </c>
      <c r="B61" s="3" t="s">
        <v>29</v>
      </c>
      <c r="C61" s="4" t="s">
        <v>9</v>
      </c>
      <c r="D61" s="4" t="s">
        <v>10</v>
      </c>
      <c r="E61" s="4" t="s">
        <v>44</v>
      </c>
      <c r="F61" s="4">
        <v>29</v>
      </c>
      <c r="G61" s="5">
        <v>608.70999999999992</v>
      </c>
      <c r="H61" s="5">
        <v>268.25</v>
      </c>
    </row>
    <row r="62" spans="1:8" x14ac:dyDescent="0.25">
      <c r="A62" s="2">
        <v>40573</v>
      </c>
      <c r="B62" s="3" t="s">
        <v>29</v>
      </c>
      <c r="C62" s="4" t="s">
        <v>22</v>
      </c>
      <c r="D62" s="4" t="s">
        <v>12</v>
      </c>
      <c r="E62" s="4" t="s">
        <v>53</v>
      </c>
      <c r="F62" s="4">
        <v>23</v>
      </c>
      <c r="G62" s="5">
        <v>482.77</v>
      </c>
      <c r="H62" s="5">
        <v>212.75</v>
      </c>
    </row>
    <row r="63" spans="1:8" x14ac:dyDescent="0.25">
      <c r="A63" s="2">
        <v>40548</v>
      </c>
      <c r="B63" s="3" t="s">
        <v>25</v>
      </c>
      <c r="C63" s="4" t="s">
        <v>9</v>
      </c>
      <c r="D63" s="4" t="s">
        <v>12</v>
      </c>
      <c r="E63" s="4" t="s">
        <v>54</v>
      </c>
      <c r="F63" s="4">
        <v>10</v>
      </c>
      <c r="G63" s="5">
        <v>229.89999999999998</v>
      </c>
      <c r="H63" s="5">
        <v>100</v>
      </c>
    </row>
    <row r="64" spans="1:8" x14ac:dyDescent="0.25">
      <c r="A64" s="2">
        <v>40572</v>
      </c>
      <c r="B64" s="3" t="s">
        <v>21</v>
      </c>
      <c r="C64" s="4" t="s">
        <v>9</v>
      </c>
      <c r="D64" s="4" t="s">
        <v>35</v>
      </c>
      <c r="E64" s="4" t="s">
        <v>41</v>
      </c>
      <c r="F64" s="4">
        <v>40</v>
      </c>
      <c r="G64" s="5">
        <v>759.59999999999991</v>
      </c>
      <c r="H64" s="5">
        <v>320</v>
      </c>
    </row>
    <row r="65" spans="1:8" x14ac:dyDescent="0.25">
      <c r="A65" s="2">
        <v>40548</v>
      </c>
      <c r="B65" s="3" t="s">
        <v>29</v>
      </c>
      <c r="C65" s="4" t="s">
        <v>17</v>
      </c>
      <c r="D65" s="4" t="s">
        <v>35</v>
      </c>
      <c r="E65" s="4" t="s">
        <v>44</v>
      </c>
      <c r="F65" s="4">
        <v>23</v>
      </c>
      <c r="G65" s="5">
        <v>482.77</v>
      </c>
      <c r="H65" s="5">
        <v>212.75</v>
      </c>
    </row>
    <row r="66" spans="1:8" x14ac:dyDescent="0.25">
      <c r="A66" s="2">
        <v>40568</v>
      </c>
      <c r="B66" s="3" t="s">
        <v>25</v>
      </c>
      <c r="C66" s="4" t="s">
        <v>19</v>
      </c>
      <c r="D66" s="4" t="s">
        <v>23</v>
      </c>
      <c r="E66" s="4" t="s">
        <v>18</v>
      </c>
      <c r="F66" s="4">
        <v>10</v>
      </c>
      <c r="G66" s="5">
        <v>229.89999999999998</v>
      </c>
      <c r="H66" s="5">
        <v>100</v>
      </c>
    </row>
    <row r="67" spans="1:8" x14ac:dyDescent="0.25">
      <c r="A67" s="2">
        <v>40560</v>
      </c>
      <c r="B67" s="3" t="s">
        <v>8</v>
      </c>
      <c r="C67" s="4" t="s">
        <v>22</v>
      </c>
      <c r="D67" s="4" t="s">
        <v>12</v>
      </c>
      <c r="E67" s="4" t="s">
        <v>32</v>
      </c>
      <c r="F67" s="4">
        <v>47</v>
      </c>
      <c r="G67" s="5">
        <v>1268.53</v>
      </c>
      <c r="H67" s="5">
        <v>681.5</v>
      </c>
    </row>
    <row r="68" spans="1:8" x14ac:dyDescent="0.25">
      <c r="A68" s="2">
        <v>40565</v>
      </c>
      <c r="B68" s="3" t="s">
        <v>21</v>
      </c>
      <c r="C68" s="4" t="s">
        <v>22</v>
      </c>
      <c r="D68" s="4" t="s">
        <v>12</v>
      </c>
      <c r="E68" s="4" t="s">
        <v>27</v>
      </c>
      <c r="F68" s="4">
        <v>64</v>
      </c>
      <c r="G68" s="5">
        <v>1215.3599999999999</v>
      </c>
      <c r="H68" s="5">
        <v>512</v>
      </c>
    </row>
    <row r="69" spans="1:8" x14ac:dyDescent="0.25">
      <c r="A69" s="2">
        <v>40573</v>
      </c>
      <c r="B69" s="3" t="s">
        <v>25</v>
      </c>
      <c r="C69" s="4" t="s">
        <v>19</v>
      </c>
      <c r="D69" s="4" t="s">
        <v>23</v>
      </c>
      <c r="E69" s="4" t="s">
        <v>39</v>
      </c>
      <c r="F69" s="4">
        <v>10</v>
      </c>
      <c r="G69" s="5">
        <v>229.89999999999998</v>
      </c>
      <c r="H69" s="5">
        <v>100</v>
      </c>
    </row>
    <row r="70" spans="1:8" x14ac:dyDescent="0.25">
      <c r="A70" s="2">
        <v>40551</v>
      </c>
      <c r="B70" s="3" t="s">
        <v>25</v>
      </c>
      <c r="C70" s="4" t="s">
        <v>17</v>
      </c>
      <c r="D70" s="4" t="s">
        <v>12</v>
      </c>
      <c r="E70" s="4" t="s">
        <v>55</v>
      </c>
      <c r="F70" s="4">
        <v>63</v>
      </c>
      <c r="G70" s="5">
        <v>1448.37</v>
      </c>
      <c r="H70" s="5">
        <v>630</v>
      </c>
    </row>
    <row r="71" spans="1:8" x14ac:dyDescent="0.25">
      <c r="A71" s="2">
        <v>40557</v>
      </c>
      <c r="B71" s="3" t="s">
        <v>25</v>
      </c>
      <c r="C71" s="4" t="s">
        <v>17</v>
      </c>
      <c r="D71" s="4" t="s">
        <v>10</v>
      </c>
      <c r="E71" s="4" t="s">
        <v>20</v>
      </c>
      <c r="F71" s="4">
        <v>52</v>
      </c>
      <c r="G71" s="5">
        <v>1195.48</v>
      </c>
      <c r="H71" s="5">
        <v>520</v>
      </c>
    </row>
    <row r="72" spans="1:8" x14ac:dyDescent="0.25">
      <c r="A72" s="2">
        <v>40552</v>
      </c>
      <c r="B72" s="3" t="s">
        <v>21</v>
      </c>
      <c r="C72" s="4" t="s">
        <v>17</v>
      </c>
      <c r="D72" s="4" t="s">
        <v>12</v>
      </c>
      <c r="E72" s="4" t="s">
        <v>37</v>
      </c>
      <c r="F72" s="4">
        <v>22</v>
      </c>
      <c r="G72" s="5">
        <v>417.78</v>
      </c>
      <c r="H72" s="5">
        <v>176</v>
      </c>
    </row>
    <row r="73" spans="1:8" x14ac:dyDescent="0.25">
      <c r="A73" s="2">
        <v>40565</v>
      </c>
      <c r="B73" s="3" t="s">
        <v>21</v>
      </c>
      <c r="C73" s="4" t="s">
        <v>19</v>
      </c>
      <c r="D73" s="4" t="s">
        <v>12</v>
      </c>
      <c r="E73" s="4" t="s">
        <v>43</v>
      </c>
      <c r="F73" s="4">
        <v>29</v>
      </c>
      <c r="G73" s="5">
        <v>550.70999999999992</v>
      </c>
      <c r="H73" s="5">
        <v>232</v>
      </c>
    </row>
    <row r="74" spans="1:8" x14ac:dyDescent="0.25">
      <c r="A74" s="2">
        <v>40553</v>
      </c>
      <c r="B74" s="3" t="s">
        <v>25</v>
      </c>
      <c r="C74" s="4" t="s">
        <v>19</v>
      </c>
      <c r="D74" s="4" t="s">
        <v>10</v>
      </c>
      <c r="E74" s="4" t="s">
        <v>11</v>
      </c>
      <c r="F74" s="4">
        <v>50</v>
      </c>
      <c r="G74" s="5">
        <v>1149.5</v>
      </c>
      <c r="H74" s="5">
        <v>500</v>
      </c>
    </row>
    <row r="75" spans="1:8" x14ac:dyDescent="0.25">
      <c r="A75" s="2">
        <v>40569</v>
      </c>
      <c r="B75" s="3" t="s">
        <v>29</v>
      </c>
      <c r="C75" s="4" t="s">
        <v>22</v>
      </c>
      <c r="D75" s="4" t="s">
        <v>35</v>
      </c>
      <c r="E75" s="4" t="s">
        <v>15</v>
      </c>
      <c r="F75" s="4">
        <v>50</v>
      </c>
      <c r="G75" s="5">
        <v>1049.5</v>
      </c>
      <c r="H75" s="5">
        <v>462.5</v>
      </c>
    </row>
    <row r="76" spans="1:8" x14ac:dyDescent="0.25">
      <c r="A76" s="2">
        <v>40557</v>
      </c>
      <c r="B76" s="3" t="s">
        <v>16</v>
      </c>
      <c r="C76" s="4" t="s">
        <v>17</v>
      </c>
      <c r="D76" s="4" t="s">
        <v>35</v>
      </c>
      <c r="E76" s="4" t="s">
        <v>46</v>
      </c>
      <c r="F76" s="4">
        <v>48</v>
      </c>
      <c r="G76" s="5">
        <v>1151.52</v>
      </c>
      <c r="H76" s="5">
        <v>528</v>
      </c>
    </row>
    <row r="77" spans="1:8" x14ac:dyDescent="0.25">
      <c r="A77" s="2">
        <v>40556</v>
      </c>
      <c r="B77" s="3" t="s">
        <v>8</v>
      </c>
      <c r="C77" s="4" t="s">
        <v>9</v>
      </c>
      <c r="D77" s="4" t="s">
        <v>23</v>
      </c>
      <c r="E77" s="4" t="s">
        <v>45</v>
      </c>
      <c r="F77" s="4">
        <v>27</v>
      </c>
      <c r="G77" s="5">
        <v>728.7299999999999</v>
      </c>
      <c r="H77" s="5">
        <v>391.5</v>
      </c>
    </row>
    <row r="78" spans="1:8" x14ac:dyDescent="0.25">
      <c r="A78" s="2">
        <v>40555</v>
      </c>
      <c r="B78" s="3" t="s">
        <v>25</v>
      </c>
      <c r="C78" s="4" t="s">
        <v>22</v>
      </c>
      <c r="D78" s="4" t="s">
        <v>12</v>
      </c>
      <c r="E78" s="4" t="s">
        <v>56</v>
      </c>
      <c r="F78" s="4">
        <v>6</v>
      </c>
      <c r="G78" s="5">
        <v>137.94</v>
      </c>
      <c r="H78" s="5">
        <v>60</v>
      </c>
    </row>
    <row r="79" spans="1:8" x14ac:dyDescent="0.25">
      <c r="A79" s="2">
        <v>40571</v>
      </c>
      <c r="B79" s="3" t="s">
        <v>16</v>
      </c>
      <c r="C79" s="4" t="s">
        <v>19</v>
      </c>
      <c r="D79" s="4" t="s">
        <v>23</v>
      </c>
      <c r="E79" s="4" t="s">
        <v>50</v>
      </c>
      <c r="F79" s="4">
        <v>62</v>
      </c>
      <c r="G79" s="5">
        <v>1487.3799999999999</v>
      </c>
      <c r="H79" s="5">
        <v>682</v>
      </c>
    </row>
    <row r="80" spans="1:8" x14ac:dyDescent="0.25">
      <c r="A80" s="2">
        <v>40565</v>
      </c>
      <c r="B80" s="3" t="s">
        <v>16</v>
      </c>
      <c r="C80" s="4" t="s">
        <v>19</v>
      </c>
      <c r="D80" s="4" t="s">
        <v>35</v>
      </c>
      <c r="E80" s="4" t="s">
        <v>30</v>
      </c>
      <c r="F80" s="4">
        <v>10</v>
      </c>
      <c r="G80" s="5">
        <v>239.89999999999998</v>
      </c>
      <c r="H80" s="5">
        <v>110</v>
      </c>
    </row>
    <row r="81" spans="1:8" x14ac:dyDescent="0.25">
      <c r="A81" s="2">
        <v>40547</v>
      </c>
      <c r="B81" s="3" t="s">
        <v>16</v>
      </c>
      <c r="C81" s="4" t="s">
        <v>9</v>
      </c>
      <c r="D81" s="4" t="s">
        <v>10</v>
      </c>
      <c r="E81" s="4" t="s">
        <v>18</v>
      </c>
      <c r="F81" s="4">
        <v>33</v>
      </c>
      <c r="G81" s="5">
        <v>791.67</v>
      </c>
      <c r="H81" s="5">
        <v>363</v>
      </c>
    </row>
    <row r="82" spans="1:8" x14ac:dyDescent="0.25">
      <c r="A82" s="2">
        <v>40569</v>
      </c>
      <c r="B82" s="3" t="s">
        <v>8</v>
      </c>
      <c r="C82" s="4" t="s">
        <v>17</v>
      </c>
      <c r="D82" s="4" t="s">
        <v>35</v>
      </c>
      <c r="E82" s="4" t="s">
        <v>48</v>
      </c>
      <c r="F82" s="4">
        <v>17</v>
      </c>
      <c r="G82" s="5">
        <v>458.83</v>
      </c>
      <c r="H82" s="5">
        <v>246.5</v>
      </c>
    </row>
    <row r="83" spans="1:8" x14ac:dyDescent="0.25">
      <c r="A83" s="2">
        <v>40562</v>
      </c>
      <c r="B83" s="3" t="s">
        <v>25</v>
      </c>
      <c r="C83" s="4" t="s">
        <v>17</v>
      </c>
      <c r="D83" s="4" t="s">
        <v>10</v>
      </c>
      <c r="E83" s="4" t="s">
        <v>53</v>
      </c>
      <c r="F83" s="4">
        <v>10</v>
      </c>
      <c r="G83" s="5">
        <v>229.89999999999998</v>
      </c>
      <c r="H83" s="5">
        <v>100</v>
      </c>
    </row>
    <row r="84" spans="1:8" x14ac:dyDescent="0.25">
      <c r="A84" s="2">
        <v>40544</v>
      </c>
      <c r="B84" s="3" t="s">
        <v>16</v>
      </c>
      <c r="C84" s="4" t="s">
        <v>9</v>
      </c>
      <c r="D84" s="4" t="s">
        <v>12</v>
      </c>
      <c r="E84" s="4" t="s">
        <v>18</v>
      </c>
      <c r="F84" s="4">
        <v>8</v>
      </c>
      <c r="G84" s="5">
        <v>191.92</v>
      </c>
      <c r="H84" s="5">
        <v>88</v>
      </c>
    </row>
    <row r="85" spans="1:8" x14ac:dyDescent="0.25">
      <c r="A85" s="2">
        <v>40549</v>
      </c>
      <c r="B85" s="3" t="s">
        <v>29</v>
      </c>
      <c r="C85" s="4" t="s">
        <v>19</v>
      </c>
      <c r="D85" s="4" t="s">
        <v>23</v>
      </c>
      <c r="E85" s="4" t="s">
        <v>30</v>
      </c>
      <c r="F85" s="4">
        <v>30</v>
      </c>
      <c r="G85" s="5">
        <v>629.69999999999993</v>
      </c>
      <c r="H85" s="5">
        <v>277.5</v>
      </c>
    </row>
    <row r="86" spans="1:8" x14ac:dyDescent="0.25">
      <c r="A86" s="2">
        <v>40551</v>
      </c>
      <c r="B86" s="3" t="s">
        <v>16</v>
      </c>
      <c r="C86" s="4" t="s">
        <v>22</v>
      </c>
      <c r="D86" s="4" t="s">
        <v>35</v>
      </c>
      <c r="E86" s="4" t="s">
        <v>11</v>
      </c>
      <c r="F86" s="4">
        <v>22</v>
      </c>
      <c r="G86" s="5">
        <v>527.78</v>
      </c>
      <c r="H86" s="5">
        <v>242</v>
      </c>
    </row>
    <row r="87" spans="1:8" x14ac:dyDescent="0.25">
      <c r="A87" s="2">
        <v>40571</v>
      </c>
      <c r="B87" s="3" t="s">
        <v>8</v>
      </c>
      <c r="C87" s="4" t="s">
        <v>19</v>
      </c>
      <c r="D87" s="4" t="s">
        <v>12</v>
      </c>
      <c r="E87" s="4" t="s">
        <v>15</v>
      </c>
      <c r="F87" s="4">
        <v>30</v>
      </c>
      <c r="G87" s="5">
        <v>809.69999999999993</v>
      </c>
      <c r="H87" s="5">
        <v>435</v>
      </c>
    </row>
    <row r="88" spans="1:8" x14ac:dyDescent="0.25">
      <c r="A88" s="2">
        <v>40555</v>
      </c>
      <c r="B88" s="3" t="s">
        <v>25</v>
      </c>
      <c r="C88" s="4" t="s">
        <v>19</v>
      </c>
      <c r="D88" s="4" t="s">
        <v>10</v>
      </c>
      <c r="E88" s="4" t="s">
        <v>43</v>
      </c>
      <c r="F88" s="4">
        <v>64</v>
      </c>
      <c r="G88" s="5">
        <v>1471.36</v>
      </c>
      <c r="H88" s="5">
        <v>640</v>
      </c>
    </row>
    <row r="89" spans="1:8" x14ac:dyDescent="0.25">
      <c r="A89" s="2">
        <v>40553</v>
      </c>
      <c r="B89" s="3" t="s">
        <v>8</v>
      </c>
      <c r="C89" s="4" t="s">
        <v>17</v>
      </c>
      <c r="D89" s="4" t="s">
        <v>38</v>
      </c>
      <c r="E89" s="4" t="s">
        <v>50</v>
      </c>
      <c r="F89" s="4">
        <v>43</v>
      </c>
      <c r="G89" s="5">
        <v>1160.57</v>
      </c>
      <c r="H89" s="5">
        <v>623.5</v>
      </c>
    </row>
    <row r="90" spans="1:8" x14ac:dyDescent="0.25">
      <c r="A90" s="2">
        <v>40571</v>
      </c>
      <c r="B90" s="3" t="s">
        <v>25</v>
      </c>
      <c r="C90" s="4" t="s">
        <v>9</v>
      </c>
      <c r="D90" s="4" t="s">
        <v>12</v>
      </c>
      <c r="E90" s="4" t="s">
        <v>11</v>
      </c>
      <c r="F90" s="4">
        <v>45</v>
      </c>
      <c r="G90" s="5">
        <v>1034.55</v>
      </c>
      <c r="H90" s="5">
        <v>450</v>
      </c>
    </row>
    <row r="91" spans="1:8" x14ac:dyDescent="0.25">
      <c r="A91" s="2">
        <v>40565</v>
      </c>
      <c r="B91" s="3" t="s">
        <v>16</v>
      </c>
      <c r="C91" s="4" t="s">
        <v>22</v>
      </c>
      <c r="D91" s="4" t="s">
        <v>23</v>
      </c>
      <c r="E91" s="4" t="s">
        <v>52</v>
      </c>
      <c r="F91" s="4">
        <v>45</v>
      </c>
      <c r="G91" s="5">
        <v>1079.55</v>
      </c>
      <c r="H91" s="5">
        <v>495</v>
      </c>
    </row>
    <row r="92" spans="1:8" x14ac:dyDescent="0.25">
      <c r="A92" s="2">
        <v>40568</v>
      </c>
      <c r="B92" s="3" t="s">
        <v>21</v>
      </c>
      <c r="C92" s="4" t="s">
        <v>19</v>
      </c>
      <c r="D92" s="4" t="s">
        <v>35</v>
      </c>
      <c r="E92" s="4" t="s">
        <v>47</v>
      </c>
      <c r="F92" s="4">
        <v>55</v>
      </c>
      <c r="G92" s="5">
        <v>1044.4499999999998</v>
      </c>
      <c r="H92" s="5">
        <v>440</v>
      </c>
    </row>
    <row r="93" spans="1:8" x14ac:dyDescent="0.25">
      <c r="A93" s="8">
        <v>40561</v>
      </c>
      <c r="B93" s="9" t="s">
        <v>21</v>
      </c>
      <c r="C93" s="7" t="s">
        <v>17</v>
      </c>
      <c r="D93" s="7" t="s">
        <v>12</v>
      </c>
      <c r="E93" s="7" t="s">
        <v>33</v>
      </c>
      <c r="F93" s="7">
        <v>62</v>
      </c>
      <c r="G93" s="10">
        <v>1177.3799999999999</v>
      </c>
      <c r="H93" s="10">
        <v>496</v>
      </c>
    </row>
    <row r="94" spans="1:8" x14ac:dyDescent="0.25">
      <c r="A94" s="2">
        <v>40549</v>
      </c>
      <c r="B94" s="3" t="s">
        <v>16</v>
      </c>
      <c r="C94" s="4" t="s">
        <v>19</v>
      </c>
      <c r="D94" s="4" t="s">
        <v>10</v>
      </c>
      <c r="E94" s="4" t="s">
        <v>15</v>
      </c>
      <c r="F94" s="4">
        <v>11</v>
      </c>
      <c r="G94" s="5">
        <v>263.89</v>
      </c>
      <c r="H94" s="5">
        <v>121</v>
      </c>
    </row>
    <row r="95" spans="1:8" x14ac:dyDescent="0.25">
      <c r="A95" s="2">
        <v>40569</v>
      </c>
      <c r="B95" s="3" t="s">
        <v>8</v>
      </c>
      <c r="C95" s="4" t="s">
        <v>19</v>
      </c>
      <c r="D95" s="4" t="s">
        <v>23</v>
      </c>
      <c r="E95" s="4" t="s">
        <v>41</v>
      </c>
      <c r="F95" s="4">
        <v>17</v>
      </c>
      <c r="G95" s="5">
        <v>458.83</v>
      </c>
      <c r="H95" s="5">
        <v>246.5</v>
      </c>
    </row>
    <row r="96" spans="1:8" x14ac:dyDescent="0.25">
      <c r="A96" s="2">
        <v>40554</v>
      </c>
      <c r="B96" s="3" t="s">
        <v>25</v>
      </c>
      <c r="C96" s="4" t="s">
        <v>22</v>
      </c>
      <c r="D96" s="4" t="s">
        <v>38</v>
      </c>
      <c r="E96" s="4" t="s">
        <v>18</v>
      </c>
      <c r="F96" s="4">
        <v>57</v>
      </c>
      <c r="G96" s="5">
        <v>1310.4299999999998</v>
      </c>
      <c r="H96" s="5">
        <v>570</v>
      </c>
    </row>
    <row r="97" spans="1:8" x14ac:dyDescent="0.25">
      <c r="A97" s="2">
        <v>40563</v>
      </c>
      <c r="B97" s="3" t="s">
        <v>21</v>
      </c>
      <c r="C97" s="4" t="s">
        <v>9</v>
      </c>
      <c r="D97" s="4" t="s">
        <v>14</v>
      </c>
      <c r="E97" s="4" t="s">
        <v>43</v>
      </c>
      <c r="F97" s="4">
        <v>64</v>
      </c>
      <c r="G97" s="5">
        <v>1215.3599999999999</v>
      </c>
      <c r="H97" s="5">
        <v>512</v>
      </c>
    </row>
    <row r="98" spans="1:8" x14ac:dyDescent="0.25">
      <c r="A98" s="2">
        <v>40566</v>
      </c>
      <c r="B98" s="3" t="s">
        <v>8</v>
      </c>
      <c r="C98" s="4" t="s">
        <v>22</v>
      </c>
      <c r="D98" s="4" t="s">
        <v>10</v>
      </c>
      <c r="E98" s="4" t="s">
        <v>42</v>
      </c>
      <c r="F98" s="4">
        <v>31</v>
      </c>
      <c r="G98" s="5">
        <v>836.68999999999994</v>
      </c>
      <c r="H98" s="5">
        <v>449.5</v>
      </c>
    </row>
    <row r="99" spans="1:8" x14ac:dyDescent="0.25">
      <c r="A99" s="8">
        <v>40563</v>
      </c>
      <c r="B99" s="9" t="s">
        <v>29</v>
      </c>
      <c r="C99" s="7" t="s">
        <v>17</v>
      </c>
      <c r="D99" s="7" t="s">
        <v>23</v>
      </c>
      <c r="E99" s="7" t="s">
        <v>37</v>
      </c>
      <c r="F99" s="7">
        <v>21</v>
      </c>
      <c r="G99" s="10">
        <v>440.78999999999996</v>
      </c>
      <c r="H99" s="10">
        <v>194.25</v>
      </c>
    </row>
    <row r="100" spans="1:8" x14ac:dyDescent="0.25">
      <c r="A100" s="2">
        <v>40546</v>
      </c>
      <c r="B100" s="3" t="s">
        <v>8</v>
      </c>
      <c r="C100" s="4" t="s">
        <v>17</v>
      </c>
      <c r="D100" s="4" t="s">
        <v>23</v>
      </c>
      <c r="E100" s="4" t="s">
        <v>34</v>
      </c>
      <c r="F100" s="4">
        <v>32</v>
      </c>
      <c r="G100" s="5">
        <v>863.68</v>
      </c>
      <c r="H100" s="5">
        <v>464</v>
      </c>
    </row>
    <row r="101" spans="1:8" x14ac:dyDescent="0.25">
      <c r="A101" s="2">
        <v>40548</v>
      </c>
      <c r="B101" s="3" t="s">
        <v>16</v>
      </c>
      <c r="C101" s="4" t="s">
        <v>19</v>
      </c>
      <c r="D101" s="4" t="s">
        <v>10</v>
      </c>
      <c r="E101" s="4" t="s">
        <v>41</v>
      </c>
      <c r="F101" s="4">
        <v>47</v>
      </c>
      <c r="G101" s="5">
        <v>1127.53</v>
      </c>
      <c r="H101" s="5">
        <v>517</v>
      </c>
    </row>
    <row r="102" spans="1:8" x14ac:dyDescent="0.25">
      <c r="A102" s="2">
        <v>40554</v>
      </c>
      <c r="B102" s="3" t="s">
        <v>25</v>
      </c>
      <c r="C102" s="4" t="s">
        <v>19</v>
      </c>
      <c r="D102" s="4" t="s">
        <v>10</v>
      </c>
      <c r="E102" s="4" t="s">
        <v>30</v>
      </c>
      <c r="F102" s="4">
        <v>19</v>
      </c>
      <c r="G102" s="5">
        <v>436.80999999999995</v>
      </c>
      <c r="H102" s="5">
        <v>190</v>
      </c>
    </row>
    <row r="103" spans="1:8" x14ac:dyDescent="0.25">
      <c r="A103" s="2">
        <v>40571</v>
      </c>
      <c r="B103" s="3" t="s">
        <v>16</v>
      </c>
      <c r="C103" s="4" t="s">
        <v>17</v>
      </c>
      <c r="D103" s="4" t="s">
        <v>38</v>
      </c>
      <c r="E103" s="4" t="s">
        <v>32</v>
      </c>
      <c r="F103" s="4">
        <v>14</v>
      </c>
      <c r="G103" s="5">
        <v>335.85999999999996</v>
      </c>
      <c r="H103" s="5">
        <v>154</v>
      </c>
    </row>
    <row r="104" spans="1:8" x14ac:dyDescent="0.25">
      <c r="A104" s="2">
        <v>40548</v>
      </c>
      <c r="B104" s="3" t="s">
        <v>21</v>
      </c>
      <c r="C104" s="4" t="s">
        <v>19</v>
      </c>
      <c r="D104" s="4" t="s">
        <v>14</v>
      </c>
      <c r="E104" s="4" t="s">
        <v>50</v>
      </c>
      <c r="F104" s="4">
        <v>14</v>
      </c>
      <c r="G104" s="5">
        <v>265.85999999999996</v>
      </c>
      <c r="H104" s="5">
        <v>112</v>
      </c>
    </row>
    <row r="105" spans="1:8" x14ac:dyDescent="0.25">
      <c r="A105" s="2">
        <v>40558</v>
      </c>
      <c r="B105" s="3" t="s">
        <v>8</v>
      </c>
      <c r="C105" s="4" t="s">
        <v>22</v>
      </c>
      <c r="D105" s="4" t="s">
        <v>23</v>
      </c>
      <c r="E105" s="4" t="s">
        <v>33</v>
      </c>
      <c r="F105" s="4">
        <v>55</v>
      </c>
      <c r="G105" s="5">
        <v>1484.4499999999998</v>
      </c>
      <c r="H105" s="5">
        <v>797.5</v>
      </c>
    </row>
    <row r="106" spans="1:8" x14ac:dyDescent="0.25">
      <c r="A106" s="2">
        <v>40547</v>
      </c>
      <c r="B106" s="3" t="s">
        <v>21</v>
      </c>
      <c r="C106" s="4" t="s">
        <v>19</v>
      </c>
      <c r="D106" s="4" t="s">
        <v>35</v>
      </c>
      <c r="E106" s="4" t="s">
        <v>48</v>
      </c>
      <c r="F106" s="4">
        <v>37</v>
      </c>
      <c r="G106" s="5">
        <v>702.63</v>
      </c>
      <c r="H106" s="5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Choubey</dc:creator>
  <cp:lastModifiedBy>Utkarsh Choubey</cp:lastModifiedBy>
  <dcterms:created xsi:type="dcterms:W3CDTF">2022-11-29T05:18:17Z</dcterms:created>
  <dcterms:modified xsi:type="dcterms:W3CDTF">2022-11-30T04:06:45Z</dcterms:modified>
</cp:coreProperties>
</file>