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ttam\Downloads\"/>
    </mc:Choice>
  </mc:AlternateContent>
  <xr:revisionPtr revIDLastSave="0" documentId="13_ncr:1_{F98DA392-CA63-4EA3-9AC3-3E023B359E82}" xr6:coauthVersionLast="47" xr6:coauthVersionMax="47" xr10:uidLastSave="{00000000-0000-0000-0000-000000000000}"/>
  <bookViews>
    <workbookView xWindow="-108" yWindow="-108" windowWidth="23256" windowHeight="13896" xr2:uid="{4C5624B0-5B2E-4D55-AC1B-8EBF545E562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4" i="1" l="1"/>
  <c r="H14" i="1"/>
  <c r="L14" i="1"/>
  <c r="G14" i="1"/>
  <c r="F14" i="1"/>
  <c r="I13" i="1"/>
  <c r="H13" i="1"/>
  <c r="G13" i="1"/>
  <c r="F13" i="1"/>
  <c r="J15" i="1"/>
  <c r="K15" i="1"/>
  <c r="I12" i="1"/>
  <c r="H12" i="1"/>
  <c r="G12" i="1"/>
  <c r="F12" i="1"/>
  <c r="F11" i="1"/>
  <c r="I11" i="1" s="1"/>
  <c r="L10" i="2"/>
  <c r="K10" i="1" s="1"/>
  <c r="L3" i="2"/>
  <c r="K3" i="1" s="1"/>
  <c r="L4" i="2"/>
  <c r="K4" i="1" s="1"/>
  <c r="L5" i="2"/>
  <c r="K5" i="1" s="1"/>
  <c r="L6" i="2"/>
  <c r="K6" i="1" s="1"/>
  <c r="L7" i="2"/>
  <c r="K7" i="1" s="1"/>
  <c r="L8" i="2"/>
  <c r="K8" i="1" s="1"/>
  <c r="L9" i="2"/>
  <c r="K9" i="1" s="1"/>
  <c r="L11" i="2"/>
  <c r="K11" i="1" s="1"/>
  <c r="L12" i="2"/>
  <c r="K12" i="1" s="1"/>
  <c r="L13" i="2"/>
  <c r="K13" i="1" s="1"/>
  <c r="L14" i="2"/>
  <c r="K14" i="1" s="1"/>
  <c r="L2" i="2"/>
  <c r="K2" i="1" s="1"/>
  <c r="D3" i="2"/>
  <c r="J3" i="1" s="1"/>
  <c r="D4" i="2"/>
  <c r="J4" i="1" s="1"/>
  <c r="D5" i="2"/>
  <c r="J5" i="1" s="1"/>
  <c r="D6" i="2"/>
  <c r="J6" i="1" s="1"/>
  <c r="D7" i="2"/>
  <c r="J7" i="1" s="1"/>
  <c r="D8" i="2"/>
  <c r="J8" i="1" s="1"/>
  <c r="D9" i="2"/>
  <c r="J9" i="1" s="1"/>
  <c r="D10" i="2"/>
  <c r="J10" i="1" s="1"/>
  <c r="D11" i="2"/>
  <c r="J11" i="1" s="1"/>
  <c r="D12" i="2"/>
  <c r="J12" i="1" s="1"/>
  <c r="L12" i="1" s="1"/>
  <c r="D13" i="2"/>
  <c r="J13" i="1" s="1"/>
  <c r="L13" i="1" s="1"/>
  <c r="D14" i="2"/>
  <c r="J14" i="1" s="1"/>
  <c r="D2" i="2"/>
  <c r="J2" i="1" s="1"/>
  <c r="F10" i="1"/>
  <c r="G10" i="1" s="1"/>
  <c r="F9" i="1"/>
  <c r="G9" i="1"/>
  <c r="H9" i="1"/>
  <c r="I9" i="1"/>
  <c r="F8" i="1"/>
  <c r="G8" i="1" s="1"/>
  <c r="F3" i="1"/>
  <c r="G3" i="1" s="1"/>
  <c r="F4" i="1"/>
  <c r="G4" i="1" s="1"/>
  <c r="F5" i="1"/>
  <c r="G5" i="1" s="1"/>
  <c r="F6" i="1"/>
  <c r="G6" i="1" s="1"/>
  <c r="F7" i="1"/>
  <c r="H7" i="1" s="1"/>
  <c r="F2" i="1"/>
  <c r="H2" i="1" s="1"/>
  <c r="I2" i="1" l="1"/>
  <c r="I7" i="1"/>
  <c r="G11" i="1"/>
  <c r="I6" i="1"/>
  <c r="H11" i="1"/>
  <c r="L11" i="1" s="1"/>
  <c r="I5" i="1"/>
  <c r="L9" i="1"/>
  <c r="L4" i="1"/>
  <c r="I10" i="1"/>
  <c r="H10" i="1"/>
  <c r="I8" i="1"/>
  <c r="H8" i="1"/>
  <c r="G7" i="1"/>
  <c r="G2" i="1"/>
  <c r="H4" i="1"/>
  <c r="H3" i="1"/>
  <c r="I4" i="1"/>
  <c r="I3" i="1"/>
  <c r="H6" i="1"/>
  <c r="H5" i="1"/>
  <c r="L2" i="1" l="1"/>
  <c r="L6" i="1"/>
  <c r="L8" i="1"/>
  <c r="L5" i="1"/>
  <c r="L7" i="1"/>
  <c r="L3" i="1"/>
  <c r="L10" i="1"/>
</calcChain>
</file>

<file path=xl/sharedStrings.xml><?xml version="1.0" encoding="utf-8"?>
<sst xmlns="http://schemas.openxmlformats.org/spreadsheetml/2006/main" count="79" uniqueCount="30">
  <si>
    <t>amountrequested</t>
  </si>
  <si>
    <t>SIC_Category</t>
  </si>
  <si>
    <t>ProductLine_Category</t>
  </si>
  <si>
    <t>HasPG</t>
  </si>
  <si>
    <t>amountrequested_filtered</t>
  </si>
  <si>
    <t>SIC_Category_filtered</t>
  </si>
  <si>
    <t>ProductLine_Category_filtered</t>
  </si>
  <si>
    <t>HasPG_filtered</t>
  </si>
  <si>
    <t>Agriculture</t>
  </si>
  <si>
    <t>Mining</t>
  </si>
  <si>
    <t>healthcare</t>
  </si>
  <si>
    <t>hospitality</t>
  </si>
  <si>
    <t>Finance</t>
  </si>
  <si>
    <t>businesscapital</t>
  </si>
  <si>
    <t>no.ofTrades</t>
  </si>
  <si>
    <t>TIBYrs</t>
  </si>
  <si>
    <t>UCCs</t>
  </si>
  <si>
    <t>paydex score</t>
  </si>
  <si>
    <t>ThickD&amp;B</t>
  </si>
  <si>
    <t>Thick_BE</t>
  </si>
  <si>
    <t>NULL</t>
  </si>
  <si>
    <t>Duration</t>
  </si>
  <si>
    <t>corporate</t>
  </si>
  <si>
    <t>TranID</t>
  </si>
  <si>
    <t>I</t>
  </si>
  <si>
    <t>no.ofEmplyoee</t>
  </si>
  <si>
    <t>FINAL BUREAU</t>
  </si>
  <si>
    <t>Banking</t>
  </si>
  <si>
    <t>marketing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</si>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</sst>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472440</xdr:colOff>
      <xdr:row>22</xdr:row>
      <xdr:rowOff>91440</xdr:rowOff>
    </xdr:from>
    <xdr:to>
      <xdr:col>11</xdr:col>
      <xdr:colOff>266700</xdr:colOff>
      <xdr:row>31</xdr:row>
      <xdr:rowOff>68580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584B3E-4F2B-0633-FF47-785EF92428A5}"/>
            </a:ext>
          </a:extLst>
        </xdr:cNvPr>
        <xdr:cNvSpPr txBox="1"/>
      </xdr:nvSpPr>
      <xdr:spPr>
        <a:xfrm>
          <a:off x="1082040" y="4114800"/>
          <a:ext cx="10416540" cy="162306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IN" sz="1100"/>
        </a:p>
        <a:p>
          <a:r>
            <a:rPr lang="en-IN" b="1"/>
            <a:t>Explanation: (Final</a:t>
          </a:r>
          <a:r>
            <a:rPr lang="en-IN" b="1" baseline="0"/>
            <a:t> Bureau)</a:t>
          </a:r>
          <a:endParaRPr lang="en-IN" b="1"/>
        </a:p>
        <a:p>
          <a:r>
            <a:rPr lang="en-IN" b="1"/>
            <a:t>First Condition</a:t>
          </a:r>
          <a:r>
            <a:rPr lang="en-IN"/>
            <a:t>:</a:t>
          </a:r>
          <a:r>
            <a:rPr lang="en-IN" baseline="0"/>
            <a:t> </a:t>
          </a:r>
          <a:r>
            <a:rPr lang="en-IN"/>
            <a:t>If the range in column F is "350,001-500,000", "500,001-1,000,000", or "Greater than 1,000,000" and both columns G and H are 0, the output is "Paynet".</a:t>
          </a:r>
        </a:p>
        <a:p>
          <a:r>
            <a:rPr lang="en-IN" b="1"/>
            <a:t>Second Condition</a:t>
          </a:r>
          <a:r>
            <a:rPr lang="en-IN"/>
            <a:t>:</a:t>
          </a:r>
          <a:r>
            <a:rPr lang="en-IN" baseline="0"/>
            <a:t> </a:t>
          </a:r>
          <a:r>
            <a:rPr lang="en-IN"/>
            <a:t>If the range in column F is "350,001-500,000", "500,001-1,000,000", or "Greater than 1,000,000" and either column G or H is 1, the output is "D&amp;B".</a:t>
          </a:r>
        </a:p>
        <a:p>
          <a:r>
            <a:rPr lang="en-IN" b="1"/>
            <a:t>Third Condition</a:t>
          </a:r>
          <a:r>
            <a:rPr lang="en-IN"/>
            <a:t>:</a:t>
          </a:r>
          <a:r>
            <a:rPr lang="en-IN" baseline="0"/>
            <a:t> </a:t>
          </a:r>
          <a:r>
            <a:rPr lang="en-IN"/>
            <a:t>If the range in column F is "0-10,000", "10,001-150,000", or "150,001-350,000" and either column G or H is 1, the output is "Paynet".</a:t>
          </a:r>
        </a:p>
        <a:p>
          <a:r>
            <a:rPr lang="en-IN" b="1"/>
            <a:t>Fourth Condition</a:t>
          </a:r>
          <a:r>
            <a:rPr lang="en-IN"/>
            <a:t>:</a:t>
          </a:r>
          <a:r>
            <a:rPr lang="en-IN" baseline="0"/>
            <a:t> </a:t>
          </a:r>
          <a:r>
            <a:rPr lang="en-IN"/>
            <a:t>If the range in column F is "0-10,000", "10,001-150,000", or "150,001-350,000" and both columns G and H are 0 and column J is 1, the output is "D&amp;B".</a:t>
          </a:r>
        </a:p>
        <a:p>
          <a:r>
            <a:rPr lang="en-IN" b="1"/>
            <a:t>Fifth Condition</a:t>
          </a:r>
          <a:r>
            <a:rPr lang="en-IN"/>
            <a:t>:</a:t>
          </a:r>
          <a:r>
            <a:rPr lang="en-IN" baseline="0"/>
            <a:t> </a:t>
          </a:r>
          <a:r>
            <a:rPr lang="en-IN"/>
            <a:t>If the range in column F is "0-10,000", "10,001-150,000", or "150,001-350,000" and both columns G and H are 0, column J is 0, and column K is 1, the output is "BE".</a:t>
          </a:r>
        </a:p>
        <a:p>
          <a:r>
            <a:rPr lang="en-IN" b="1"/>
            <a:t>Sixth Condition</a:t>
          </a:r>
          <a:r>
            <a:rPr lang="en-IN"/>
            <a:t>:</a:t>
          </a:r>
          <a:r>
            <a:rPr lang="en-IN" baseline="0"/>
            <a:t> </a:t>
          </a:r>
          <a:r>
            <a:rPr lang="en-IN"/>
            <a:t>If the range in column F is "0-10,000", "10,001-150,000", or "150,001-350,000" and columns G, H, J, and K are all 0, the output is "Paynet".</a:t>
          </a:r>
        </a:p>
        <a:p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55050-955E-427B-BDFD-692CFC35B5BB}">
  <dimension ref="A1:L20"/>
  <sheetViews>
    <sheetView tabSelected="1" workbookViewId="0">
      <selection activeCell="H17" sqref="H17"/>
    </sheetView>
  </sheetViews>
  <sheetFormatPr defaultRowHeight="14.4" x14ac:dyDescent="0.3"/>
  <cols>
    <col min="2" max="2" width="15.5546875" bestFit="1" customWidth="1"/>
    <col min="3" max="3" width="11.88671875" bestFit="1" customWidth="1"/>
    <col min="4" max="4" width="19.21875" bestFit="1" customWidth="1"/>
    <col min="6" max="6" width="22.6640625" bestFit="1" customWidth="1"/>
    <col min="7" max="7" width="19" bestFit="1" customWidth="1"/>
    <col min="8" max="8" width="26.33203125" bestFit="1" customWidth="1"/>
    <col min="9" max="9" width="13.21875" bestFit="1" customWidth="1"/>
    <col min="10" max="10" width="9.21875" bestFit="1" customWidth="1"/>
    <col min="12" max="12" width="13.5546875" bestFit="1" customWidth="1"/>
  </cols>
  <sheetData>
    <row r="1" spans="1:12" x14ac:dyDescent="0.3">
      <c r="A1" s="2" t="s">
        <v>23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18</v>
      </c>
      <c r="K1" s="2" t="s">
        <v>19</v>
      </c>
      <c r="L1" s="2" t="s">
        <v>26</v>
      </c>
    </row>
    <row r="2" spans="1:12" x14ac:dyDescent="0.3">
      <c r="A2">
        <v>88898</v>
      </c>
      <c r="B2">
        <v>50000</v>
      </c>
      <c r="C2" t="s">
        <v>12</v>
      </c>
      <c r="D2" t="s">
        <v>10</v>
      </c>
      <c r="E2">
        <v>0</v>
      </c>
      <c r="F2" t="str">
        <f>IF(B2&lt;=10000, "0-10,000", IF(B2&lt;=150000, "10,001-150,000", IF(B2&lt;=350000, "150,001-350,000", IF(B2&lt;=500000, "350,001-500,000", IF(B2&lt;=1000000, "500,001-1,000,000", "Greater than 1,000,000")))))</f>
        <v>10,001-150,000</v>
      </c>
      <c r="G2">
        <f>IF(OR(AND(OR(F2="0-10,000", F2="10,001-150,000", F2="150,001-350,000"), OR(C2="Agriculture", C2="Fishing")), AND(OR(F2="350,001-500,000", F2="500,001-1,000,000", F2="Greater than 1,000,000"), C2="Mining")), 1, 0)</f>
        <v>0</v>
      </c>
      <c r="H2">
        <f>IF(AND(OR(F2="0-10,000", F2="10,001-150,000", F2="150,001-350,000"), OR(D2="businesscapital", D2="healtcare")), 1, 0)</f>
        <v>0</v>
      </c>
      <c r="I2">
        <f>IF(AND(OR(F2="350,001-500,000", F2="500,001-1,000,000", F2="Greater than 1,000,000"), E2=1), 1, 0)</f>
        <v>0</v>
      </c>
      <c r="J2">
        <f ca="1">IF(OR( AND(Sheet2!A2&gt;3, Sheet2!A2&lt;&gt;"NULL", Sheet2!A2&lt;&gt;"I", NOT(ISBLANK(Sheet2!A2))), AND(Sheet2!B2&gt;5, Sheet2!B2&lt;&gt;"NULL", Sheet2!B2&lt;&gt;"I", NOT(ISBLANK(Sheet2!B2))), AND(Sheet2!D2&gt;10, Sheet2!D2&lt;&gt;"NULL", Sheet2!D2&lt;&gt;"I", NOT(ISBLANK(Sheet2!D2))), AND(Sheet2!E2&gt;3, Sheet2!E2&lt;&gt;"NULL", Sheet2!E2&lt;&gt;"I", NOT(ISBLANK(Sheet2!E2))), AND(Sheet2!F2&lt;&gt;"NULL", Sheet2!F2&lt;&gt;"I", NOT(ISBLANK(Sheet2!F2))) ), 1, 0)</f>
        <v>1</v>
      </c>
      <c r="K2">
        <f ca="1">IF(OR( AND(Sheet2!I2&gt;0, Sheet2!I2&lt;&gt;"NULL", Sheet2!I2&lt;&gt;"I", NOT(ISBLANK(Sheet2!I2))), AND(Sheet2!J2&gt;0, Sheet2!J2&lt;&gt;"NULL", Sheet2!J2&lt;&gt;"I", NOT(ISBLANK(Sheet2!J2))), AND(Sheet2!L2&gt;0, Sheet2!L2&lt;&gt;"NULL", Sheet2!L2&lt;&gt;"I", NOT(ISBLANK(Sheet2!L2))), AND(Sheet2!M2&gt;0, Sheet2!M2&lt;&gt;"NULL", Sheet2!M2&lt;&gt;"I", NOT(ISBLANK(Sheet2!M2))), AND(Sheet2!N2&gt;0, Sheet2!N2&lt;&gt;"NULL", Sheet2!N2&lt;&gt;"I", NOT(ISBLANK(Sheet2!N2))) ), 1, 0)</f>
        <v>1</v>
      </c>
      <c r="L2" t="str">
        <f ca="1">IF(AND(OR(F2="350,001-500,000",F2="500,001-1,000,000",F2="Greater than 1,000,000"),OR(G2=1,H2=1)),IF(J2=1,"D&amp;B",IF(AND(J2=0,K2=1),"BE",IF(AND(J2=0,K2=0),"Paynet","D&amp;B"))),IF(AND(OR(F2="0-10,000",F2="10,001-150,000",F2="150,001-350,000"),OR(G2=1,H2=1)),"Paynet",IF(AND(OR(F2="0-10,000",F2="10,001-150,000",F2="150,001-350,000"),AND(G2=0,H2=0),J2=1),"D&amp;B",IF(AND(OR(F2="0-10,000",F2="10,001-150,000",F2="150,001-350,000"),AND(G2=0,H2=0),J2=0,K2=1),"BE",IF(AND(OR(F2="0-10,000",F2="10,001-150,000",F2="150,001-350,000"),AND(G2=0,H2=0),J2=0,K2=0),"Paynet","D&amp;B")))))</f>
        <v>D&amp;B</v>
      </c>
    </row>
    <row r="3" spans="1:12" x14ac:dyDescent="0.3">
      <c r="A3">
        <v>88899</v>
      </c>
      <c r="B3">
        <v>100</v>
      </c>
      <c r="C3" t="s">
        <v>8</v>
      </c>
      <c r="D3" t="s">
        <v>11</v>
      </c>
      <c r="E3">
        <v>0</v>
      </c>
      <c r="F3" t="str">
        <f t="shared" ref="F3:F8" si="0">IF(B3&lt;=10000, "0-10,000", IF(B3&lt;=150000, "10,001-150,000", IF(B3&lt;=350000, "150,001-350,000", IF(B3&lt;=500000, "350,001-500,000", IF(B3&lt;=1000000, "500,001-1,000,000", "Greater than 1,000,000")))))</f>
        <v>0-10,000</v>
      </c>
      <c r="G3">
        <f t="shared" ref="G3:G8" si="1">IF(OR(AND(OR(F3="0-10,000", F3="10,001-150,000", F3="150,001-350,000"), OR(C3="Agriculture", C3="Fishing")), AND(OR(F3="350,001-500,000", F3="500,001-1,000,000", F3="Greater than 1,000,000"), C3="Mining")), 1, 0)</f>
        <v>1</v>
      </c>
      <c r="H3">
        <f t="shared" ref="H3:H8" si="2">IF(AND(OR(F3="0-10,000", F3="10,001-150,000", F3="150,001-350,000"), OR(D3="businesscapital", D3="healtcare")), 1, 0)</f>
        <v>0</v>
      </c>
      <c r="I3">
        <f t="shared" ref="I3:I8" si="3">IF(AND(OR(F3="350,001-500,000", F3="500,001-1,000,000", F3="Greater than 1,000,000"), E3=1), 1, 0)</f>
        <v>0</v>
      </c>
      <c r="J3">
        <f ca="1">IF(OR( AND(Sheet2!A3&gt;3, Sheet2!A3&lt;&gt;"NULL", Sheet2!A3&lt;&gt;"I", NOT(ISBLANK(Sheet2!A3))), AND(Sheet2!B3&gt;5, Sheet2!B3&lt;&gt;"NULL", Sheet2!B3&lt;&gt;"I", NOT(ISBLANK(Sheet2!B3))), AND(Sheet2!D3&gt;10, Sheet2!D3&lt;&gt;"NULL", Sheet2!D3&lt;&gt;"I", NOT(ISBLANK(Sheet2!D3))), AND(Sheet2!E3&gt;3, Sheet2!E3&lt;&gt;"NULL", Sheet2!E3&lt;&gt;"I", NOT(ISBLANK(Sheet2!E3))), AND(Sheet2!F3&lt;&gt;"NULL", Sheet2!F3&lt;&gt;"I", NOT(ISBLANK(Sheet2!F3))) ), 1, 0)</f>
        <v>0</v>
      </c>
      <c r="K3">
        <f ca="1">IF(OR( AND(Sheet2!I3&gt;0, Sheet2!I3&lt;&gt;"NULL", Sheet2!I3&lt;&gt;"I", NOT(ISBLANK(Sheet2!I3))), AND(Sheet2!J3&gt;0, Sheet2!J3&lt;&gt;"NULL", Sheet2!J3&lt;&gt;"I", NOT(ISBLANK(Sheet2!J3))), AND(Sheet2!L3&gt;0, Sheet2!L3&lt;&gt;"NULL", Sheet2!L3&lt;&gt;"I", NOT(ISBLANK(Sheet2!L3))), AND(Sheet2!M3&gt;0, Sheet2!M3&lt;&gt;"NULL", Sheet2!M3&lt;&gt;"I", NOT(ISBLANK(Sheet2!M3))), AND(Sheet2!N3&gt;0, Sheet2!N3&lt;&gt;"NULL", Sheet2!N3&lt;&gt;"I", NOT(ISBLANK(Sheet2!N3))) ), 1, 0)</f>
        <v>0</v>
      </c>
      <c r="L3" t="str">
        <f t="shared" ref="L3:L14" si="4">IF(AND(OR(F3="350,001-500,000",F3="500,001-1,000,000",F3="Greater than 1,000,000"),OR(G3=1,H3=1)),IF(J3=1,"D&amp;B",IF(AND(J3=0,K3=1),"BE",IF(AND(J3=0,K3=0),"Paynet","D&amp;B"))),IF(AND(OR(F3="0-10,000",F3="10,001-150,000",F3="150,001-350,000"),OR(G3=1,H3=1)),"Paynet",IF(AND(OR(F3="0-10,000",F3="10,001-150,000",F3="150,001-350,000"),AND(G3=0,H3=0),J3=1),"D&amp;B",IF(AND(OR(F3="0-10,000",F3="10,001-150,000",F3="150,001-350,000"),AND(G3=0,H3=0),J3=0,K3=1),"BE",IF(AND(OR(F3="0-10,000",F3="10,001-150,000",F3="150,001-350,000"),AND(G3=0,H3=0),J3=0,K3=0),"Paynet","D&amp;B")))))</f>
        <v>Paynet</v>
      </c>
    </row>
    <row r="4" spans="1:12" x14ac:dyDescent="0.3">
      <c r="A4">
        <v>88900</v>
      </c>
      <c r="B4">
        <v>1000000</v>
      </c>
      <c r="C4" t="s">
        <v>9</v>
      </c>
      <c r="D4" t="s">
        <v>10</v>
      </c>
      <c r="E4">
        <v>1</v>
      </c>
      <c r="F4" t="str">
        <f t="shared" si="0"/>
        <v>500,001-1,000,000</v>
      </c>
      <c r="G4">
        <f t="shared" si="1"/>
        <v>1</v>
      </c>
      <c r="H4">
        <f t="shared" si="2"/>
        <v>0</v>
      </c>
      <c r="I4">
        <f t="shared" si="3"/>
        <v>1</v>
      </c>
      <c r="J4">
        <f ca="1">IF(OR( AND(Sheet2!A4&gt;3, Sheet2!A4&lt;&gt;"NULL", Sheet2!A4&lt;&gt;"I", NOT(ISBLANK(Sheet2!A4))), AND(Sheet2!B4&gt;5, Sheet2!B4&lt;&gt;"NULL", Sheet2!B4&lt;&gt;"I", NOT(ISBLANK(Sheet2!B4))), AND(Sheet2!D4&gt;10, Sheet2!D4&lt;&gt;"NULL", Sheet2!D4&lt;&gt;"I", NOT(ISBLANK(Sheet2!D4))), AND(Sheet2!E4&gt;3, Sheet2!E4&lt;&gt;"NULL", Sheet2!E4&lt;&gt;"I", NOT(ISBLANK(Sheet2!E4))), AND(Sheet2!F4&lt;&gt;"NULL", Sheet2!F4&lt;&gt;"I", NOT(ISBLANK(Sheet2!F4))) ), 1, 0)</f>
        <v>0</v>
      </c>
      <c r="K4">
        <f ca="1">IF(OR( AND(Sheet2!I4&gt;0, Sheet2!I4&lt;&gt;"NULL", Sheet2!I4&lt;&gt;"I", NOT(ISBLANK(Sheet2!I4))), AND(Sheet2!J4&gt;0, Sheet2!J4&lt;&gt;"NULL", Sheet2!J4&lt;&gt;"I", NOT(ISBLANK(Sheet2!J4))), AND(Sheet2!L4&gt;0, Sheet2!L4&lt;&gt;"NULL", Sheet2!L4&lt;&gt;"I", NOT(ISBLANK(Sheet2!L4))), AND(Sheet2!M4&gt;0, Sheet2!M4&lt;&gt;"NULL", Sheet2!M4&lt;&gt;"I", NOT(ISBLANK(Sheet2!M4))), AND(Sheet2!N4&gt;0, Sheet2!N4&lt;&gt;"NULL", Sheet2!N4&lt;&gt;"I", NOT(ISBLANK(Sheet2!N4))) ), 1, 0)</f>
        <v>0</v>
      </c>
      <c r="L4" t="str">
        <f t="shared" ca="1" si="4"/>
        <v>Paynet</v>
      </c>
    </row>
    <row r="5" spans="1:12" x14ac:dyDescent="0.3">
      <c r="A5">
        <v>88901</v>
      </c>
      <c r="B5">
        <v>20000000</v>
      </c>
      <c r="C5" t="s">
        <v>9</v>
      </c>
      <c r="D5" t="s">
        <v>13</v>
      </c>
      <c r="E5">
        <v>0</v>
      </c>
      <c r="F5" t="str">
        <f t="shared" si="0"/>
        <v>Greater than 1,000,000</v>
      </c>
      <c r="G5">
        <f t="shared" si="1"/>
        <v>1</v>
      </c>
      <c r="H5">
        <f t="shared" si="2"/>
        <v>0</v>
      </c>
      <c r="I5">
        <f t="shared" si="3"/>
        <v>0</v>
      </c>
      <c r="J5">
        <f ca="1">IF(OR( AND(Sheet2!A5&gt;3, Sheet2!A5&lt;&gt;"NULL", Sheet2!A5&lt;&gt;"I", NOT(ISBLANK(Sheet2!A5))), AND(Sheet2!B5&gt;5, Sheet2!B5&lt;&gt;"NULL", Sheet2!B5&lt;&gt;"I", NOT(ISBLANK(Sheet2!B5))), AND(Sheet2!D5&gt;10, Sheet2!D5&lt;&gt;"NULL", Sheet2!D5&lt;&gt;"I", NOT(ISBLANK(Sheet2!D5))), AND(Sheet2!E5&gt;3, Sheet2!E5&lt;&gt;"NULL", Sheet2!E5&lt;&gt;"I", NOT(ISBLANK(Sheet2!E5))), AND(Sheet2!F5&lt;&gt;"NULL", Sheet2!F5&lt;&gt;"I", NOT(ISBLANK(Sheet2!F5))) ), 1, 0)</f>
        <v>1</v>
      </c>
      <c r="K5">
        <f ca="1">IF(OR( AND(Sheet2!I5&gt;0, Sheet2!I5&lt;&gt;"NULL", Sheet2!I5&lt;&gt;"I", NOT(ISBLANK(Sheet2!I5))), AND(Sheet2!J5&gt;0, Sheet2!J5&lt;&gt;"NULL", Sheet2!J5&lt;&gt;"I", NOT(ISBLANK(Sheet2!J5))), AND(Sheet2!L5&gt;0, Sheet2!L5&lt;&gt;"NULL", Sheet2!L5&lt;&gt;"I", NOT(ISBLANK(Sheet2!L5))), AND(Sheet2!M5&gt;0, Sheet2!M5&lt;&gt;"NULL", Sheet2!M5&lt;&gt;"I", NOT(ISBLANK(Sheet2!M5))), AND(Sheet2!N5&gt;0, Sheet2!N5&lt;&gt;"NULL", Sheet2!N5&lt;&gt;"I", NOT(ISBLANK(Sheet2!N5))) ), 1, 0)</f>
        <v>1</v>
      </c>
      <c r="L5" t="str">
        <f t="shared" ca="1" si="4"/>
        <v>D&amp;B</v>
      </c>
    </row>
    <row r="6" spans="1:12" x14ac:dyDescent="0.3">
      <c r="A6">
        <v>88902</v>
      </c>
      <c r="B6">
        <v>22000</v>
      </c>
      <c r="C6" t="s">
        <v>8</v>
      </c>
      <c r="D6" t="s">
        <v>13</v>
      </c>
      <c r="E6">
        <v>0</v>
      </c>
      <c r="F6" t="str">
        <f t="shared" si="0"/>
        <v>10,001-150,000</v>
      </c>
      <c r="G6">
        <f t="shared" si="1"/>
        <v>1</v>
      </c>
      <c r="H6">
        <f t="shared" si="2"/>
        <v>1</v>
      </c>
      <c r="I6">
        <f t="shared" si="3"/>
        <v>0</v>
      </c>
      <c r="J6">
        <f ca="1">IF(OR( AND(Sheet2!A6&gt;3, Sheet2!A6&lt;&gt;"NULL", Sheet2!A6&lt;&gt;"I", NOT(ISBLANK(Sheet2!A6))), AND(Sheet2!B6&gt;5, Sheet2!B6&lt;&gt;"NULL", Sheet2!B6&lt;&gt;"I", NOT(ISBLANK(Sheet2!B6))), AND(Sheet2!D6&gt;10, Sheet2!D6&lt;&gt;"NULL", Sheet2!D6&lt;&gt;"I", NOT(ISBLANK(Sheet2!D6))), AND(Sheet2!E6&gt;3, Sheet2!E6&lt;&gt;"NULL", Sheet2!E6&lt;&gt;"I", NOT(ISBLANK(Sheet2!E6))), AND(Sheet2!F6&lt;&gt;"NULL", Sheet2!F6&lt;&gt;"I", NOT(ISBLANK(Sheet2!F6))) ), 1, 0)</f>
        <v>1</v>
      </c>
      <c r="K6">
        <f ca="1">IF(OR( AND(Sheet2!I6&gt;0, Sheet2!I6&lt;&gt;"NULL", Sheet2!I6&lt;&gt;"I", NOT(ISBLANK(Sheet2!I6))), AND(Sheet2!J6&gt;0, Sheet2!J6&lt;&gt;"NULL", Sheet2!J6&lt;&gt;"I", NOT(ISBLANK(Sheet2!J6))), AND(Sheet2!L6&gt;0, Sheet2!L6&lt;&gt;"NULL", Sheet2!L6&lt;&gt;"I", NOT(ISBLANK(Sheet2!L6))), AND(Sheet2!M6&gt;0, Sheet2!M6&lt;&gt;"NULL", Sheet2!M6&lt;&gt;"I", NOT(ISBLANK(Sheet2!M6))), AND(Sheet2!N6&gt;0, Sheet2!N6&lt;&gt;"NULL", Sheet2!N6&lt;&gt;"I", NOT(ISBLANK(Sheet2!N6))) ), 1, 0)</f>
        <v>1</v>
      </c>
      <c r="L6" t="str">
        <f t="shared" si="4"/>
        <v>Paynet</v>
      </c>
    </row>
    <row r="7" spans="1:12" x14ac:dyDescent="0.3">
      <c r="A7">
        <v>88903</v>
      </c>
      <c r="B7">
        <v>450000</v>
      </c>
      <c r="C7" t="s">
        <v>12</v>
      </c>
      <c r="D7" t="s">
        <v>11</v>
      </c>
      <c r="E7">
        <v>1</v>
      </c>
      <c r="F7" t="str">
        <f t="shared" si="0"/>
        <v>350,001-500,000</v>
      </c>
      <c r="G7">
        <f t="shared" si="1"/>
        <v>0</v>
      </c>
      <c r="H7">
        <f t="shared" si="2"/>
        <v>0</v>
      </c>
      <c r="I7">
        <f t="shared" si="3"/>
        <v>1</v>
      </c>
      <c r="J7">
        <f ca="1">IF(OR( AND(Sheet2!A7&gt;3, Sheet2!A7&lt;&gt;"NULL", Sheet2!A7&lt;&gt;"I", NOT(ISBLANK(Sheet2!A7))), AND(Sheet2!B7&gt;5, Sheet2!B7&lt;&gt;"NULL", Sheet2!B7&lt;&gt;"I", NOT(ISBLANK(Sheet2!B7))), AND(Sheet2!D7&gt;10, Sheet2!D7&lt;&gt;"NULL", Sheet2!D7&lt;&gt;"I", NOT(ISBLANK(Sheet2!D7))), AND(Sheet2!E7&gt;3, Sheet2!E7&lt;&gt;"NULL", Sheet2!E7&lt;&gt;"I", NOT(ISBLANK(Sheet2!E7))), AND(Sheet2!F7&lt;&gt;"NULL", Sheet2!F7&lt;&gt;"I", NOT(ISBLANK(Sheet2!F7))) ), 1, 0)</f>
        <v>1</v>
      </c>
      <c r="K7">
        <f ca="1">IF(OR( AND(Sheet2!I7&gt;0, Sheet2!I7&lt;&gt;"NULL", Sheet2!I7&lt;&gt;"I", NOT(ISBLANK(Sheet2!I7))), AND(Sheet2!J7&gt;0, Sheet2!J7&lt;&gt;"NULL", Sheet2!J7&lt;&gt;"I", NOT(ISBLANK(Sheet2!J7))), AND(Sheet2!L7&gt;0, Sheet2!L7&lt;&gt;"NULL", Sheet2!L7&lt;&gt;"I", NOT(ISBLANK(Sheet2!L7))), AND(Sheet2!M7&gt;0, Sheet2!M7&lt;&gt;"NULL", Sheet2!M7&lt;&gt;"I", NOT(ISBLANK(Sheet2!M7))), AND(Sheet2!N7&gt;0, Sheet2!N7&lt;&gt;"NULL", Sheet2!N7&lt;&gt;"I", NOT(ISBLANK(Sheet2!N7))) ), 1, 0)</f>
        <v>1</v>
      </c>
      <c r="L7" t="str">
        <f t="shared" ca="1" si="4"/>
        <v>D&amp;B</v>
      </c>
    </row>
    <row r="8" spans="1:12" x14ac:dyDescent="0.3">
      <c r="A8">
        <v>88904</v>
      </c>
      <c r="B8">
        <v>11000</v>
      </c>
      <c r="C8" t="s">
        <v>12</v>
      </c>
      <c r="D8" t="s">
        <v>22</v>
      </c>
      <c r="E8">
        <v>0</v>
      </c>
      <c r="F8" t="str">
        <f t="shared" si="0"/>
        <v>10,001-150,000</v>
      </c>
      <c r="G8">
        <f t="shared" si="1"/>
        <v>0</v>
      </c>
      <c r="H8">
        <f t="shared" si="2"/>
        <v>0</v>
      </c>
      <c r="I8">
        <f t="shared" si="3"/>
        <v>0</v>
      </c>
      <c r="J8">
        <f ca="1">IF(OR( AND(Sheet2!A8&gt;3, Sheet2!A8&lt;&gt;"NULL", Sheet2!A8&lt;&gt;"I", NOT(ISBLANK(Sheet2!A8))), AND(Sheet2!B8&gt;5, Sheet2!B8&lt;&gt;"NULL", Sheet2!B8&lt;&gt;"I", NOT(ISBLANK(Sheet2!B8))), AND(Sheet2!D8&gt;10, Sheet2!D8&lt;&gt;"NULL", Sheet2!D8&lt;&gt;"I", NOT(ISBLANK(Sheet2!D8))), AND(Sheet2!E8&gt;3, Sheet2!E8&lt;&gt;"NULL", Sheet2!E8&lt;&gt;"I", NOT(ISBLANK(Sheet2!E8))), AND(Sheet2!F8&lt;&gt;"NULL", Sheet2!F8&lt;&gt;"I", NOT(ISBLANK(Sheet2!F8))) ), 1, 0)</f>
        <v>1</v>
      </c>
      <c r="K8">
        <f ca="1">IF(OR( AND(Sheet2!I8&gt;0, Sheet2!I8&lt;&gt;"NULL", Sheet2!I8&lt;&gt;"I", NOT(ISBLANK(Sheet2!I8))), AND(Sheet2!J8&gt;0, Sheet2!J8&lt;&gt;"NULL", Sheet2!J8&lt;&gt;"I", NOT(ISBLANK(Sheet2!J8))), AND(Sheet2!L8&gt;0, Sheet2!L8&lt;&gt;"NULL", Sheet2!L8&lt;&gt;"I", NOT(ISBLANK(Sheet2!L8))), AND(Sheet2!M8&gt;0, Sheet2!M8&lt;&gt;"NULL", Sheet2!M8&lt;&gt;"I", NOT(ISBLANK(Sheet2!M8))), AND(Sheet2!N8&gt;0, Sheet2!N8&lt;&gt;"NULL", Sheet2!N8&lt;&gt;"I", NOT(ISBLANK(Sheet2!N8))) ), 1, 0)</f>
        <v>1</v>
      </c>
      <c r="L8" t="str">
        <f t="shared" ca="1" si="4"/>
        <v>D&amp;B</v>
      </c>
    </row>
    <row r="9" spans="1:12" x14ac:dyDescent="0.3">
      <c r="A9">
        <v>88905</v>
      </c>
      <c r="B9">
        <v>25000</v>
      </c>
      <c r="C9" t="s">
        <v>12</v>
      </c>
      <c r="D9" t="s">
        <v>27</v>
      </c>
      <c r="E9">
        <v>0</v>
      </c>
      <c r="F9" t="str">
        <f t="shared" ref="F9" si="5">IF(B9&lt;=10000, "0-10,000", IF(B9&lt;=150000, "10,001-150,000", IF(B9&lt;=350000, "150,001-350,000", IF(B9&lt;=500000, "350,001-500,000", IF(B9&lt;=1000000, "500,001-1,000,000", "Greater than 1,000,000")))))</f>
        <v>10,001-150,000</v>
      </c>
      <c r="G9">
        <f t="shared" ref="G9" si="6">IF(OR(AND(OR(F9="0-10,000", F9="10,001-150,000", F9="150,001-350,000"), OR(C9="Agriculture", C9="Fishing")), AND(OR(F9="350,001-500,000", F9="500,001-1,000,000", F9="Greater than 1,000,000"), C9="Mining")), 1, 0)</f>
        <v>0</v>
      </c>
      <c r="H9">
        <f t="shared" ref="H9" si="7">IF(AND(OR(F9="0-10,000", F9="10,001-150,000", F9="150,001-350,000"), OR(D9="businesscapital", D9="healtcare")), 1, 0)</f>
        <v>0</v>
      </c>
      <c r="I9">
        <f t="shared" ref="I9" si="8">IF(AND(OR(F9="350,001-500,000", F9="500,001-1,000,000", F9="Greater than 1,000,000"), E9=1), 1, 0)</f>
        <v>0</v>
      </c>
      <c r="J9">
        <f ca="1">IF(OR( AND(Sheet2!A9&gt;3, Sheet2!A9&lt;&gt;"NULL", Sheet2!A9&lt;&gt;"I", NOT(ISBLANK(Sheet2!A9))), AND(Sheet2!B9&gt;5, Sheet2!B9&lt;&gt;"NULL", Sheet2!B9&lt;&gt;"I", NOT(ISBLANK(Sheet2!B9))), AND(Sheet2!D9&gt;10, Sheet2!D9&lt;&gt;"NULL", Sheet2!D9&lt;&gt;"I", NOT(ISBLANK(Sheet2!D9))), AND(Sheet2!E9&gt;3, Sheet2!E9&lt;&gt;"NULL", Sheet2!E9&lt;&gt;"I", NOT(ISBLANK(Sheet2!E9))), AND(Sheet2!F9&lt;&gt;"NULL", Sheet2!F9&lt;&gt;"I", NOT(ISBLANK(Sheet2!F9))) ), 1, 0)</f>
        <v>1</v>
      </c>
      <c r="K9">
        <f ca="1">IF(OR( AND(Sheet2!I9&gt;0, Sheet2!I9&lt;&gt;"NULL", Sheet2!I9&lt;&gt;"I", NOT(ISBLANK(Sheet2!I9))), AND(Sheet2!J9&gt;0, Sheet2!J9&lt;&gt;"NULL", Sheet2!J9&lt;&gt;"I", NOT(ISBLANK(Sheet2!J9))), AND(Sheet2!L9&gt;0, Sheet2!L9&lt;&gt;"NULL", Sheet2!L9&lt;&gt;"I", NOT(ISBLANK(Sheet2!L9))), AND(Sheet2!M9&gt;0, Sheet2!M9&lt;&gt;"NULL", Sheet2!M9&lt;&gt;"I", NOT(ISBLANK(Sheet2!M9))), AND(Sheet2!N9&gt;0, Sheet2!N9&lt;&gt;"NULL", Sheet2!N9&lt;&gt;"I", NOT(ISBLANK(Sheet2!N9))) ), 1, 0)</f>
        <v>1</v>
      </c>
      <c r="L9" t="str">
        <f t="shared" ca="1" si="4"/>
        <v>D&amp;B</v>
      </c>
    </row>
    <row r="10" spans="1:12" x14ac:dyDescent="0.3">
      <c r="A10">
        <v>88900</v>
      </c>
      <c r="B10">
        <v>1000000</v>
      </c>
      <c r="C10" t="s">
        <v>9</v>
      </c>
      <c r="D10" t="s">
        <v>10</v>
      </c>
      <c r="E10">
        <v>1</v>
      </c>
      <c r="F10" t="str">
        <f t="shared" ref="F10:F14" si="9">IF(B10&lt;=10000, "0-10,000", IF(B10&lt;=150000, "10,001-150,000", IF(B10&lt;=350000, "150,001-350,000", IF(B10&lt;=500000, "350,001-500,000", IF(B10&lt;=1000000, "500,001-1,000,000", "Greater than 1,000,000")))))</f>
        <v>500,001-1,000,000</v>
      </c>
      <c r="G10">
        <f t="shared" ref="G10:G14" si="10">IF(OR(AND(OR(F10="0-10,000", F10="10,001-150,000", F10="150,001-350,000"), OR(C10="Agriculture", C10="Fishing")), AND(OR(F10="350,001-500,000", F10="500,001-1,000,000", F10="Greater than 1,000,000"), C10="Mining")), 1, 0)</f>
        <v>1</v>
      </c>
      <c r="H10">
        <f t="shared" ref="H10:H14" si="11">IF(AND(OR(F10="0-10,000", F10="10,001-150,000", F10="150,001-350,000"), OR(D10="businesscapital", D10="healtcare")), 1, 0)</f>
        <v>0</v>
      </c>
      <c r="I10">
        <f t="shared" ref="I10:I14" si="12">IF(AND(OR(F10="350,001-500,000", F10="500,001-1,000,000", F10="Greater than 1,000,000"), E10=1), 1, 0)</f>
        <v>1</v>
      </c>
      <c r="J10">
        <f ca="1">IF(OR( AND(Sheet2!A10&gt;3, Sheet2!A10&lt;&gt;"NULL", Sheet2!A10&lt;&gt;"I", NOT(ISBLANK(Sheet2!A10))), AND(Sheet2!B10&gt;5, Sheet2!B10&lt;&gt;"NULL", Sheet2!B10&lt;&gt;"I", NOT(ISBLANK(Sheet2!B10))), AND(Sheet2!D10&gt;10, Sheet2!D10&lt;&gt;"NULL", Sheet2!D10&lt;&gt;"I", NOT(ISBLANK(Sheet2!D10))), AND(Sheet2!E10&gt;3, Sheet2!E10&lt;&gt;"NULL", Sheet2!E10&lt;&gt;"I", NOT(ISBLANK(Sheet2!E10))), AND(Sheet2!F10&lt;&gt;"NULL", Sheet2!F10&lt;&gt;"I", NOT(ISBLANK(Sheet2!F10))) ), 1, 0)</f>
        <v>0</v>
      </c>
      <c r="K10">
        <f ca="1">IF(OR( AND(Sheet2!I10&gt;0, Sheet2!I10&lt;&gt;"NULL", Sheet2!I10&lt;&gt;"I", NOT(ISBLANK(Sheet2!I10))), AND(Sheet2!J10&gt;0, Sheet2!J10&lt;&gt;"NULL", Sheet2!J10&lt;&gt;"I", NOT(ISBLANK(Sheet2!J10))), AND(Sheet2!L10&gt;0, Sheet2!L10&lt;&gt;"NULL", Sheet2!L10&lt;&gt;"I", NOT(ISBLANK(Sheet2!L10))), AND(Sheet2!M10&gt;0, Sheet2!M10&lt;&gt;"NULL", Sheet2!M10&lt;&gt;"I", NOT(ISBLANK(Sheet2!M10))), AND(Sheet2!N10&gt;0, Sheet2!N10&lt;&gt;"NULL", Sheet2!N10&lt;&gt;"I", NOT(ISBLANK(Sheet2!N10))) ), 1, 0)</f>
        <v>1</v>
      </c>
      <c r="L10" t="str">
        <f t="shared" ca="1" si="4"/>
        <v>BE</v>
      </c>
    </row>
    <row r="11" spans="1:12" x14ac:dyDescent="0.3">
      <c r="A11">
        <v>22889</v>
      </c>
      <c r="B11">
        <v>11000000</v>
      </c>
      <c r="C11" t="s">
        <v>9</v>
      </c>
      <c r="D11" t="s">
        <v>27</v>
      </c>
      <c r="E11">
        <v>0</v>
      </c>
      <c r="F11" t="str">
        <f t="shared" si="9"/>
        <v>Greater than 1,000,000</v>
      </c>
      <c r="G11">
        <f t="shared" si="10"/>
        <v>1</v>
      </c>
      <c r="H11">
        <f t="shared" si="11"/>
        <v>0</v>
      </c>
      <c r="I11">
        <f t="shared" si="12"/>
        <v>0</v>
      </c>
      <c r="J11">
        <f ca="1">IF(OR( AND(Sheet2!A11&gt;3, Sheet2!A11&lt;&gt;"NULL", Sheet2!A11&lt;&gt;"I", NOT(ISBLANK(Sheet2!A11))), AND(Sheet2!B11&gt;5, Sheet2!B11&lt;&gt;"NULL", Sheet2!B11&lt;&gt;"I", NOT(ISBLANK(Sheet2!B11))), AND(Sheet2!D11&gt;10, Sheet2!D11&lt;&gt;"NULL", Sheet2!D11&lt;&gt;"I", NOT(ISBLANK(Sheet2!D11))), AND(Sheet2!E11&gt;3, Sheet2!E11&lt;&gt;"NULL", Sheet2!E11&lt;&gt;"I", NOT(ISBLANK(Sheet2!E11))), AND(Sheet2!F11&lt;&gt;"NULL", Sheet2!F11&lt;&gt;"I", NOT(ISBLANK(Sheet2!F11))) ), 1, 0)</f>
        <v>1</v>
      </c>
      <c r="K11">
        <f ca="1">IF(OR( AND(Sheet2!I11&gt;0, Sheet2!I11&lt;&gt;"NULL", Sheet2!I11&lt;&gt;"I", NOT(ISBLANK(Sheet2!I11))), AND(Sheet2!J11&gt;0, Sheet2!J11&lt;&gt;"NULL", Sheet2!J11&lt;&gt;"I", NOT(ISBLANK(Sheet2!J11))), AND(Sheet2!L11&gt;0, Sheet2!L11&lt;&gt;"NULL", Sheet2!L11&lt;&gt;"I", NOT(ISBLANK(Sheet2!L11))), AND(Sheet2!M11&gt;0, Sheet2!M11&lt;&gt;"NULL", Sheet2!M11&lt;&gt;"I", NOT(ISBLANK(Sheet2!M11))), AND(Sheet2!N11&gt;0, Sheet2!N11&lt;&gt;"NULL", Sheet2!N11&lt;&gt;"I", NOT(ISBLANK(Sheet2!N11))) ), 1, 0)</f>
        <v>1</v>
      </c>
      <c r="L11" t="str">
        <f t="shared" ca="1" si="4"/>
        <v>D&amp;B</v>
      </c>
    </row>
    <row r="12" spans="1:12" x14ac:dyDescent="0.3">
      <c r="A12">
        <v>33322</v>
      </c>
      <c r="B12">
        <v>9000000</v>
      </c>
      <c r="C12" t="s">
        <v>9</v>
      </c>
      <c r="D12" t="s">
        <v>22</v>
      </c>
      <c r="E12">
        <v>1</v>
      </c>
      <c r="F12" t="str">
        <f t="shared" si="9"/>
        <v>Greater than 1,000,000</v>
      </c>
      <c r="G12">
        <f t="shared" si="10"/>
        <v>1</v>
      </c>
      <c r="H12">
        <f t="shared" si="11"/>
        <v>0</v>
      </c>
      <c r="I12">
        <f t="shared" si="12"/>
        <v>1</v>
      </c>
      <c r="J12">
        <f ca="1">IF(OR( AND(Sheet2!A12&gt;3, Sheet2!A12&lt;&gt;"NULL", Sheet2!A12&lt;&gt;"I", NOT(ISBLANK(Sheet2!A12))), AND(Sheet2!B12&gt;5, Sheet2!B12&lt;&gt;"NULL", Sheet2!B12&lt;&gt;"I", NOT(ISBLANK(Sheet2!B12))), AND(Sheet2!D12&gt;10, Sheet2!D12&lt;&gt;"NULL", Sheet2!D12&lt;&gt;"I", NOT(ISBLANK(Sheet2!D12))), AND(Sheet2!E12&gt;3, Sheet2!E12&lt;&gt;"NULL", Sheet2!E12&lt;&gt;"I", NOT(ISBLANK(Sheet2!E12))), AND(Sheet2!F12&lt;&gt;"NULL", Sheet2!F12&lt;&gt;"I", NOT(ISBLANK(Sheet2!F12))) ), 1, 0)</f>
        <v>1</v>
      </c>
      <c r="K12">
        <f ca="1">IF(OR( AND(Sheet2!I12&gt;0, Sheet2!I12&lt;&gt;"NULL", Sheet2!I12&lt;&gt;"I", NOT(ISBLANK(Sheet2!I12))), AND(Sheet2!J12&gt;0, Sheet2!J12&lt;&gt;"NULL", Sheet2!J12&lt;&gt;"I", NOT(ISBLANK(Sheet2!J12))), AND(Sheet2!L12&gt;0, Sheet2!L12&lt;&gt;"NULL", Sheet2!L12&lt;&gt;"I", NOT(ISBLANK(Sheet2!L12))), AND(Sheet2!M12&gt;0, Sheet2!M12&lt;&gt;"NULL", Sheet2!M12&lt;&gt;"I", NOT(ISBLANK(Sheet2!M12))), AND(Sheet2!N12&gt;0, Sheet2!N12&lt;&gt;"NULL", Sheet2!N12&lt;&gt;"I", NOT(ISBLANK(Sheet2!N12))) ), 1, 0)</f>
        <v>1</v>
      </c>
      <c r="L12" t="str">
        <f t="shared" ca="1" si="4"/>
        <v>D&amp;B</v>
      </c>
    </row>
    <row r="13" spans="1:12" x14ac:dyDescent="0.3">
      <c r="A13">
        <v>66966</v>
      </c>
      <c r="B13">
        <v>2500</v>
      </c>
      <c r="C13" t="s">
        <v>28</v>
      </c>
      <c r="D13" t="s">
        <v>29</v>
      </c>
      <c r="E13">
        <v>0</v>
      </c>
      <c r="F13" t="str">
        <f t="shared" si="9"/>
        <v>0-10,000</v>
      </c>
      <c r="G13">
        <f t="shared" si="10"/>
        <v>0</v>
      </c>
      <c r="H13">
        <f t="shared" si="11"/>
        <v>0</v>
      </c>
      <c r="I13">
        <f t="shared" si="12"/>
        <v>0</v>
      </c>
      <c r="J13">
        <f ca="1">IF(OR( AND(Sheet2!A13&gt;3, Sheet2!A13&lt;&gt;"NULL", Sheet2!A13&lt;&gt;"I", NOT(ISBLANK(Sheet2!A13))), AND(Sheet2!B13&gt;5, Sheet2!B13&lt;&gt;"NULL", Sheet2!B13&lt;&gt;"I", NOT(ISBLANK(Sheet2!B13))), AND(Sheet2!D13&gt;10, Sheet2!D13&lt;&gt;"NULL", Sheet2!D13&lt;&gt;"I", NOT(ISBLANK(Sheet2!D13))), AND(Sheet2!E13&gt;3, Sheet2!E13&lt;&gt;"NULL", Sheet2!E13&lt;&gt;"I", NOT(ISBLANK(Sheet2!E13))), AND(Sheet2!F13&lt;&gt;"NULL", Sheet2!F13&lt;&gt;"I", NOT(ISBLANK(Sheet2!F13))) ), 1, 0)</f>
        <v>1</v>
      </c>
      <c r="K13">
        <f ca="1">IF(OR( AND(Sheet2!I13&gt;0, Sheet2!I13&lt;&gt;"NULL", Sheet2!I13&lt;&gt;"I", NOT(ISBLANK(Sheet2!I13))), AND(Sheet2!J13&gt;0, Sheet2!J13&lt;&gt;"NULL", Sheet2!J13&lt;&gt;"I", NOT(ISBLANK(Sheet2!J13))), AND(Sheet2!L13&gt;0, Sheet2!L13&lt;&gt;"NULL", Sheet2!L13&lt;&gt;"I", NOT(ISBLANK(Sheet2!L13))), AND(Sheet2!M13&gt;0, Sheet2!M13&lt;&gt;"NULL", Sheet2!M13&lt;&gt;"I", NOT(ISBLANK(Sheet2!M13))), AND(Sheet2!N13&gt;0, Sheet2!N13&lt;&gt;"NULL", Sheet2!N13&lt;&gt;"I", NOT(ISBLANK(Sheet2!N13))) ), 1, 0)</f>
        <v>1</v>
      </c>
      <c r="L13" t="str">
        <f t="shared" ca="1" si="4"/>
        <v>D&amp;B</v>
      </c>
    </row>
    <row r="14" spans="1:12" x14ac:dyDescent="0.3">
      <c r="A14">
        <v>63877</v>
      </c>
      <c r="B14">
        <v>30000</v>
      </c>
      <c r="C14" t="s">
        <v>8</v>
      </c>
      <c r="D14" t="s">
        <v>22</v>
      </c>
      <c r="E14">
        <v>1</v>
      </c>
      <c r="F14" t="str">
        <f t="shared" si="9"/>
        <v>10,001-150,000</v>
      </c>
      <c r="G14">
        <f t="shared" si="10"/>
        <v>1</v>
      </c>
      <c r="H14">
        <f t="shared" si="11"/>
        <v>0</v>
      </c>
      <c r="I14">
        <f t="shared" si="12"/>
        <v>0</v>
      </c>
      <c r="J14">
        <f ca="1">IF(OR( AND(Sheet2!A14&gt;3, Sheet2!A14&lt;&gt;"NULL", Sheet2!A14&lt;&gt;"I", NOT(ISBLANK(Sheet2!A14))), AND(Sheet2!B14&gt;5, Sheet2!B14&lt;&gt;"NULL", Sheet2!B14&lt;&gt;"I", NOT(ISBLANK(Sheet2!B14))), AND(Sheet2!D14&gt;10, Sheet2!D14&lt;&gt;"NULL", Sheet2!D14&lt;&gt;"I", NOT(ISBLANK(Sheet2!D14))), AND(Sheet2!E14&gt;3, Sheet2!E14&lt;&gt;"NULL", Sheet2!E14&lt;&gt;"I", NOT(ISBLANK(Sheet2!E14))), AND(Sheet2!F14&lt;&gt;"NULL", Sheet2!F14&lt;&gt;"I", NOT(ISBLANK(Sheet2!F14))) ), 1, 0)</f>
        <v>1</v>
      </c>
      <c r="K14">
        <f ca="1">IF(OR( AND(Sheet2!I14&gt;0, Sheet2!I14&lt;&gt;"NULL", Sheet2!I14&lt;&gt;"I", NOT(ISBLANK(Sheet2!I14))), AND(Sheet2!J14&gt;0, Sheet2!J14&lt;&gt;"NULL", Sheet2!J14&lt;&gt;"I", NOT(ISBLANK(Sheet2!J14))), AND(Sheet2!L14&gt;0, Sheet2!L14&lt;&gt;"NULL", Sheet2!L14&lt;&gt;"I", NOT(ISBLANK(Sheet2!L14))), AND(Sheet2!M14&gt;0, Sheet2!M14&lt;&gt;"NULL", Sheet2!M14&lt;&gt;"I", NOT(ISBLANK(Sheet2!M14))), AND(Sheet2!N14&gt;0, Sheet2!N14&lt;&gt;"NULL", Sheet2!N14&lt;&gt;"I", NOT(ISBLANK(Sheet2!N14))) ), 1, 0)</f>
        <v>1</v>
      </c>
      <c r="L14" t="str">
        <f t="shared" si="4"/>
        <v>Paynet</v>
      </c>
    </row>
    <row r="15" spans="1:12" x14ac:dyDescent="0.3">
      <c r="J15">
        <f>IF(OR( AND(Sheet2!A15&gt;3, Sheet2!A15&lt;&gt;"NULL", Sheet2!A15&lt;&gt;"I", NOT(ISBLANK(Sheet2!A15))), AND(Sheet2!B15&gt;5, Sheet2!B15&lt;&gt;"NULL", Sheet2!B15&lt;&gt;"I", NOT(ISBLANK(Sheet2!B15))), AND(Sheet2!D15&gt;10, Sheet2!D15&lt;&gt;"NULL", Sheet2!D15&lt;&gt;"I", NOT(ISBLANK(Sheet2!D15))), AND(Sheet2!E15&gt;3, Sheet2!E15&lt;&gt;"NULL", Sheet2!E15&lt;&gt;"I", NOT(ISBLANK(Sheet2!E15))), AND(Sheet2!F15&lt;&gt;"NULL", Sheet2!F15&lt;&gt;"I", NOT(ISBLANK(Sheet2!F15))) ), 1, 0)</f>
        <v>0</v>
      </c>
      <c r="K15">
        <f>IF(OR( AND(Sheet2!I15&gt;0, Sheet2!I15&lt;&gt;"NULL", Sheet2!I15&lt;&gt;"I", NOT(ISBLANK(Sheet2!I15))), AND(Sheet2!J15&gt;0, Sheet2!J15&lt;&gt;"NULL", Sheet2!J15&lt;&gt;"I", NOT(ISBLANK(Sheet2!J15))), AND(Sheet2!L15&gt;0, Sheet2!L15&lt;&gt;"NULL", Sheet2!L15&lt;&gt;"I", NOT(ISBLANK(Sheet2!L15))), AND(Sheet2!M15&gt;0, Sheet2!M15&lt;&gt;"NULL", Sheet2!M15&lt;&gt;"I", NOT(ISBLANK(Sheet2!M15))), AND(Sheet2!N15&gt;0, Sheet2!N15&lt;&gt;"NULL", Sheet2!N15&lt;&gt;"I", NOT(ISBLANK(Sheet2!N15))) ), 1, 0)</f>
        <v>0</v>
      </c>
    </row>
    <row r="20" spans="6:6" x14ac:dyDescent="0.3">
      <c r="F20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0C1F0-4577-4179-91F1-46D77B087994}">
  <dimension ref="A1:R14"/>
  <sheetViews>
    <sheetView workbookViewId="0">
      <selection activeCell="A15" sqref="A15"/>
    </sheetView>
  </sheetViews>
  <sheetFormatPr defaultRowHeight="14.4" x14ac:dyDescent="0.3"/>
  <cols>
    <col min="1" max="1" width="11.109375" bestFit="1" customWidth="1"/>
    <col min="2" max="2" width="14" bestFit="1" customWidth="1"/>
    <col min="6" max="6" width="12" bestFit="1" customWidth="1"/>
    <col min="7" max="7" width="4" customWidth="1"/>
    <col min="8" max="8" width="3.109375" customWidth="1"/>
    <col min="9" max="9" width="11.109375" bestFit="1" customWidth="1"/>
    <col min="10" max="10" width="14" bestFit="1" customWidth="1"/>
    <col min="11" max="11" width="6.109375" bestFit="1" customWidth="1"/>
    <col min="14" max="14" width="12" bestFit="1" customWidth="1"/>
    <col min="17" max="17" width="11.44140625" bestFit="1" customWidth="1"/>
  </cols>
  <sheetData>
    <row r="1" spans="1:18" x14ac:dyDescent="0.3">
      <c r="A1" s="2" t="s">
        <v>14</v>
      </c>
      <c r="B1" s="2" t="s">
        <v>25</v>
      </c>
      <c r="C1" s="2" t="s">
        <v>15</v>
      </c>
      <c r="D1" s="2" t="s">
        <v>21</v>
      </c>
      <c r="E1" s="2" t="s">
        <v>16</v>
      </c>
      <c r="F1" s="2" t="s">
        <v>17</v>
      </c>
      <c r="I1" s="2" t="s">
        <v>14</v>
      </c>
      <c r="J1" s="2" t="s">
        <v>25</v>
      </c>
      <c r="K1" s="2" t="s">
        <v>15</v>
      </c>
      <c r="L1" s="2" t="s">
        <v>21</v>
      </c>
      <c r="M1" s="2" t="s">
        <v>16</v>
      </c>
      <c r="N1" s="2" t="s">
        <v>17</v>
      </c>
      <c r="Q1" s="2"/>
      <c r="R1" s="2"/>
    </row>
    <row r="2" spans="1:18" x14ac:dyDescent="0.3">
      <c r="A2">
        <v>10</v>
      </c>
      <c r="B2">
        <v>50</v>
      </c>
      <c r="C2">
        <v>1997</v>
      </c>
      <c r="D2">
        <f ca="1">IF(AND(ISNUMBER(C2), C2 &gt; 1900), YEAR(TODAY()) - C2, 0)</f>
        <v>27</v>
      </c>
      <c r="E2">
        <v>0</v>
      </c>
      <c r="F2">
        <v>90</v>
      </c>
      <c r="I2">
        <v>10</v>
      </c>
      <c r="J2">
        <v>50</v>
      </c>
      <c r="K2">
        <v>1997</v>
      </c>
      <c r="L2">
        <f ca="1">IF(AND(ISNUMBER(K2), K2 &gt; 1900), YEAR(TODAY()) - K2, 0)</f>
        <v>27</v>
      </c>
      <c r="M2">
        <v>0</v>
      </c>
      <c r="N2">
        <v>90</v>
      </c>
    </row>
    <row r="3" spans="1:18" x14ac:dyDescent="0.3">
      <c r="A3" t="s">
        <v>24</v>
      </c>
      <c r="B3" t="s">
        <v>24</v>
      </c>
      <c r="C3" t="s">
        <v>24</v>
      </c>
      <c r="D3">
        <f t="shared" ref="D3:D14" ca="1" si="0">IF(AND(ISNUMBER(C3), C3 &gt; 1900), YEAR(TODAY()) - C3, 0)</f>
        <v>0</v>
      </c>
      <c r="E3" t="s">
        <v>24</v>
      </c>
      <c r="F3" t="s">
        <v>24</v>
      </c>
      <c r="I3" t="s">
        <v>24</v>
      </c>
      <c r="J3" t="s">
        <v>24</v>
      </c>
      <c r="K3" t="s">
        <v>24</v>
      </c>
      <c r="L3">
        <f t="shared" ref="L3:L14" ca="1" si="1">IF(AND(ISNUMBER(K3), K3 &gt; 1900), YEAR(TODAY()) - K3, 0)</f>
        <v>0</v>
      </c>
      <c r="M3" t="s">
        <v>24</v>
      </c>
      <c r="N3" t="s">
        <v>24</v>
      </c>
    </row>
    <row r="4" spans="1:18" x14ac:dyDescent="0.3">
      <c r="A4" t="s">
        <v>20</v>
      </c>
      <c r="B4" t="s">
        <v>20</v>
      </c>
      <c r="C4" t="s">
        <v>20</v>
      </c>
      <c r="D4">
        <f t="shared" ca="1" si="0"/>
        <v>0</v>
      </c>
      <c r="E4" t="s">
        <v>20</v>
      </c>
      <c r="F4" t="s">
        <v>20</v>
      </c>
      <c r="I4" t="s">
        <v>20</v>
      </c>
      <c r="J4" t="s">
        <v>20</v>
      </c>
      <c r="K4" t="s">
        <v>20</v>
      </c>
      <c r="L4">
        <f t="shared" ca="1" si="1"/>
        <v>0</v>
      </c>
      <c r="M4" t="s">
        <v>20</v>
      </c>
      <c r="N4" t="s">
        <v>20</v>
      </c>
    </row>
    <row r="5" spans="1:18" x14ac:dyDescent="0.3">
      <c r="A5">
        <v>55</v>
      </c>
      <c r="B5">
        <v>2</v>
      </c>
      <c r="C5">
        <v>1996</v>
      </c>
      <c r="D5">
        <f t="shared" ca="1" si="0"/>
        <v>28</v>
      </c>
      <c r="E5">
        <v>8</v>
      </c>
      <c r="F5" t="s">
        <v>20</v>
      </c>
      <c r="I5">
        <v>55</v>
      </c>
      <c r="J5">
        <v>2</v>
      </c>
      <c r="K5">
        <v>1996</v>
      </c>
      <c r="L5">
        <f t="shared" ca="1" si="1"/>
        <v>28</v>
      </c>
      <c r="M5">
        <v>8</v>
      </c>
      <c r="N5" t="s">
        <v>20</v>
      </c>
    </row>
    <row r="6" spans="1:18" x14ac:dyDescent="0.3">
      <c r="A6">
        <v>58</v>
      </c>
      <c r="B6">
        <v>85</v>
      </c>
      <c r="C6">
        <v>2004</v>
      </c>
      <c r="D6">
        <f t="shared" ca="1" si="0"/>
        <v>20</v>
      </c>
      <c r="E6">
        <v>2</v>
      </c>
      <c r="F6">
        <v>3</v>
      </c>
      <c r="I6">
        <v>58</v>
      </c>
      <c r="J6">
        <v>85</v>
      </c>
      <c r="K6">
        <v>2004</v>
      </c>
      <c r="L6">
        <f t="shared" ca="1" si="1"/>
        <v>20</v>
      </c>
      <c r="M6">
        <v>2</v>
      </c>
      <c r="N6">
        <v>3</v>
      </c>
    </row>
    <row r="7" spans="1:18" x14ac:dyDescent="0.3">
      <c r="A7">
        <v>63</v>
      </c>
      <c r="B7">
        <v>155</v>
      </c>
      <c r="C7">
        <v>2022</v>
      </c>
      <c r="D7">
        <f t="shared" ca="1" si="0"/>
        <v>2</v>
      </c>
      <c r="E7">
        <v>36</v>
      </c>
      <c r="F7">
        <v>85</v>
      </c>
      <c r="I7">
        <v>63</v>
      </c>
      <c r="J7">
        <v>155</v>
      </c>
      <c r="K7">
        <v>1994</v>
      </c>
      <c r="L7">
        <f t="shared" ca="1" si="1"/>
        <v>30</v>
      </c>
      <c r="M7">
        <v>36</v>
      </c>
      <c r="N7">
        <v>85</v>
      </c>
    </row>
    <row r="8" spans="1:18" x14ac:dyDescent="0.3">
      <c r="A8">
        <v>63</v>
      </c>
      <c r="B8">
        <v>63</v>
      </c>
      <c r="C8">
        <v>1994</v>
      </c>
      <c r="D8">
        <f t="shared" ca="1" si="0"/>
        <v>30</v>
      </c>
      <c r="E8">
        <v>36</v>
      </c>
      <c r="F8">
        <v>85</v>
      </c>
      <c r="I8">
        <v>63</v>
      </c>
      <c r="J8">
        <v>63</v>
      </c>
      <c r="K8">
        <v>1994</v>
      </c>
      <c r="L8">
        <f t="shared" ca="1" si="1"/>
        <v>30</v>
      </c>
      <c r="M8">
        <v>36</v>
      </c>
      <c r="N8">
        <v>85</v>
      </c>
    </row>
    <row r="9" spans="1:18" x14ac:dyDescent="0.3">
      <c r="A9">
        <v>63</v>
      </c>
      <c r="B9">
        <v>63</v>
      </c>
      <c r="C9">
        <v>1994</v>
      </c>
      <c r="D9">
        <f t="shared" ca="1" si="0"/>
        <v>30</v>
      </c>
      <c r="E9">
        <v>36</v>
      </c>
      <c r="F9">
        <v>85</v>
      </c>
      <c r="I9">
        <v>63</v>
      </c>
      <c r="J9">
        <v>63</v>
      </c>
      <c r="K9">
        <v>1994</v>
      </c>
      <c r="L9">
        <f t="shared" ca="1" si="1"/>
        <v>30</v>
      </c>
      <c r="M9">
        <v>36</v>
      </c>
      <c r="N9">
        <v>85</v>
      </c>
    </row>
    <row r="10" spans="1:18" x14ac:dyDescent="0.3">
      <c r="A10" t="s">
        <v>20</v>
      </c>
      <c r="B10" t="s">
        <v>20</v>
      </c>
      <c r="C10" t="s">
        <v>20</v>
      </c>
      <c r="D10">
        <f t="shared" ca="1" si="0"/>
        <v>0</v>
      </c>
      <c r="E10" t="s">
        <v>20</v>
      </c>
      <c r="F10" t="s">
        <v>20</v>
      </c>
      <c r="I10">
        <v>63</v>
      </c>
      <c r="J10">
        <v>63</v>
      </c>
      <c r="K10">
        <v>1994</v>
      </c>
      <c r="L10">
        <f t="shared" ca="1" si="1"/>
        <v>30</v>
      </c>
      <c r="M10">
        <v>36</v>
      </c>
      <c r="N10">
        <v>85</v>
      </c>
    </row>
    <row r="11" spans="1:18" x14ac:dyDescent="0.3">
      <c r="A11">
        <v>55</v>
      </c>
      <c r="B11">
        <v>2</v>
      </c>
      <c r="C11">
        <v>1996</v>
      </c>
      <c r="D11">
        <f t="shared" ca="1" si="0"/>
        <v>28</v>
      </c>
      <c r="E11">
        <v>8</v>
      </c>
      <c r="F11" t="s">
        <v>20</v>
      </c>
      <c r="I11">
        <v>55</v>
      </c>
      <c r="J11">
        <v>2</v>
      </c>
      <c r="K11">
        <v>1996</v>
      </c>
      <c r="L11">
        <f t="shared" ca="1" si="1"/>
        <v>28</v>
      </c>
      <c r="M11">
        <v>8</v>
      </c>
      <c r="N11" t="s">
        <v>20</v>
      </c>
    </row>
    <row r="12" spans="1:18" x14ac:dyDescent="0.3">
      <c r="A12">
        <v>58</v>
      </c>
      <c r="B12">
        <v>85</v>
      </c>
      <c r="C12">
        <v>2004</v>
      </c>
      <c r="D12">
        <f t="shared" ca="1" si="0"/>
        <v>20</v>
      </c>
      <c r="E12">
        <v>2</v>
      </c>
      <c r="F12">
        <v>3</v>
      </c>
      <c r="I12">
        <v>58</v>
      </c>
      <c r="J12">
        <v>85</v>
      </c>
      <c r="K12">
        <v>2004</v>
      </c>
      <c r="L12">
        <f t="shared" ca="1" si="1"/>
        <v>20</v>
      </c>
      <c r="M12">
        <v>2</v>
      </c>
      <c r="N12">
        <v>3</v>
      </c>
    </row>
    <row r="13" spans="1:18" x14ac:dyDescent="0.3">
      <c r="A13">
        <v>63</v>
      </c>
      <c r="B13">
        <v>155</v>
      </c>
      <c r="C13">
        <v>604</v>
      </c>
      <c r="D13">
        <f t="shared" ca="1" si="0"/>
        <v>0</v>
      </c>
      <c r="E13">
        <v>36</v>
      </c>
      <c r="F13">
        <v>85</v>
      </c>
      <c r="I13">
        <v>63</v>
      </c>
      <c r="J13">
        <v>155</v>
      </c>
      <c r="K13">
        <v>1994</v>
      </c>
      <c r="L13">
        <f t="shared" ca="1" si="1"/>
        <v>30</v>
      </c>
      <c r="M13">
        <v>36</v>
      </c>
      <c r="N13">
        <v>85</v>
      </c>
    </row>
    <row r="14" spans="1:18" x14ac:dyDescent="0.3">
      <c r="A14">
        <v>93</v>
      </c>
      <c r="B14">
        <v>63</v>
      </c>
      <c r="C14">
        <v>505</v>
      </c>
      <c r="D14">
        <f t="shared" ca="1" si="0"/>
        <v>0</v>
      </c>
      <c r="E14">
        <v>36</v>
      </c>
      <c r="F14">
        <v>85</v>
      </c>
      <c r="I14">
        <v>63</v>
      </c>
      <c r="J14">
        <v>63</v>
      </c>
      <c r="K14">
        <v>1994</v>
      </c>
      <c r="L14">
        <f t="shared" ca="1" si="1"/>
        <v>30</v>
      </c>
      <c r="M14">
        <v>36</v>
      </c>
      <c r="N14">
        <v>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Uttam Kumar Gupta</dc:creator>
  <cp:lastModifiedBy>Uttam Kumar Gupta</cp:lastModifiedBy>
  <dcterms:created xsi:type="dcterms:W3CDTF">2024-08-13T13:59:41Z</dcterms:created>
  <dcterms:modified xsi:type="dcterms:W3CDTF">2024-08-15T20:57:13Z</dcterms:modified>
</cp:coreProperties>
</file>