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kuni\Desktop\DDMultiTemplatesPdfOutput\DDMultiTemplatesPdfOutput\"/>
    </mc:Choice>
  </mc:AlternateContent>
  <xr:revisionPtr revIDLastSave="0" documentId="13_ncr:1_{333EE133-5E3E-4CCC-9E8D-39012F63CD57}" xr6:coauthVersionLast="44" xr6:coauthVersionMax="44" xr10:uidLastSave="{00000000-0000-0000-0000-000000000000}"/>
  <bookViews>
    <workbookView xWindow="-108" yWindow="-108" windowWidth="23256" windowHeight="12720" tabRatio="747" activeTab="9" xr2:uid="{00000000-000D-0000-FFFF-FFFF00000000}"/>
  </bookViews>
  <sheets>
    <sheet name="請求書3" sheetId="11" r:id="rId1"/>
    <sheet name="請求書1" sheetId="10" r:id="rId2"/>
    <sheet name="請求書2" sheetId="9" r:id="rId3"/>
    <sheet name="請求書 (2)" sheetId="8" r:id="rId4"/>
    <sheet name="利子" sheetId="7" r:id="rId5"/>
    <sheet name="簡易請求書" sheetId="6" r:id="rId6"/>
    <sheet name="請求書" sheetId="5" r:id="rId7"/>
    <sheet name="サービス請求書 " sheetId="4" r:id="rId8"/>
    <sheet name="請求書 2019" sheetId="3" r:id="rId9"/>
    <sheet name="基本的な請求書" sheetId="2" r:id="rId10"/>
  </sheets>
  <definedNames>
    <definedName name="ColumnTitle1" localSheetId="5">請求書[[#Headers],[品目番号]]</definedName>
    <definedName name="ColumnTitle1" localSheetId="3">InvoiceDetails[[#Headers],[詳細]]</definedName>
    <definedName name="ColumnTitle1" localSheetId="4">データ[[#Headers],[説明]]</definedName>
    <definedName name="ColumnTitle1">BasicInvoice[[#Headers],[説明]]</definedName>
    <definedName name="ColumnTitleRegion1..B12.1">利子!$B$7</definedName>
    <definedName name="ColumnTitleRegion1..B4.1">'請求書 (2)'!$B$2</definedName>
    <definedName name="ColumnTitleRegion1..B7">簡易請求書!$B$2</definedName>
    <definedName name="ColumnTitleRegion1..C13.1">基本的な請求書!$A$8</definedName>
    <definedName name="ColumnTitleRegion2..B13">簡易請求書!$B$8</definedName>
    <definedName name="ColumnTitleRegion2..C9.1">'請求書 (2)'!$B$6</definedName>
    <definedName name="ColumnTitleRegion2..E12.1">利子!$D$7</definedName>
    <definedName name="ColumnTitleRegion3..B16">簡易請求書!$B$15</definedName>
    <definedName name="ColumnTitleRegion3..D14">利子!$B$13</definedName>
    <definedName name="ColumnTitleRegion4..B21">簡易請求書!$B$17</definedName>
    <definedName name="ColumnTitleRegion5..D3">簡易請求書!$D$2</definedName>
    <definedName name="Company_Name">'請求書 (2)'!$B$2</definedName>
    <definedName name="Deposit">簡易請求書!$H$14</definedName>
    <definedName name="_xlnm.Print_Area" localSheetId="7">'サービス請求書 '!$A$1:$F$47</definedName>
    <definedName name="_xlnm.Print_Area" localSheetId="8">'請求書 2019'!$A$1:$E$31</definedName>
    <definedName name="_xlnm.Print_Area" localSheetId="1">請求書1!$A$1:$I$41</definedName>
    <definedName name="_xlnm.Print_Area" localSheetId="2">請求書2!$A$1:$L$46</definedName>
    <definedName name="_xlnm.Print_Area" localSheetId="0">請求書3!$A$1:$H$45</definedName>
    <definedName name="_xlnm.Print_Titles" localSheetId="9">基本的な請求書!$14:$14</definedName>
    <definedName name="_xlnm.Print_Titles" localSheetId="6">請求書!$13:$13</definedName>
    <definedName name="_xlnm.Print_Titles" localSheetId="3">'請求書 (2)'!$10:$10</definedName>
    <definedName name="_xlnm.Print_Titles" localSheetId="4">利子!$15:$15</definedName>
    <definedName name="RowTitleRegion1..C18">'請求書 (2)'!$B$15</definedName>
    <definedName name="RowTitleRegion1..c29">基本的な請求書!$A$28</definedName>
    <definedName name="RowTitleRegion1..E5">利子!$D$3</definedName>
    <definedName name="TaxRate">簡易請求書!$E$13</definedName>
    <definedName name="会社_名">利子!$B$2</definedName>
    <definedName name="会社名" localSheetId="5">簡易請求書!$D$19</definedName>
    <definedName name="会社名">基本的な請求書!$A$1</definedName>
    <definedName name="消費税">簡易請求書!$H$13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7" i="11" l="1"/>
  <c r="G35" i="11"/>
  <c r="G33" i="11"/>
  <c r="G31" i="11"/>
  <c r="G29" i="11"/>
  <c r="G27" i="11"/>
  <c r="G25" i="11"/>
  <c r="G23" i="11"/>
  <c r="G21" i="11"/>
  <c r="G19" i="11"/>
  <c r="H39" i="11" s="1"/>
  <c r="H11" i="11"/>
  <c r="H3" i="11"/>
  <c r="H5" i="11" s="1"/>
  <c r="H40" i="11" l="1"/>
  <c r="H41" i="11"/>
  <c r="H43" i="11" s="1"/>
  <c r="H44" i="11" l="1"/>
  <c r="H45" i="11" s="1"/>
  <c r="H12" i="11" s="1"/>
  <c r="H13" i="11" l="1"/>
  <c r="H14" i="11" s="1"/>
  <c r="G38" i="10"/>
  <c r="G36" i="10"/>
  <c r="G34" i="10"/>
  <c r="G32" i="10"/>
  <c r="G30" i="10"/>
  <c r="G28" i="10"/>
  <c r="G26" i="10"/>
  <c r="G24" i="10"/>
  <c r="G22" i="10"/>
  <c r="G20" i="10"/>
  <c r="E41" i="10" s="1"/>
  <c r="I41" i="10" l="1"/>
  <c r="G41" i="10"/>
  <c r="K28" i="9" l="1"/>
  <c r="K27" i="9"/>
  <c r="K26" i="9"/>
  <c r="K25" i="9"/>
  <c r="K24" i="9"/>
  <c r="K23" i="9"/>
  <c r="K22" i="9"/>
  <c r="K21" i="9"/>
  <c r="E16" i="9" s="1"/>
  <c r="K20" i="9"/>
  <c r="K19" i="9"/>
  <c r="J4" i="9"/>
  <c r="G16" i="9" l="1"/>
  <c r="K16" i="9" s="1"/>
  <c r="I16" i="9"/>
  <c r="B19" i="8" l="1"/>
  <c r="C15" i="8"/>
  <c r="C18" i="8" s="1"/>
  <c r="B26" i="7" l="1"/>
  <c r="E24" i="7"/>
  <c r="E23" i="7"/>
  <c r="E22" i="7"/>
  <c r="E21" i="7"/>
  <c r="E20" i="7"/>
  <c r="E19" i="7"/>
  <c r="E18" i="7"/>
  <c r="E17" i="7"/>
  <c r="E25" i="7" s="1"/>
  <c r="E16" i="7"/>
  <c r="E4" i="7"/>
  <c r="B16" i="6" l="1"/>
  <c r="E12" i="6"/>
  <c r="H11" i="6"/>
  <c r="H10" i="6"/>
  <c r="H9" i="6"/>
  <c r="H8" i="6"/>
  <c r="H7" i="6"/>
  <c r="H12" i="6" s="1"/>
  <c r="H13" i="6" s="1"/>
  <c r="H15" i="6" s="1"/>
  <c r="H6" i="6"/>
  <c r="H5" i="6"/>
  <c r="D1" i="6"/>
  <c r="E30" i="5" l="1"/>
  <c r="E2" i="5"/>
  <c r="E32" i="5" l="1"/>
  <c r="E34" i="5" s="1"/>
  <c r="F39" i="4"/>
  <c r="F38" i="4"/>
  <c r="F37" i="4"/>
  <c r="F36" i="4"/>
  <c r="F35" i="4"/>
  <c r="F34" i="4"/>
  <c r="F33" i="4"/>
  <c r="F32" i="4"/>
  <c r="F31" i="4"/>
  <c r="F30" i="4"/>
  <c r="F29" i="4"/>
  <c r="F28" i="4"/>
  <c r="F27" i="4"/>
  <c r="F26" i="4"/>
  <c r="F25" i="4"/>
  <c r="F24" i="4"/>
  <c r="F23" i="4"/>
  <c r="F22" i="4"/>
  <c r="F21" i="4"/>
  <c r="F20" i="4"/>
  <c r="F19" i="4"/>
  <c r="F4" i="4"/>
  <c r="F40" i="4" l="1"/>
  <c r="F42" i="4" s="1"/>
  <c r="E26" i="3"/>
  <c r="D26" i="3"/>
  <c r="E25" i="3"/>
  <c r="D25" i="3"/>
  <c r="E24" i="3"/>
  <c r="D24" i="3"/>
  <c r="E23" i="3"/>
  <c r="D23" i="3"/>
  <c r="E22" i="3"/>
  <c r="D22" i="3"/>
  <c r="E21" i="3"/>
  <c r="D21" i="3"/>
  <c r="E20" i="3"/>
  <c r="D20" i="3"/>
  <c r="E19" i="3"/>
  <c r="D19" i="3"/>
  <c r="E18" i="3"/>
  <c r="D18" i="3"/>
  <c r="D27" i="3" s="1"/>
  <c r="D31" i="3" s="1"/>
  <c r="B29" i="2" l="1"/>
</calcChain>
</file>

<file path=xl/sharedStrings.xml><?xml version="1.0" encoding="utf-8"?>
<sst xmlns="http://schemas.openxmlformats.org/spreadsheetml/2006/main" count="324" uniqueCount="224">
  <si>
    <t>会社名</t>
  </si>
  <si>
    <t>請求書</t>
  </si>
  <si>
    <t>123 Main Street</t>
  </si>
  <si>
    <t>請求書番号:  1001</t>
  </si>
  <si>
    <t>Ocean View, MO 12345</t>
  </si>
  <si>
    <t>請求日:        日付</t>
    <phoneticPr fontId="2"/>
  </si>
  <si>
    <t>CustomerService@TailSpinToys.com</t>
  </si>
  <si>
    <t>期日:           日付</t>
    <phoneticPr fontId="2"/>
  </si>
  <si>
    <t>www.tailspintoys.com</t>
  </si>
  <si>
    <t>電話:123-555-0123</t>
  </si>
  <si>
    <t>FAX:123-555-0124</t>
  </si>
  <si>
    <t>請求先:</t>
  </si>
  <si>
    <t>出荷先:</t>
  </si>
  <si>
    <t>Hany Morcos</t>
  </si>
  <si>
    <t>Fourth Coffee</t>
  </si>
  <si>
    <t>Appleville, KY 12345</t>
  </si>
  <si>
    <t>123-555-1234</t>
  </si>
  <si>
    <t>説明</t>
  </si>
  <si>
    <t>金額</t>
  </si>
  <si>
    <t>品目 1</t>
  </si>
  <si>
    <t>品目 2</t>
  </si>
  <si>
    <t>送料</t>
  </si>
  <si>
    <t>合計</t>
  </si>
  <si>
    <t>ご利用ありがとうございます。</t>
  </si>
  <si>
    <t>日付:</t>
  </si>
  <si>
    <t>請求書番号:</t>
  </si>
  <si>
    <t>内容:</t>
  </si>
  <si>
    <t>PO # 123456</t>
  </si>
  <si>
    <t xml:space="preserve">請求先: </t>
  </si>
  <si>
    <t>会社の連絡先</t>
  </si>
  <si>
    <t>番地</t>
  </si>
  <si>
    <t>都道府県、市区町村  00000</t>
  </si>
  <si>
    <t>(206) 555-1163</t>
  </si>
  <si>
    <t>数量</t>
  </si>
  <si>
    <t>単価</t>
  </si>
  <si>
    <t>10% 割引の適用</t>
  </si>
  <si>
    <t>品目番号 1</t>
  </si>
  <si>
    <t>品目番号 2</t>
  </si>
  <si>
    <t>品目番号 3</t>
  </si>
  <si>
    <t>小計</t>
  </si>
  <si>
    <t xml:space="preserve">クレジット  </t>
  </si>
  <si>
    <t xml:space="preserve">追加割引  </t>
  </si>
  <si>
    <t xml:space="preserve">未払い残高  </t>
  </si>
  <si>
    <t>[自分の会社名]</t>
  </si>
  <si>
    <t xml:space="preserve"> [自分の会社のスローガンをここに]</t>
  </si>
  <si>
    <t>[100]</t>
  </si>
  <si>
    <t>顧客 ID:</t>
  </si>
  <si>
    <t>[ABC12345]</t>
  </si>
  <si>
    <t xml:space="preserve">宛先: </t>
  </si>
  <si>
    <t>[名前]</t>
  </si>
  <si>
    <t>[会社名]</t>
  </si>
  <si>
    <t>[番地]</t>
  </si>
  <si>
    <t>[郵便番号、都道府県、市区町村]</t>
  </si>
  <si>
    <t>[電話番号]</t>
  </si>
  <si>
    <t>担当者名</t>
  </si>
  <si>
    <t>業務</t>
  </si>
  <si>
    <t>支払条件</t>
  </si>
  <si>
    <t>期日</t>
  </si>
  <si>
    <t>請求書受領時</t>
  </si>
  <si>
    <t>内容</t>
  </si>
  <si>
    <t>行の合計</t>
  </si>
  <si>
    <t>消費税</t>
  </si>
  <si>
    <t>集計</t>
    <phoneticPr fontId="42" type="noConversion"/>
  </si>
  <si>
    <r>
      <rPr>
        <sz val="10"/>
        <color theme="1"/>
        <rFont val="Meiryo UI"/>
        <family val="3"/>
        <charset val="128"/>
      </rPr>
      <t>支払先を [自分の会社名] に指定してください</t>
    </r>
    <r>
      <rPr>
        <sz val="10"/>
        <color theme="1" tint="0.14999847407452621"/>
        <rFont val="Meiryo UI"/>
        <family val="3"/>
        <charset val="128"/>
      </rPr>
      <t xml:space="preserve">
</t>
    </r>
    <r>
      <rPr>
        <b/>
        <sz val="12"/>
        <color theme="7"/>
        <rFont val="Meiryo UI"/>
        <family val="3"/>
        <charset val="128"/>
      </rPr>
      <t>ご利用ありがとうございます!</t>
    </r>
  </si>
  <si>
    <t>[番地]、[郵便番号、都道府県、市区町村]、[電話番号]、[FAX]、[電子メール]</t>
    <phoneticPr fontId="42" type="noConversion"/>
  </si>
  <si>
    <t xml:space="preserve"> 会社のスローガン</t>
  </si>
  <si>
    <t>請求書番号</t>
  </si>
  <si>
    <t>用途:</t>
  </si>
  <si>
    <t>プロジェクトまたはサービスの説明</t>
  </si>
  <si>
    <t>郵便番号、都道府県、市区町村</t>
  </si>
  <si>
    <t>名前</t>
  </si>
  <si>
    <t>電話番号</t>
  </si>
  <si>
    <t>FAX</t>
  </si>
  <si>
    <t xml:space="preserve">支払先: [あなたの会社名]この請求書に関して不明な点がある場合は、名前、電話番号、メールにお問い合わせください </t>
  </si>
  <si>
    <t>税率</t>
  </si>
  <si>
    <t>その他</t>
  </si>
  <si>
    <t>ご利用ありがとうございます</t>
  </si>
  <si>
    <t>集計</t>
    <phoneticPr fontId="65" type="noConversion"/>
  </si>
  <si>
    <t>品目番号</t>
  </si>
  <si>
    <t>価格</t>
  </si>
  <si>
    <t>ABC-123</t>
  </si>
  <si>
    <t>ABC-134</t>
  </si>
  <si>
    <t>配送先:</t>
  </si>
  <si>
    <t>売上税率:</t>
  </si>
  <si>
    <t xml:space="preserve">前金受領済み金額 </t>
  </si>
  <si>
    <t>すべての支払先:</t>
  </si>
  <si>
    <t>請求合計</t>
  </si>
  <si>
    <t>この請求書に関して不明な点がある場合の連絡先:</t>
  </si>
  <si>
    <t>連絡先名</t>
  </si>
  <si>
    <t>連絡先の電話番号</t>
  </si>
  <si>
    <t>電話:</t>
  </si>
  <si>
    <t>会社の Web サイト</t>
  </si>
  <si>
    <t>連絡先のメール アドレス</t>
  </si>
  <si>
    <t>FAX:</t>
  </si>
  <si>
    <t>会社の電子メール アドレス</t>
  </si>
  <si>
    <t>会社のスローガン</t>
  </si>
  <si>
    <t>自分の会社名</t>
  </si>
  <si>
    <t>郵便番号</t>
  </si>
  <si>
    <t>都道府県、市区町村、番地</t>
  </si>
  <si>
    <t>日付</t>
  </si>
  <si>
    <t>電話 | Fax</t>
  </si>
  <si>
    <t>顧客 ID</t>
  </si>
  <si>
    <t>ABC12345</t>
  </si>
  <si>
    <t>メール</t>
  </si>
  <si>
    <t>宛先</t>
  </si>
  <si>
    <t>配送先</t>
  </si>
  <si>
    <t>作業</t>
  </si>
  <si>
    <t>作業またはプロジェクトのタイトル</t>
  </si>
  <si>
    <t>数量</t>
    <phoneticPr fontId="78" type="noConversion"/>
  </si>
  <si>
    <t>金額</t>
    <phoneticPr fontId="78" type="noConversion"/>
  </si>
  <si>
    <t>未払い残高に対する利子 1.5%</t>
  </si>
  <si>
    <t>請求書番号 100、¥1000 [日付]</t>
    <phoneticPr fontId="78" type="noConversion"/>
  </si>
  <si>
    <t>総額</t>
    <phoneticPr fontId="78" type="noConversion"/>
  </si>
  <si>
    <t xml:space="preserve"> ご利用ありがとうございます。</t>
    <phoneticPr fontId="78" type="noConversion"/>
  </si>
  <si>
    <t>請求書 #100</t>
  </si>
  <si>
    <t>住所
郵便番号、都道府県、市区町村</t>
  </si>
  <si>
    <t>電話番号/FAX</t>
  </si>
  <si>
    <t>請求先</t>
  </si>
  <si>
    <t>名前 | 会社</t>
  </si>
  <si>
    <t>製品の説明</t>
  </si>
  <si>
    <t>電話番号</t>
    <phoneticPr fontId="94"/>
  </si>
  <si>
    <t>詳細</t>
  </si>
  <si>
    <t>集計</t>
    <phoneticPr fontId="94"/>
  </si>
  <si>
    <t>この請求書に関してご不明な点がございましたら、下記までお問い合わせください。</t>
  </si>
  <si>
    <t>連絡先の名前、電話番号、メール アドレス</t>
  </si>
  <si>
    <t>請  求  書</t>
    <rPh sb="0" eb="1">
      <t>ショウ</t>
    </rPh>
    <rPh sb="3" eb="4">
      <t>モトム</t>
    </rPh>
    <rPh sb="6" eb="7">
      <t>ショ</t>
    </rPh>
    <phoneticPr fontId="97"/>
  </si>
  <si>
    <t>請求日</t>
    <rPh sb="0" eb="2">
      <t>セイキュウ</t>
    </rPh>
    <rPh sb="2" eb="3">
      <t>ビ</t>
    </rPh>
    <phoneticPr fontId="97"/>
  </si>
  <si>
    <t>請求書番号</t>
    <rPh sb="0" eb="3">
      <t>セイキュウショ</t>
    </rPh>
    <rPh sb="3" eb="5">
      <t>バンゴウ</t>
    </rPh>
    <phoneticPr fontId="97"/>
  </si>
  <si>
    <t>2002-3S-015</t>
  </si>
  <si>
    <t>ドールハウスの店 ○○○○</t>
    <rPh sb="7" eb="8">
      <t>ミセ</t>
    </rPh>
    <phoneticPr fontId="97"/>
  </si>
  <si>
    <t>〒336-00xx</t>
    <phoneticPr fontId="97"/>
  </si>
  <si>
    <t>○○県○○○○市○○○○ x-x</t>
    <rPh sb="2" eb="3">
      <t>ケン</t>
    </rPh>
    <rPh sb="7" eb="8">
      <t>シ</t>
    </rPh>
    <phoneticPr fontId="97"/>
  </si>
  <si>
    <t>○○○○ x-xxx</t>
    <phoneticPr fontId="97"/>
  </si>
  <si>
    <t>担当：渡辺 真理子</t>
    <rPh sb="0" eb="2">
      <t>タントウ</t>
    </rPh>
    <rPh sb="3" eb="5">
      <t>ワタナベ</t>
    </rPh>
    <rPh sb="6" eb="9">
      <t>マリコ</t>
    </rPh>
    <phoneticPr fontId="97"/>
  </si>
  <si>
    <t>下記のとおりご請求申し上げます。</t>
    <rPh sb="0" eb="2">
      <t>カキ</t>
    </rPh>
    <rPh sb="7" eb="9">
      <t>セイキュウ</t>
    </rPh>
    <rPh sb="9" eb="10">
      <t>モウ</t>
    </rPh>
    <rPh sb="11" eb="12">
      <t>ア</t>
    </rPh>
    <phoneticPr fontId="97"/>
  </si>
  <si>
    <t>電話：0xx-xxx-xxxx</t>
    <rPh sb="0" eb="2">
      <t>デンワ</t>
    </rPh>
    <phoneticPr fontId="97"/>
  </si>
  <si>
    <t>前回ご請求額</t>
    <rPh sb="0" eb="2">
      <t>ゼンカイ</t>
    </rPh>
    <rPh sb="3" eb="5">
      <t>セイキュウ</t>
    </rPh>
    <rPh sb="5" eb="6">
      <t>ガク</t>
    </rPh>
    <phoneticPr fontId="97"/>
  </si>
  <si>
    <t>今回ご入金額</t>
    <rPh sb="0" eb="2">
      <t>コンカイ</t>
    </rPh>
    <rPh sb="3" eb="5">
      <t>ニュウキン</t>
    </rPh>
    <rPh sb="5" eb="6">
      <t>ガク</t>
    </rPh>
    <phoneticPr fontId="97"/>
  </si>
  <si>
    <t>今回お買上高</t>
    <rPh sb="0" eb="2">
      <t>コンカイ</t>
    </rPh>
    <rPh sb="3" eb="4">
      <t>カ</t>
    </rPh>
    <rPh sb="4" eb="5">
      <t>ア</t>
    </rPh>
    <rPh sb="5" eb="6">
      <t>ダカ</t>
    </rPh>
    <phoneticPr fontId="97"/>
  </si>
  <si>
    <t>消費税など</t>
    <rPh sb="0" eb="3">
      <t>ショウヒゼイ</t>
    </rPh>
    <phoneticPr fontId="97"/>
  </si>
  <si>
    <t>値引き額</t>
    <rPh sb="0" eb="2">
      <t>ネビ</t>
    </rPh>
    <rPh sb="3" eb="4">
      <t>ガク</t>
    </rPh>
    <phoneticPr fontId="97"/>
  </si>
  <si>
    <t>今回ご請求額</t>
    <rPh sb="0" eb="1">
      <t>イマ</t>
    </rPh>
    <rPh sb="1" eb="2">
      <t>カイ</t>
    </rPh>
    <rPh sb="3" eb="4">
      <t>ショウ</t>
    </rPh>
    <rPh sb="4" eb="5">
      <t>モトム</t>
    </rPh>
    <rPh sb="5" eb="6">
      <t>ガク</t>
    </rPh>
    <phoneticPr fontId="97"/>
  </si>
  <si>
    <t>日付</t>
    <rPh sb="0" eb="2">
      <t>ヒヅケ</t>
    </rPh>
    <phoneticPr fontId="97"/>
  </si>
  <si>
    <t>商品番号・商品名</t>
    <rPh sb="0" eb="2">
      <t>ショウヒン</t>
    </rPh>
    <rPh sb="2" eb="4">
      <t>バンゴウ</t>
    </rPh>
    <rPh sb="5" eb="8">
      <t>ショウヒンメイ</t>
    </rPh>
    <phoneticPr fontId="97"/>
  </si>
  <si>
    <t>数量</t>
    <rPh sb="0" eb="2">
      <t>スウリョウ</t>
    </rPh>
    <phoneticPr fontId="97"/>
  </si>
  <si>
    <t>単価</t>
    <rPh sb="0" eb="2">
      <t>タンカ</t>
    </rPh>
    <phoneticPr fontId="97"/>
  </si>
  <si>
    <t>金額</t>
    <rPh sb="0" eb="2">
      <t>キンガク</t>
    </rPh>
    <phoneticPr fontId="97"/>
  </si>
  <si>
    <t>ハウスキット 1</t>
    <phoneticPr fontId="97"/>
  </si>
  <si>
    <t>ハウスキット 2</t>
    <phoneticPr fontId="97"/>
  </si>
  <si>
    <t>プッシュ式 型抜きセット</t>
    <rPh sb="4" eb="5">
      <t>シキ</t>
    </rPh>
    <rPh sb="6" eb="7">
      <t>カタ</t>
    </rPh>
    <rPh sb="7" eb="8">
      <t>ヌ</t>
    </rPh>
    <phoneticPr fontId="97"/>
  </si>
  <si>
    <t>クレイガン</t>
    <phoneticPr fontId="97"/>
  </si>
  <si>
    <t>樹脂粘土</t>
    <rPh sb="0" eb="2">
      <t>ジュシ</t>
    </rPh>
    <rPh sb="2" eb="4">
      <t>ネンド</t>
    </rPh>
    <phoneticPr fontId="97"/>
  </si>
  <si>
    <t>&lt;&lt; ご連絡事項 &gt;&gt;</t>
    <rPh sb="4" eb="6">
      <t>レンラク</t>
    </rPh>
    <rPh sb="6" eb="8">
      <t>ジコウ</t>
    </rPh>
    <phoneticPr fontId="97"/>
  </si>
  <si>
    <t>毎度お引き立ていただきまして、まことにありがとうございます。
お買い上げ高が基準額を超えましたので、10%割引させていただきます。
割引セールは4月末お申し込み分まで有効です。この機会をぜひ、お見逃しなく。</t>
    <rPh sb="0" eb="2">
      <t>マイド</t>
    </rPh>
    <rPh sb="3" eb="4">
      <t>ヒ</t>
    </rPh>
    <rPh sb="5" eb="6">
      <t>タ</t>
    </rPh>
    <rPh sb="32" eb="33">
      <t>カ</t>
    </rPh>
    <rPh sb="34" eb="35">
      <t>ア</t>
    </rPh>
    <rPh sb="36" eb="37">
      <t>ダカ</t>
    </rPh>
    <rPh sb="38" eb="40">
      <t>キジュン</t>
    </rPh>
    <rPh sb="40" eb="41">
      <t>ガク</t>
    </rPh>
    <rPh sb="42" eb="43">
      <t>コ</t>
    </rPh>
    <rPh sb="53" eb="55">
      <t>ワリビキ</t>
    </rPh>
    <rPh sb="66" eb="68">
      <t>ワリビキ</t>
    </rPh>
    <rPh sb="73" eb="75">
      <t>ガツマツ</t>
    </rPh>
    <rPh sb="76" eb="77">
      <t>モウ</t>
    </rPh>
    <rPh sb="78" eb="79">
      <t>コ</t>
    </rPh>
    <rPh sb="80" eb="81">
      <t>ブン</t>
    </rPh>
    <rPh sb="83" eb="85">
      <t>ユウコウ</t>
    </rPh>
    <rPh sb="90" eb="92">
      <t>キカイ</t>
    </rPh>
    <rPh sb="97" eb="99">
      <t>ミノガ</t>
    </rPh>
    <phoneticPr fontId="97"/>
  </si>
  <si>
    <t>&lt;&lt; お振込先 &gt;&gt;</t>
  </si>
  <si>
    <t xml:space="preserve">○○銀行 </t>
    <rPh sb="2" eb="4">
      <t>ギンコウ</t>
    </rPh>
    <phoneticPr fontId="97"/>
  </si>
  <si>
    <t xml:space="preserve">○○支店 </t>
    <phoneticPr fontId="97"/>
  </si>
  <si>
    <t>普通</t>
    <rPh sb="0" eb="2">
      <t>フツウ</t>
    </rPh>
    <phoneticPr fontId="97"/>
  </si>
  <si>
    <t>ドールハウスの店 ○○○○</t>
    <phoneticPr fontId="97"/>
  </si>
  <si>
    <t>××銀行</t>
    <rPh sb="2" eb="4">
      <t>ギンコウ</t>
    </rPh>
    <phoneticPr fontId="97"/>
  </si>
  <si>
    <t>××支店</t>
    <rPh sb="2" eb="4">
      <t>シテン</t>
    </rPh>
    <phoneticPr fontId="97"/>
  </si>
  <si>
    <t>お手数ですが、振込みの際には支払人氏名の前に請求書番号を記入してください。</t>
    <rPh sb="1" eb="3">
      <t>テスウ</t>
    </rPh>
    <phoneticPr fontId="97"/>
  </si>
  <si>
    <t>発行日：</t>
    <rPh sb="0" eb="3">
      <t>ハッコウビ</t>
    </rPh>
    <phoneticPr fontId="97"/>
  </si>
  <si>
    <t>伝票番号</t>
    <rPh sb="0" eb="2">
      <t>デンピョウ</t>
    </rPh>
    <rPh sb="2" eb="4">
      <t>バンゴウ</t>
    </rPh>
    <phoneticPr fontId="97"/>
  </si>
  <si>
    <t>担  当</t>
    <rPh sb="0" eb="1">
      <t>タン</t>
    </rPh>
    <rPh sb="3" eb="4">
      <t>トウ</t>
    </rPh>
    <phoneticPr fontId="97"/>
  </si>
  <si>
    <t>〒 ○○○- ○○○○</t>
    <phoneticPr fontId="97"/>
  </si>
  <si>
    <t>03-100</t>
    <phoneticPr fontId="97"/>
  </si>
  <si>
    <t>成宮 真紀</t>
    <rPh sb="0" eb="2">
      <t>ナルミヤ</t>
    </rPh>
    <rPh sb="3" eb="5">
      <t>マキ</t>
    </rPh>
    <phoneticPr fontId="97"/>
  </si>
  <si>
    <t>○○県○○市</t>
    <rPh sb="2" eb="3">
      <t>ケン</t>
    </rPh>
    <rPh sb="5" eb="6">
      <t>シ</t>
    </rPh>
    <phoneticPr fontId="97"/>
  </si>
  <si>
    <t>請     求     書</t>
    <rPh sb="0" eb="1">
      <t>ショウ</t>
    </rPh>
    <rPh sb="6" eb="7">
      <t>モトム</t>
    </rPh>
    <rPh sb="12" eb="13">
      <t>ショ</t>
    </rPh>
    <phoneticPr fontId="97"/>
  </si>
  <si>
    <t>○○ ×-×-×</t>
  </si>
  <si>
    <t>株式会社 ○○○○</t>
    <rPh sb="0" eb="4">
      <t>カブシキガイシャ</t>
    </rPh>
    <phoneticPr fontId="97"/>
  </si>
  <si>
    <t>藤島  昭英 様</t>
    <rPh sb="0" eb="2">
      <t>フジシマ</t>
    </rPh>
    <rPh sb="4" eb="6">
      <t>アキヒデ</t>
    </rPh>
    <rPh sb="7" eb="8">
      <t>サマ</t>
    </rPh>
    <phoneticPr fontId="97"/>
  </si>
  <si>
    <t>株式会社  ○○○○ ×××支店</t>
    <rPh sb="0" eb="4">
      <t>カブシキガイシャ</t>
    </rPh>
    <phoneticPr fontId="97"/>
  </si>
  <si>
    <t>○○県○○市○○ ×-×-×</t>
    <rPh sb="2" eb="3">
      <t>ケン</t>
    </rPh>
    <rPh sb="5" eb="6">
      <t>シ</t>
    </rPh>
    <phoneticPr fontId="97"/>
  </si>
  <si>
    <t>電  話：</t>
    <rPh sb="0" eb="1">
      <t>デン</t>
    </rPh>
    <rPh sb="3" eb="4">
      <t>ハナシ</t>
    </rPh>
    <phoneticPr fontId="97"/>
  </si>
  <si>
    <t>0xx-xxx-xxxx (代)</t>
    <rPh sb="14" eb="15">
      <t>ダイ</t>
    </rPh>
    <phoneticPr fontId="97"/>
  </si>
  <si>
    <t>○○銀行</t>
    <rPh sb="2" eb="4">
      <t>ギンコウ</t>
    </rPh>
    <phoneticPr fontId="97"/>
  </si>
  <si>
    <t>当座預金 ００９－０９８１９</t>
    <rPh sb="0" eb="2">
      <t>トウザ</t>
    </rPh>
    <rPh sb="2" eb="4">
      <t>ヨキン</t>
    </rPh>
    <phoneticPr fontId="97"/>
  </si>
  <si>
    <t>下記の通りご請求申し上げます。</t>
    <rPh sb="0" eb="2">
      <t>カキ</t>
    </rPh>
    <rPh sb="3" eb="4">
      <t>トオ</t>
    </rPh>
    <rPh sb="6" eb="8">
      <t>セイキュウ</t>
    </rPh>
    <rPh sb="8" eb="9">
      <t>モウ</t>
    </rPh>
    <rPh sb="10" eb="11">
      <t>ア</t>
    </rPh>
    <phoneticPr fontId="97"/>
  </si>
  <si>
    <t>商品番号・商品名</t>
    <rPh sb="0" eb="2">
      <t>ショウヒン</t>
    </rPh>
    <rPh sb="2" eb="4">
      <t>バンゴウ</t>
    </rPh>
    <rPh sb="5" eb="6">
      <t>ショウ</t>
    </rPh>
    <rPh sb="6" eb="8">
      <t>ヒンメイ</t>
    </rPh>
    <phoneticPr fontId="97"/>
  </si>
  <si>
    <t>備考</t>
    <rPh sb="0" eb="2">
      <t>ビコウ</t>
    </rPh>
    <phoneticPr fontId="97"/>
  </si>
  <si>
    <t>チームマスコットぬいぐるみ</t>
    <phoneticPr fontId="97"/>
  </si>
  <si>
    <t>スポーツバッグ</t>
    <phoneticPr fontId="97"/>
  </si>
  <si>
    <t>財布・赤</t>
    <rPh sb="0" eb="2">
      <t>サイフ</t>
    </rPh>
    <rPh sb="3" eb="4">
      <t>アカ</t>
    </rPh>
    <phoneticPr fontId="97"/>
  </si>
  <si>
    <t>レプリカ ユニフォーム (ホーム)</t>
    <phoneticPr fontId="97"/>
  </si>
  <si>
    <t>レプリカ ユニフォーム (アウェイ)</t>
    <phoneticPr fontId="97"/>
  </si>
  <si>
    <t>合計</t>
    <rPh sb="0" eb="2">
      <t>ゴウケイ</t>
    </rPh>
    <phoneticPr fontId="97"/>
  </si>
  <si>
    <t>税  抜</t>
    <rPh sb="0" eb="1">
      <t>ゼイ</t>
    </rPh>
    <rPh sb="3" eb="4">
      <t>ヌ</t>
    </rPh>
    <phoneticPr fontId="97"/>
  </si>
  <si>
    <t>消費税</t>
    <rPh sb="0" eb="3">
      <t>ショウヒゼイ</t>
    </rPh>
    <phoneticPr fontId="97"/>
  </si>
  <si>
    <t>総  額</t>
    <rPh sb="0" eb="1">
      <t>フサ</t>
    </rPh>
    <rPh sb="3" eb="4">
      <t>ガク</t>
    </rPh>
    <phoneticPr fontId="97"/>
  </si>
  <si>
    <t>〒xxx-xxxx ○○県○○市○○ ×番地×号×</t>
    <rPh sb="12" eb="13">
      <t>ケン</t>
    </rPh>
    <rPh sb="15" eb="16">
      <t>シ</t>
    </rPh>
    <rPh sb="20" eb="22">
      <t>バンチ</t>
    </rPh>
    <rPh sb="23" eb="24">
      <t>ゴウ</t>
    </rPh>
    <phoneticPr fontId="97"/>
  </si>
  <si>
    <t>請求日：</t>
    <rPh sb="0" eb="2">
      <t>セイキュウ</t>
    </rPh>
    <rPh sb="2" eb="3">
      <t>ビ</t>
    </rPh>
    <phoneticPr fontId="97"/>
  </si>
  <si>
    <t>〒xxx-xxxx</t>
    <phoneticPr fontId="97"/>
  </si>
  <si>
    <t>お支払期限</t>
    <rPh sb="1" eb="3">
      <t>シハライ</t>
    </rPh>
    <rPh sb="3" eb="5">
      <t>キゲン</t>
    </rPh>
    <phoneticPr fontId="97"/>
  </si>
  <si>
    <t>お支払方法</t>
    <rPh sb="1" eb="3">
      <t>シハライ</t>
    </rPh>
    <rPh sb="3" eb="5">
      <t>ホウホウ</t>
    </rPh>
    <phoneticPr fontId="97"/>
  </si>
  <si>
    <t>口座引き落とし</t>
  </si>
  <si>
    <t>森 野 泰 久 様</t>
    <rPh sb="0" eb="1">
      <t>モリ</t>
    </rPh>
    <rPh sb="2" eb="3">
      <t>ノ</t>
    </rPh>
    <rPh sb="4" eb="5">
      <t>ハタ</t>
    </rPh>
    <rPh sb="6" eb="7">
      <t>ヒサシ</t>
    </rPh>
    <rPh sb="8" eb="9">
      <t>サマ</t>
    </rPh>
    <phoneticPr fontId="97"/>
  </si>
  <si>
    <t>前月繰越金</t>
    <rPh sb="0" eb="2">
      <t>ゼンゲツ</t>
    </rPh>
    <rPh sb="2" eb="4">
      <t>クリコシ</t>
    </rPh>
    <rPh sb="4" eb="5">
      <t>キン</t>
    </rPh>
    <phoneticPr fontId="97"/>
  </si>
  <si>
    <t>前回ご入金額</t>
    <rPh sb="0" eb="2">
      <t>ゼンカイ</t>
    </rPh>
    <rPh sb="3" eb="5">
      <t>ニュウキン</t>
    </rPh>
    <rPh sb="5" eb="6">
      <t>ガク</t>
    </rPh>
    <phoneticPr fontId="97"/>
  </si>
  <si>
    <t>お客様番号</t>
    <rPh sb="1" eb="3">
      <t>キャクサマ</t>
    </rPh>
    <rPh sb="3" eb="5">
      <t>バンゴウ</t>
    </rPh>
    <phoneticPr fontId="97"/>
  </si>
  <si>
    <t>前回繰越額</t>
    <rPh sb="0" eb="2">
      <t>ゼンカイ</t>
    </rPh>
    <rPh sb="2" eb="4">
      <t>クリコシ</t>
    </rPh>
    <rPh sb="4" eb="5">
      <t>ガク</t>
    </rPh>
    <phoneticPr fontId="97"/>
  </si>
  <si>
    <t>今回ご利用額</t>
    <rPh sb="0" eb="2">
      <t>コンカイ</t>
    </rPh>
    <rPh sb="3" eb="5">
      <t>リヨウ</t>
    </rPh>
    <rPh sb="5" eb="6">
      <t>ガク</t>
    </rPh>
    <phoneticPr fontId="97"/>
  </si>
  <si>
    <t>ご請求額合計</t>
    <rPh sb="1" eb="3">
      <t>セイキュウ</t>
    </rPh>
    <rPh sb="3" eb="4">
      <t>ガク</t>
    </rPh>
    <rPh sb="4" eb="6">
      <t>ゴウケイ</t>
    </rPh>
    <phoneticPr fontId="97"/>
  </si>
  <si>
    <t>次回繰越額</t>
    <rPh sb="0" eb="2">
      <t>ジカイ</t>
    </rPh>
    <rPh sb="2" eb="3">
      <t>ク</t>
    </rPh>
    <rPh sb="3" eb="4">
      <t>コ</t>
    </rPh>
    <rPh sb="4" eb="5">
      <t>ガク</t>
    </rPh>
    <phoneticPr fontId="97"/>
  </si>
  <si>
    <t>&lt;&lt;  ご 利 用 明 細  &gt;&gt;</t>
    <rPh sb="6" eb="7">
      <t>リ</t>
    </rPh>
    <rPh sb="8" eb="9">
      <t>ヨウ</t>
    </rPh>
    <rPh sb="10" eb="11">
      <t>メイ</t>
    </rPh>
    <rPh sb="12" eb="13">
      <t>ホソ</t>
    </rPh>
    <phoneticPr fontId="97"/>
  </si>
  <si>
    <t>商 品 番 号 ・ 商 品 名</t>
    <rPh sb="0" eb="1">
      <t>ショウ</t>
    </rPh>
    <rPh sb="2" eb="3">
      <t>シナ</t>
    </rPh>
    <rPh sb="4" eb="5">
      <t>バン</t>
    </rPh>
    <rPh sb="6" eb="7">
      <t>ゴウ</t>
    </rPh>
    <rPh sb="10" eb="11">
      <t>ショウ</t>
    </rPh>
    <rPh sb="12" eb="13">
      <t>シナ</t>
    </rPh>
    <rPh sb="14" eb="15">
      <t>メイ</t>
    </rPh>
    <phoneticPr fontId="97"/>
  </si>
  <si>
    <t>数  量</t>
    <rPh sb="0" eb="1">
      <t>カズ</t>
    </rPh>
    <rPh sb="3" eb="4">
      <t>リョウ</t>
    </rPh>
    <phoneticPr fontId="97"/>
  </si>
  <si>
    <t>単  価</t>
    <rPh sb="0" eb="1">
      <t>タン</t>
    </rPh>
    <rPh sb="3" eb="4">
      <t>アタイ</t>
    </rPh>
    <phoneticPr fontId="97"/>
  </si>
  <si>
    <t>金  額</t>
    <rPh sb="0" eb="1">
      <t>キン</t>
    </rPh>
    <rPh sb="3" eb="4">
      <t>ガク</t>
    </rPh>
    <phoneticPr fontId="97"/>
  </si>
  <si>
    <t>備  考</t>
    <rPh sb="0" eb="1">
      <t>ソナエ</t>
    </rPh>
    <rPh sb="3" eb="4">
      <t>コウ</t>
    </rPh>
    <phoneticPr fontId="97"/>
  </si>
  <si>
    <t>FP-100</t>
    <phoneticPr fontId="97"/>
  </si>
  <si>
    <t>子供靴下 3足組み</t>
    <rPh sb="0" eb="2">
      <t>コドモ</t>
    </rPh>
    <rPh sb="2" eb="4">
      <t>クツシタ</t>
    </rPh>
    <rPh sb="6" eb="7">
      <t>ソク</t>
    </rPh>
    <rPh sb="7" eb="8">
      <t>グ</t>
    </rPh>
    <phoneticPr fontId="97"/>
  </si>
  <si>
    <t>FP-205</t>
    <phoneticPr fontId="97"/>
  </si>
  <si>
    <t>紳士ビジネス靴下 5 足組</t>
    <rPh sb="0" eb="2">
      <t>シンシ</t>
    </rPh>
    <rPh sb="6" eb="8">
      <t>クツシタ</t>
    </rPh>
    <rPh sb="11" eb="12">
      <t>ソク</t>
    </rPh>
    <rPh sb="12" eb="13">
      <t>クミ</t>
    </rPh>
    <phoneticPr fontId="97"/>
  </si>
  <si>
    <t>SR-103R</t>
    <phoneticPr fontId="97"/>
  </si>
  <si>
    <t>女児トレーナー (120)</t>
    <rPh sb="0" eb="2">
      <t>ジョジ</t>
    </rPh>
    <phoneticPr fontId="97"/>
  </si>
  <si>
    <t>お 買 い 上 げ 金 額</t>
    <rPh sb="2" eb="3">
      <t>カ</t>
    </rPh>
    <rPh sb="6" eb="7">
      <t>ア</t>
    </rPh>
    <rPh sb="10" eb="11">
      <t>カネ</t>
    </rPh>
    <rPh sb="12" eb="13">
      <t>ガク</t>
    </rPh>
    <phoneticPr fontId="97"/>
  </si>
  <si>
    <t>お 得 意 様 割 引</t>
    <rPh sb="2" eb="3">
      <t>トク</t>
    </rPh>
    <rPh sb="4" eb="5">
      <t>イ</t>
    </rPh>
    <rPh sb="6" eb="7">
      <t>サマ</t>
    </rPh>
    <rPh sb="8" eb="9">
      <t>ワリ</t>
    </rPh>
    <rPh sb="10" eb="11">
      <t>イン</t>
    </rPh>
    <phoneticPr fontId="97"/>
  </si>
  <si>
    <t>割 引 後 お 買 い 上 げ 額</t>
    <rPh sb="0" eb="1">
      <t>ワリ</t>
    </rPh>
    <rPh sb="2" eb="3">
      <t>イン</t>
    </rPh>
    <rPh sb="4" eb="5">
      <t>ゴ</t>
    </rPh>
    <rPh sb="8" eb="9">
      <t>カ</t>
    </rPh>
    <rPh sb="12" eb="13">
      <t>ア</t>
    </rPh>
    <rPh sb="16" eb="17">
      <t>ガク</t>
    </rPh>
    <phoneticPr fontId="97"/>
  </si>
  <si>
    <t>配   送   料</t>
    <rPh sb="0" eb="1">
      <t>クバ</t>
    </rPh>
    <rPh sb="4" eb="5">
      <t>ソウ</t>
    </rPh>
    <rPh sb="8" eb="9">
      <t>リョウ</t>
    </rPh>
    <phoneticPr fontId="97"/>
  </si>
  <si>
    <t>税  前  合  計</t>
    <rPh sb="0" eb="1">
      <t>ゼイ</t>
    </rPh>
    <rPh sb="3" eb="4">
      <t>マエ</t>
    </rPh>
    <rPh sb="6" eb="7">
      <t>ゴウ</t>
    </rPh>
    <rPh sb="9" eb="10">
      <t>ケイ</t>
    </rPh>
    <phoneticPr fontId="97"/>
  </si>
  <si>
    <t>消  費  税</t>
    <rPh sb="0" eb="1">
      <t>ケ</t>
    </rPh>
    <rPh sb="3" eb="4">
      <t>ヒ</t>
    </rPh>
    <rPh sb="6" eb="7">
      <t>ゼイ</t>
    </rPh>
    <phoneticPr fontId="97"/>
  </si>
  <si>
    <t>合           計</t>
    <rPh sb="0" eb="1">
      <t>ゴウ</t>
    </rPh>
    <rPh sb="12" eb="13">
      <t>ケイ</t>
    </rPh>
    <phoneticPr fontId="9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</si>
</sst>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8">
    <numFmt numFmtId="5" formatCode="&quot;¥&quot;#,##0;&quot;¥&quot;\-#,##0"/>
    <numFmt numFmtId="6" formatCode="&quot;¥&quot;#,##0;[Red]&quot;¥&quot;\-#,##0"/>
    <numFmt numFmtId="7" formatCode="&quot;¥&quot;#,##0.00;&quot;¥&quot;\-#,##0.00"/>
    <numFmt numFmtId="44" formatCode="_ &quot;¥&quot;* #,##0.00_ ;_ &quot;¥&quot;* \-#,##0.00_ ;_ &quot;¥&quot;* &quot;-&quot;??_ ;_ @_ "/>
    <numFmt numFmtId="176" formatCode="[&lt;=99999999]####\-####;\(00\)\ ####\-####"/>
    <numFmt numFmtId="177" formatCode="yyyy/m/d;@"/>
    <numFmt numFmtId="178" formatCode="@\ \ "/>
    <numFmt numFmtId="179" formatCode="yyyy&quot;年&quot;m&quot;月&quot;d&quot;日&quot;;@"/>
    <numFmt numFmtId="180" formatCode="m/d/yy;@"/>
    <numFmt numFmtId="181" formatCode="0.00_ "/>
    <numFmt numFmtId="182" formatCode="[$-F800]dddd\,\ mmmm\ dd\,\ yyyy"/>
    <numFmt numFmtId="183" formatCode="_(* #,##0_);_(* \(#,##0\);_(* &quot;-&quot;_);_(@_)"/>
    <numFmt numFmtId="184" formatCode="0.0%"/>
    <numFmt numFmtId="185" formatCode="#,##0.00_ "/>
    <numFmt numFmtId="186" formatCode="#,##0_ ;[Red]\-#,##0\ "/>
    <numFmt numFmtId="187" formatCode="#,##0;&quot;▲ &quot;#,##0"/>
    <numFmt numFmtId="188" formatCode="m/d"/>
    <numFmt numFmtId="189" formatCode="000000"/>
  </numFmts>
  <fonts count="106">
    <font>
      <sz val="11"/>
      <color theme="1"/>
      <name val="Yu Gothic"/>
      <family val="2"/>
      <scheme val="minor"/>
    </font>
    <font>
      <b/>
      <sz val="24"/>
      <color theme="4" tint="-0.499984740745262"/>
      <name val="Meiryo UI"/>
      <family val="3"/>
      <charset val="128"/>
    </font>
    <font>
      <sz val="6"/>
      <name val="Yu Gothic"/>
      <family val="3"/>
      <charset val="128"/>
      <scheme val="minor"/>
    </font>
    <font>
      <b/>
      <sz val="18"/>
      <color theme="0"/>
      <name val="Meiryo UI"/>
      <family val="3"/>
      <charset val="128"/>
    </font>
    <font>
      <sz val="11"/>
      <color theme="1"/>
      <name val="Meiryo UI"/>
      <family val="3"/>
      <charset val="128"/>
    </font>
    <font>
      <sz val="11"/>
      <color theme="4" tint="-0.499984740745262"/>
      <name val="Meiryo UI"/>
      <family val="3"/>
      <charset val="128"/>
    </font>
    <font>
      <b/>
      <sz val="11"/>
      <color theme="2"/>
      <name val="Meiryo UI"/>
      <family val="3"/>
      <charset val="128"/>
    </font>
    <font>
      <sz val="11"/>
      <name val="Meiryo UI"/>
      <family val="3"/>
      <charset val="128"/>
    </font>
    <font>
      <b/>
      <sz val="11"/>
      <color theme="1"/>
      <name val="Meiryo UI"/>
      <family val="3"/>
      <charset val="128"/>
    </font>
    <font>
      <sz val="13"/>
      <color theme="2"/>
      <name val="Meiryo UI"/>
      <family val="3"/>
      <charset val="128"/>
    </font>
    <font>
      <sz val="12"/>
      <color theme="1"/>
      <name val="Meiryo UI"/>
      <family val="3"/>
      <charset val="128"/>
    </font>
    <font>
      <b/>
      <sz val="12"/>
      <color theme="4" tint="-0.499984740745262"/>
      <name val="Meiryo UI"/>
      <family val="3"/>
      <charset val="128"/>
    </font>
    <font>
      <sz val="11"/>
      <name val="Meiryo UI"/>
      <family val="2"/>
    </font>
    <font>
      <i/>
      <sz val="10"/>
      <color theme="0"/>
      <name val="Meiryo UI"/>
      <family val="2"/>
    </font>
    <font>
      <sz val="10"/>
      <color theme="0"/>
      <name val="Meiryo UI"/>
      <family val="2"/>
    </font>
    <font>
      <b/>
      <sz val="48"/>
      <color theme="5"/>
      <name val="Meiryo UI"/>
      <family val="2"/>
    </font>
    <font>
      <sz val="11"/>
      <color theme="0"/>
      <name val="Meiryo UI"/>
      <family val="2"/>
    </font>
    <font>
      <sz val="9"/>
      <color theme="0"/>
      <name val="Meiryo UI"/>
      <family val="2"/>
    </font>
    <font>
      <i/>
      <sz val="11"/>
      <color theme="0"/>
      <name val="Meiryo UI"/>
      <family val="2"/>
    </font>
    <font>
      <b/>
      <sz val="11"/>
      <color theme="0"/>
      <name val="Meiryo UI"/>
      <family val="2"/>
    </font>
    <font>
      <sz val="10"/>
      <color theme="4" tint="-0.499984740745262"/>
      <name val="Meiryo UI"/>
      <family val="2"/>
    </font>
    <font>
      <b/>
      <sz val="10"/>
      <color theme="0"/>
      <name val="Meiryo UI"/>
      <family val="2"/>
    </font>
    <font>
      <sz val="10"/>
      <name val="Meiryo UI"/>
      <family val="2"/>
    </font>
    <font>
      <b/>
      <sz val="12"/>
      <color theme="1"/>
      <name val="Meiryo UI"/>
      <family val="2"/>
    </font>
    <font>
      <sz val="9"/>
      <name val="Meiryo UI"/>
      <family val="2"/>
    </font>
    <font>
      <b/>
      <sz val="10"/>
      <name val="Meiryo UI"/>
      <family val="2"/>
    </font>
    <font>
      <b/>
      <sz val="9"/>
      <name val="Meiryo UI"/>
      <family val="2"/>
    </font>
    <font>
      <b/>
      <sz val="11"/>
      <color theme="1"/>
      <name val="Meiryo UI"/>
      <family val="2"/>
    </font>
    <font>
      <sz val="10"/>
      <name val="Meiryo UI"/>
      <family val="2"/>
      <charset val="128"/>
    </font>
    <font>
      <sz val="10"/>
      <color theme="1" tint="0.14999847407452621"/>
      <name val="Meiryo UI"/>
      <family val="3"/>
      <charset val="128"/>
    </font>
    <font>
      <sz val="12"/>
      <color theme="1" tint="0.14999847407452621"/>
      <name val="Meiryo UI"/>
      <family val="3"/>
      <charset val="128"/>
    </font>
    <font>
      <b/>
      <sz val="43"/>
      <color theme="7"/>
      <name val="Meiryo UI"/>
      <family val="2"/>
      <charset val="128"/>
    </font>
    <font>
      <b/>
      <sz val="43"/>
      <color theme="7"/>
      <name val="Meiryo UI"/>
      <family val="3"/>
      <charset val="128"/>
    </font>
    <font>
      <sz val="8"/>
      <color theme="1" tint="0.14999847407452621"/>
      <name val="Meiryo UI"/>
      <family val="3"/>
      <charset val="128"/>
    </font>
    <font>
      <b/>
      <sz val="14"/>
      <color theme="5"/>
      <name val="Meiryo UI"/>
      <family val="2"/>
      <charset val="128"/>
    </font>
    <font>
      <b/>
      <sz val="14"/>
      <color theme="5"/>
      <name val="Meiryo UI"/>
      <family val="3"/>
      <charset val="128"/>
    </font>
    <font>
      <b/>
      <sz val="10"/>
      <color theme="5"/>
      <name val="Meiryo UI"/>
      <family val="2"/>
      <charset val="128"/>
    </font>
    <font>
      <b/>
      <sz val="10"/>
      <color theme="5"/>
      <name val="Meiryo UI"/>
      <family val="3"/>
      <charset val="128"/>
    </font>
    <font>
      <sz val="10"/>
      <color rgb="FF7F7F7F"/>
      <name val="Meiryo UI"/>
      <family val="2"/>
      <charset val="128"/>
    </font>
    <font>
      <sz val="10"/>
      <color rgb="FF7F7F7F"/>
      <name val="Meiryo UI"/>
      <family val="3"/>
      <charset val="128"/>
    </font>
    <font>
      <i/>
      <sz val="7"/>
      <color theme="1" tint="0.14999847407452621"/>
      <name val="Meiryo UI"/>
      <family val="3"/>
      <charset val="128"/>
    </font>
    <font>
      <b/>
      <sz val="8"/>
      <color theme="1" tint="0.14999847407452621"/>
      <name val="Meiryo UI"/>
      <family val="3"/>
      <charset val="128"/>
    </font>
    <font>
      <sz val="8"/>
      <name val="Arial"/>
      <family val="2"/>
    </font>
    <font>
      <b/>
      <sz val="10"/>
      <color theme="1" tint="0.14999847407452621"/>
      <name val="Meiryo UI"/>
      <family val="3"/>
      <charset val="128"/>
    </font>
    <font>
      <sz val="10"/>
      <color theme="1"/>
      <name val="Meiryo UI"/>
      <family val="3"/>
      <charset val="128"/>
    </font>
    <font>
      <b/>
      <sz val="12"/>
      <color theme="7"/>
      <name val="Meiryo UI"/>
      <family val="3"/>
      <charset val="128"/>
    </font>
    <font>
      <sz val="9"/>
      <color theme="1" tint="0.14999847407452621"/>
      <name val="Meiryo UI"/>
      <family val="3"/>
      <charset val="128"/>
    </font>
    <font>
      <sz val="8"/>
      <color theme="0" tint="-0.34998626667073579"/>
      <name val="Meiryo UI"/>
      <family val="3"/>
      <charset val="128"/>
    </font>
    <font>
      <i/>
      <sz val="8"/>
      <color theme="1" tint="0.14999847407452621"/>
      <name val="Meiryo UI"/>
      <family val="3"/>
      <charset val="128"/>
    </font>
    <font>
      <b/>
      <i/>
      <sz val="10"/>
      <color theme="1" tint="0.14999847407452621"/>
      <name val="Meiryo UI"/>
      <family val="3"/>
      <charset val="128"/>
    </font>
    <font>
      <b/>
      <sz val="28"/>
      <color theme="9"/>
      <name val="Meiryo UI"/>
      <family val="3"/>
      <charset val="128"/>
    </font>
    <font>
      <sz val="28"/>
      <color theme="9"/>
      <name val="Meiryo UI"/>
      <family val="3"/>
      <charset val="128"/>
    </font>
    <font>
      <sz val="10"/>
      <name val="Meiryo UI"/>
      <family val="3"/>
      <charset val="128"/>
    </font>
    <font>
      <sz val="27"/>
      <color theme="4"/>
      <name val="Meiryo UI"/>
      <family val="3"/>
      <charset val="128"/>
    </font>
    <font>
      <b/>
      <i/>
      <sz val="18"/>
      <color theme="4"/>
      <name val="Meiryo UI"/>
      <family val="3"/>
      <charset val="128"/>
    </font>
    <font>
      <b/>
      <sz val="10"/>
      <color rgb="FF080808"/>
      <name val="Meiryo UI"/>
      <family val="3"/>
      <charset val="128"/>
    </font>
    <font>
      <sz val="10"/>
      <color rgb="FF080808"/>
      <name val="Meiryo UI"/>
      <family val="3"/>
      <charset val="128"/>
    </font>
    <font>
      <b/>
      <i/>
      <sz val="10"/>
      <name val="Meiryo UI"/>
      <family val="3"/>
      <charset val="128"/>
    </font>
    <font>
      <b/>
      <i/>
      <sz val="9"/>
      <name val="Meiryo UI"/>
      <family val="3"/>
      <charset val="128"/>
    </font>
    <font>
      <i/>
      <sz val="10"/>
      <name val="Meiryo UI"/>
      <family val="3"/>
      <charset val="128"/>
    </font>
    <font>
      <sz val="9"/>
      <name val="Meiryo UI"/>
      <family val="3"/>
      <charset val="128"/>
    </font>
    <font>
      <sz val="9"/>
      <color rgb="FF080808"/>
      <name val="Meiryo UI"/>
      <family val="3"/>
      <charset val="128"/>
    </font>
    <font>
      <b/>
      <sz val="18"/>
      <color theme="2"/>
      <name val="Meiryo UI"/>
      <family val="3"/>
      <charset val="128"/>
    </font>
    <font>
      <b/>
      <i/>
      <sz val="10"/>
      <color rgb="FF080808"/>
      <name val="Meiryo UI"/>
      <family val="3"/>
      <charset val="128"/>
    </font>
    <font>
      <b/>
      <sz val="11"/>
      <color rgb="FF080808"/>
      <name val="Meiryo UI"/>
      <family val="3"/>
      <charset val="128"/>
    </font>
    <font>
      <b/>
      <sz val="10"/>
      <name val="Arial"/>
      <family val="2"/>
    </font>
    <font>
      <b/>
      <sz val="9"/>
      <name val="Meiryo UI"/>
      <family val="3"/>
      <charset val="128"/>
    </font>
    <font>
      <b/>
      <sz val="20"/>
      <color theme="1"/>
      <name val="Meiryo UI"/>
      <family val="2"/>
    </font>
    <font>
      <b/>
      <sz val="20"/>
      <color theme="1"/>
      <name val="Meiryo UI"/>
      <family val="3"/>
      <charset val="128"/>
    </font>
    <font>
      <sz val="11"/>
      <color theme="1"/>
      <name val="Meiryo UI"/>
      <family val="2"/>
    </font>
    <font>
      <b/>
      <sz val="20"/>
      <color theme="4"/>
      <name val="Meiryo UI"/>
      <family val="2"/>
    </font>
    <font>
      <b/>
      <sz val="20"/>
      <color theme="4"/>
      <name val="Meiryo UI"/>
      <family val="3"/>
      <charset val="128"/>
    </font>
    <font>
      <sz val="11"/>
      <color theme="4" tint="-0.24994659260841701"/>
      <name val="Meiryo UI"/>
      <family val="2"/>
    </font>
    <font>
      <sz val="11"/>
      <color theme="4" tint="-0.24994659260841701"/>
      <name val="Meiryo UI"/>
      <family val="3"/>
      <charset val="128"/>
    </font>
    <font>
      <b/>
      <sz val="11"/>
      <color theme="4" tint="-0.24994659260841701"/>
      <name val="Meiryo UI"/>
      <family val="2"/>
    </font>
    <font>
      <b/>
      <sz val="11"/>
      <color theme="4" tint="-0.24994659260841701"/>
      <name val="Meiryo UI"/>
      <family val="3"/>
      <charset val="128"/>
    </font>
    <font>
      <b/>
      <sz val="22"/>
      <color theme="4"/>
      <name val="Meiryo UI"/>
      <family val="2"/>
    </font>
    <font>
      <b/>
      <sz val="22"/>
      <color theme="4"/>
      <name val="Meiryo UI"/>
      <family val="3"/>
      <charset val="128"/>
    </font>
    <font>
      <sz val="11"/>
      <color theme="1" tint="0.24994659260841701"/>
      <name val="Meiryo UI"/>
      <family val="3"/>
      <charset val="128"/>
    </font>
    <font>
      <sz val="28"/>
      <color theme="5" tint="-0.24994659260841701"/>
      <name val="Meiryo UI"/>
      <family val="3"/>
      <charset val="128"/>
    </font>
    <font>
      <b/>
      <sz val="16"/>
      <color theme="5" tint="-0.24994659260841701"/>
      <name val="Meiryo UI"/>
      <family val="3"/>
      <charset val="128"/>
    </font>
    <font>
      <b/>
      <sz val="11"/>
      <color theme="1" tint="0.24994659260841701"/>
      <name val="Meiryo UI"/>
      <family val="3"/>
      <charset val="128"/>
    </font>
    <font>
      <b/>
      <sz val="11"/>
      <color theme="5" tint="-0.499984740745262"/>
      <name val="Meiryo UI"/>
      <family val="3"/>
      <charset val="128"/>
    </font>
    <font>
      <sz val="11"/>
      <color theme="5" tint="-0.499984740745262"/>
      <name val="Meiryo UI"/>
      <family val="3"/>
      <charset val="128"/>
    </font>
    <font>
      <sz val="11"/>
      <color theme="1" tint="0.24994659260841701"/>
      <name val="Yu Gothic"/>
      <family val="2"/>
      <scheme val="minor"/>
    </font>
    <font>
      <i/>
      <sz val="11"/>
      <color theme="1" tint="0.34998626667073579"/>
      <name val="Meiryo UI"/>
      <family val="3"/>
      <charset val="128"/>
    </font>
    <font>
      <b/>
      <sz val="12"/>
      <color theme="4"/>
      <name val="Meiryo UI"/>
      <family val="2"/>
      <charset val="128"/>
    </font>
    <font>
      <sz val="11"/>
      <color theme="4"/>
      <name val="Meiryo UI"/>
      <family val="2"/>
      <charset val="128"/>
    </font>
    <font>
      <sz val="11"/>
      <color theme="4"/>
      <name val="Meiryo UI"/>
      <family val="3"/>
      <charset val="128"/>
    </font>
    <font>
      <sz val="29"/>
      <color theme="5"/>
      <name val="Meiryo UI"/>
      <family val="2"/>
      <charset val="128"/>
    </font>
    <font>
      <sz val="29"/>
      <color theme="5"/>
      <name val="Meiryo UI"/>
      <family val="3"/>
      <charset val="128"/>
    </font>
    <font>
      <b/>
      <sz val="12"/>
      <color theme="4"/>
      <name val="Meiryo UI"/>
      <family val="3"/>
      <charset val="128"/>
    </font>
    <font>
      <sz val="15"/>
      <color theme="5"/>
      <name val="Meiryo UI"/>
      <family val="2"/>
      <charset val="128"/>
    </font>
    <font>
      <sz val="15"/>
      <color theme="5"/>
      <name val="Meiryo UI"/>
      <family val="3"/>
      <charset val="128"/>
    </font>
    <font>
      <sz val="6"/>
      <name val="Meiryo UI"/>
      <family val="2"/>
      <charset val="128"/>
    </font>
    <font>
      <sz val="11"/>
      <name val="ＭＳ Ｐゴシック"/>
      <family val="3"/>
      <charset val="128"/>
    </font>
    <font>
      <b/>
      <sz val="20"/>
      <name val="ＭＳ Ｐゴシック"/>
      <family val="3"/>
      <charset val="128"/>
    </font>
    <font>
      <sz val="6"/>
      <name val="ＭＳ Ｐゴシック"/>
      <family val="3"/>
      <charset val="128"/>
    </font>
    <font>
      <sz val="10"/>
      <name val="ＭＳ Ｐゴシック"/>
      <family val="3"/>
      <charset val="128"/>
    </font>
    <font>
      <b/>
      <sz val="11"/>
      <color indexed="9"/>
      <name val="ＭＳ Ｐゴシック"/>
      <family val="3"/>
      <charset val="128"/>
    </font>
    <font>
      <sz val="11"/>
      <color indexed="9"/>
      <name val="ＭＳ Ｐゴシック"/>
      <family val="3"/>
      <charset val="128"/>
    </font>
    <font>
      <sz val="9"/>
      <name val="ＭＳ Ｐゴシック"/>
      <family val="3"/>
      <charset val="128"/>
    </font>
    <font>
      <sz val="20"/>
      <name val="ＭＳ Ｐゴシック"/>
      <family val="3"/>
      <charset val="128"/>
    </font>
    <font>
      <sz val="12"/>
      <name val="ＭＳ Ｐゴシック"/>
      <family val="3"/>
      <charset val="128"/>
    </font>
    <font>
      <b/>
      <sz val="11"/>
      <name val="ＭＳ Ｐゴシック"/>
      <family val="3"/>
      <charset val="128"/>
    </font>
    <font>
      <sz val="8"/>
      <name val="ＭＳ Ｐゴシック"/>
      <family val="3"/>
      <charset val="128"/>
    </font>
  </fonts>
  <fills count="18">
    <fill>
      <patternFill patternType="none"/>
    </fill>
    <fill>
      <patternFill patternType="gray125"/>
    </fill>
    <fill>
      <patternFill patternType="solid">
        <fgColor theme="5" tint="0.79998168889431442"/>
        <bgColor indexed="65"/>
      </patternFill>
    </fill>
    <fill>
      <patternFill patternType="solid">
        <fgColor theme="4" tint="0.79998168889431442"/>
        <bgColor indexed="64"/>
      </patternFill>
    </fill>
    <fill>
      <patternFill patternType="solid">
        <fgColor theme="4" tint="-0.499984740745262"/>
        <bgColor indexed="64"/>
      </patternFill>
    </fill>
    <fill>
      <patternFill patternType="solid">
        <fgColor theme="4" tint="-0.24994659260841701"/>
        <bgColor indexed="64"/>
      </patternFill>
    </fill>
    <fill>
      <patternFill patternType="solid">
        <fgColor theme="6"/>
        <bgColor indexed="64"/>
      </patternFill>
    </fill>
    <fill>
      <patternFill patternType="solid">
        <fgColor theme="5"/>
        <bgColor indexed="64"/>
      </patternFill>
    </fill>
    <fill>
      <patternFill patternType="solid">
        <fgColor theme="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indexed="9"/>
        <bgColor indexed="64"/>
      </patternFill>
    </fill>
    <fill>
      <patternFill patternType="solid">
        <fgColor theme="4"/>
        <bgColor indexed="64"/>
      </patternFill>
    </fill>
    <fill>
      <patternFill patternType="solid">
        <fgColor theme="2" tint="-4.9989318521683403E-2"/>
        <bgColor indexed="64"/>
      </patternFill>
    </fill>
    <fill>
      <patternFill patternType="solid">
        <fgColor indexed="55"/>
        <bgColor indexed="64"/>
      </patternFill>
    </fill>
    <fill>
      <patternFill patternType="solid">
        <fgColor indexed="22"/>
        <bgColor indexed="64"/>
      </patternFill>
    </fill>
    <fill>
      <patternFill patternType="solid">
        <fgColor indexed="41"/>
        <bgColor indexed="64"/>
      </patternFill>
    </fill>
  </fills>
  <borders count="97">
    <border>
      <left/>
      <right/>
      <top/>
      <bottom/>
      <diagonal/>
    </border>
    <border>
      <left/>
      <right/>
      <top style="thin">
        <color theme="4" tint="-0.24994659260841701"/>
      </top>
      <bottom style="double">
        <color theme="4" tint="-0.24994659260841701"/>
      </bottom>
      <diagonal/>
    </border>
    <border>
      <left/>
      <right/>
      <top/>
      <bottom style="medium">
        <color theme="0"/>
      </bottom>
      <diagonal/>
    </border>
    <border>
      <left/>
      <right/>
      <top/>
      <bottom style="medium">
        <color theme="6"/>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right/>
      <top style="medium">
        <color theme="0"/>
      </top>
      <bottom style="medium">
        <color theme="0"/>
      </bottom>
      <diagonal/>
    </border>
    <border>
      <left style="medium">
        <color theme="0"/>
      </left>
      <right/>
      <top/>
      <bottom style="medium">
        <color theme="0"/>
      </bottom>
      <diagonal/>
    </border>
    <border>
      <left style="medium">
        <color theme="0"/>
      </left>
      <right/>
      <top style="medium">
        <color theme="0"/>
      </top>
      <bottom style="medium">
        <color theme="0"/>
      </bottom>
      <diagonal/>
    </border>
    <border>
      <left style="medium">
        <color theme="0"/>
      </left>
      <right/>
      <top/>
      <bottom/>
      <diagonal/>
    </border>
    <border>
      <left/>
      <right style="medium">
        <color theme="0"/>
      </right>
      <top style="medium">
        <color theme="0"/>
      </top>
      <bottom style="medium">
        <color theme="0"/>
      </bottom>
      <diagonal/>
    </border>
    <border>
      <left/>
      <right/>
      <top/>
      <bottom style="thick">
        <color theme="5"/>
      </bottom>
      <diagonal/>
    </border>
    <border>
      <left style="thin">
        <color theme="5"/>
      </left>
      <right style="thin">
        <color theme="5"/>
      </right>
      <top style="thick">
        <color theme="5"/>
      </top>
      <bottom style="thin">
        <color theme="5"/>
      </bottom>
      <diagonal/>
    </border>
    <border>
      <left style="thin">
        <color theme="5"/>
      </left>
      <right style="thin">
        <color theme="5"/>
      </right>
      <top/>
      <bottom style="thin">
        <color theme="5"/>
      </bottom>
      <diagonal/>
    </border>
    <border>
      <left style="thin">
        <color theme="5"/>
      </left>
      <right/>
      <top/>
      <bottom style="thin">
        <color theme="5"/>
      </bottom>
      <diagonal/>
    </border>
    <border>
      <left style="thin">
        <color theme="5"/>
      </left>
      <right/>
      <top/>
      <bottom/>
      <diagonal/>
    </border>
    <border>
      <left/>
      <right style="thin">
        <color theme="5"/>
      </right>
      <top/>
      <bottom/>
      <diagonal/>
    </border>
    <border>
      <left/>
      <right style="thin">
        <color theme="5"/>
      </right>
      <top/>
      <bottom style="thin">
        <color theme="5"/>
      </bottom>
      <diagonal/>
    </border>
    <border>
      <left/>
      <right style="thin">
        <color theme="5"/>
      </right>
      <top style="thin">
        <color theme="5"/>
      </top>
      <bottom style="thin">
        <color theme="5"/>
      </bottom>
      <diagonal/>
    </border>
    <border>
      <left style="thin">
        <color theme="5"/>
      </left>
      <right style="thin">
        <color theme="5"/>
      </right>
      <top style="thin">
        <color theme="5"/>
      </top>
      <bottom style="thin">
        <color theme="5"/>
      </bottom>
      <diagonal/>
    </border>
    <border>
      <left/>
      <right style="thin">
        <color theme="5"/>
      </right>
      <top style="thin">
        <color theme="5"/>
      </top>
      <bottom/>
      <diagonal/>
    </border>
    <border>
      <left/>
      <right/>
      <top/>
      <bottom style="medium">
        <color theme="4"/>
      </bottom>
      <diagonal/>
    </border>
    <border>
      <left/>
      <right style="thin">
        <color theme="2" tint="-0.14999847407452621"/>
      </right>
      <top/>
      <bottom/>
      <diagonal/>
    </border>
    <border>
      <left style="thin">
        <color theme="2" tint="-0.14999847407452621"/>
      </left>
      <right style="thin">
        <color theme="2" tint="-0.14999847407452621"/>
      </right>
      <top/>
      <bottom style="thin">
        <color theme="2" tint="-0.14999847407452621"/>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right/>
      <top/>
      <bottom style="thick">
        <color theme="1"/>
      </bottom>
      <diagonal/>
    </border>
    <border>
      <left style="thin">
        <color theme="1"/>
      </left>
      <right style="thin">
        <color theme="1"/>
      </right>
      <top/>
      <bottom style="thin">
        <color theme="1"/>
      </bottom>
      <diagonal/>
    </border>
    <border>
      <left style="thin">
        <color auto="1"/>
      </left>
      <right style="thin">
        <color auto="1"/>
      </right>
      <top style="thin">
        <color auto="1"/>
      </top>
      <bottom style="thick">
        <color auto="1"/>
      </bottom>
      <diagonal/>
    </border>
    <border>
      <left/>
      <right/>
      <top/>
      <bottom style="thin">
        <color theme="1"/>
      </bottom>
      <diagonal/>
    </border>
    <border>
      <left/>
      <right/>
      <top style="thick">
        <color theme="1"/>
      </top>
      <bottom style="thin">
        <color theme="1"/>
      </bottom>
      <diagonal/>
    </border>
    <border>
      <left/>
      <right/>
      <top style="thin">
        <color theme="5"/>
      </top>
      <bottom style="thin">
        <color theme="5"/>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right/>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thin">
        <color indexed="64"/>
      </right>
      <top style="medium">
        <color indexed="64"/>
      </top>
      <bottom style="hair">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68">
    <xf numFmtId="0" fontId="0" fillId="0" borderId="0"/>
    <xf numFmtId="0" fontId="1" fillId="3" borderId="0" applyNumberFormat="0" applyBorder="0" applyProtection="0">
      <alignment horizontal="left" vertical="center" indent="2"/>
    </xf>
    <xf numFmtId="0" fontId="3" fillId="4" borderId="0" applyNumberFormat="0" applyBorder="0" applyProtection="0">
      <alignment horizontal="right" vertical="center" indent="1"/>
    </xf>
    <xf numFmtId="0" fontId="4" fillId="0" borderId="0">
      <alignment horizontal="left" vertical="center" wrapText="1" indent="2"/>
    </xf>
    <xf numFmtId="0" fontId="5" fillId="3" borderId="0" applyNumberFormat="0" applyProtection="0">
      <alignment horizontal="left" indent="2"/>
    </xf>
    <xf numFmtId="0" fontId="6" fillId="4" borderId="0">
      <alignment horizontal="left" indent="2"/>
    </xf>
    <xf numFmtId="0" fontId="5" fillId="0" borderId="0" applyNumberFormat="0" applyFill="0" applyBorder="0" applyAlignment="0" applyProtection="0"/>
    <xf numFmtId="176" fontId="7" fillId="5" borderId="0" applyFont="0" applyFill="0" applyBorder="0" applyAlignment="0">
      <alignment horizontal="left" indent="2"/>
    </xf>
    <xf numFmtId="0" fontId="8" fillId="0" borderId="0" applyNumberFormat="0" applyFill="0" applyBorder="0" applyProtection="0">
      <alignment horizontal="left" indent="1"/>
    </xf>
    <xf numFmtId="0" fontId="9" fillId="0" borderId="0" applyNumberFormat="0" applyBorder="0" applyAlignment="0" applyProtection="0"/>
    <xf numFmtId="0" fontId="7" fillId="5" borderId="0" applyNumberFormat="0" applyFont="0" applyFill="0" applyBorder="0">
      <alignment horizontal="right" vertical="center" indent="2"/>
    </xf>
    <xf numFmtId="7" fontId="4" fillId="0" borderId="0" applyFont="0" applyFill="0" applyBorder="0" applyAlignment="0" applyProtection="0"/>
    <xf numFmtId="0" fontId="10" fillId="0" borderId="0" applyNumberFormat="0" applyFill="0" applyBorder="0" applyProtection="0">
      <alignment vertical="center" wrapText="1"/>
    </xf>
    <xf numFmtId="0" fontId="11" fillId="0" borderId="0">
      <alignment horizontal="left" vertical="center" wrapText="1" indent="1" readingOrder="1"/>
    </xf>
    <xf numFmtId="0" fontId="12" fillId="0" borderId="0"/>
    <xf numFmtId="0" fontId="15" fillId="6" borderId="0">
      <alignment horizontal="left" vertical="center"/>
    </xf>
    <xf numFmtId="0" fontId="23" fillId="7" borderId="0">
      <alignment vertical="center"/>
    </xf>
    <xf numFmtId="44" fontId="22" fillId="0" borderId="0" applyFont="0" applyFill="0" applyBorder="0" applyAlignment="0" applyProtection="0"/>
    <xf numFmtId="10" fontId="22" fillId="0" borderId="0" applyFont="0" applyFill="0" applyBorder="0" applyAlignment="0" applyProtection="0"/>
    <xf numFmtId="0" fontId="28" fillId="0" borderId="0"/>
    <xf numFmtId="0" fontId="31" fillId="0" borderId="0">
      <alignment horizontal="right" vertical="center"/>
    </xf>
    <xf numFmtId="0" fontId="34" fillId="0" borderId="0"/>
    <xf numFmtId="0" fontId="36" fillId="0" borderId="0">
      <alignment horizontal="right" vertical="top"/>
    </xf>
    <xf numFmtId="0" fontId="38" fillId="0" borderId="0" applyNumberFormat="0" applyFill="0" applyBorder="0" applyProtection="0">
      <alignment horizontal="left" vertical="center"/>
    </xf>
    <xf numFmtId="0" fontId="36" fillId="0" borderId="0">
      <alignment horizontal="left" vertical="center"/>
    </xf>
    <xf numFmtId="182" fontId="67" fillId="0" borderId="25">
      <alignment horizontal="left" vertical="center"/>
    </xf>
    <xf numFmtId="0" fontId="69" fillId="0" borderId="0">
      <alignment horizontal="left" vertical="center" wrapText="1" indent="1"/>
    </xf>
    <xf numFmtId="0" fontId="70" fillId="0" borderId="25">
      <alignment horizontal="right" vertical="center" indent="1"/>
    </xf>
    <xf numFmtId="0" fontId="27" fillId="0" borderId="0">
      <alignment wrapText="1"/>
    </xf>
    <xf numFmtId="0" fontId="72" fillId="0" borderId="0">
      <alignment horizontal="left" vertical="center" wrapText="1"/>
    </xf>
    <xf numFmtId="44" fontId="69" fillId="0" borderId="26" applyFont="0" applyFill="0" applyAlignment="0" applyProtection="0"/>
    <xf numFmtId="183" fontId="69" fillId="0" borderId="0" applyFont="0" applyFill="0" applyBorder="0" applyProtection="0">
      <alignment horizontal="right" vertical="center" indent="1"/>
    </xf>
    <xf numFmtId="176" fontId="69" fillId="0" borderId="0" applyFont="0" applyFill="0" applyBorder="0" applyAlignment="0">
      <alignment horizontal="left" vertical="center" wrapText="1" indent="1"/>
    </xf>
    <xf numFmtId="0" fontId="27" fillId="0" borderId="0" applyNumberFormat="0" applyFill="0" applyBorder="0" applyProtection="0">
      <alignment horizontal="right" vertical="center" indent="1"/>
    </xf>
    <xf numFmtId="184" fontId="12" fillId="0" borderId="0" applyFont="0" applyFill="0" applyBorder="0" applyAlignment="0" applyProtection="0"/>
    <xf numFmtId="0" fontId="69" fillId="0" borderId="25" applyNumberFormat="0" applyFont="0" applyFill="0" applyAlignment="0">
      <alignment wrapText="1"/>
    </xf>
    <xf numFmtId="44" fontId="69" fillId="0" borderId="27" applyFont="0" applyFill="0" applyAlignment="0" applyProtection="0"/>
    <xf numFmtId="0" fontId="74" fillId="0" borderId="0" applyNumberFormat="0" applyFill="0" applyBorder="0">
      <alignment horizontal="right"/>
    </xf>
    <xf numFmtId="0" fontId="27" fillId="0" borderId="0" applyNumberFormat="0" applyFill="0" applyBorder="0">
      <alignment horizontal="right"/>
    </xf>
    <xf numFmtId="0" fontId="76" fillId="0" borderId="28"/>
    <xf numFmtId="0" fontId="78" fillId="0" borderId="0">
      <alignment wrapText="1"/>
    </xf>
    <xf numFmtId="0" fontId="7" fillId="0" borderId="0" applyNumberFormat="0" applyFill="0" applyBorder="0" applyAlignment="0">
      <alignment wrapText="1"/>
    </xf>
    <xf numFmtId="0" fontId="79" fillId="0" borderId="0" applyNumberFormat="0" applyFill="0" applyBorder="0" applyProtection="0">
      <alignment horizontal="right"/>
    </xf>
    <xf numFmtId="0" fontId="80" fillId="0" borderId="0" applyNumberFormat="0" applyFill="0" applyBorder="0" applyProtection="0">
      <alignment horizontal="left"/>
    </xf>
    <xf numFmtId="0" fontId="78" fillId="0" borderId="0" applyNumberFormat="0" applyFill="0" applyProtection="0">
      <alignment horizontal="left"/>
    </xf>
    <xf numFmtId="0" fontId="81" fillId="0" borderId="0" applyNumberFormat="0" applyFill="0" applyProtection="0"/>
    <xf numFmtId="179" fontId="78" fillId="0" borderId="0" applyFont="0" applyFill="0" applyBorder="0" applyAlignment="0">
      <alignment horizontal="left" vertical="top" wrapText="1"/>
    </xf>
    <xf numFmtId="176" fontId="78" fillId="0" borderId="0" applyFont="0" applyFill="0" applyBorder="0" applyAlignment="0">
      <alignment horizontal="left" vertical="top" wrapText="1"/>
    </xf>
    <xf numFmtId="0" fontId="78" fillId="0" borderId="0" applyNumberFormat="0" applyFont="0" applyFill="0" applyBorder="0">
      <alignment horizontal="left" wrapText="1" indent="8"/>
    </xf>
    <xf numFmtId="0" fontId="82" fillId="0" borderId="30" applyNumberFormat="0" applyFill="0" applyProtection="0">
      <alignment horizontal="left" wrapText="1"/>
    </xf>
    <xf numFmtId="0" fontId="83" fillId="2" borderId="0" applyNumberFormat="0" applyBorder="0" applyProtection="0">
      <alignment wrapText="1"/>
    </xf>
    <xf numFmtId="185" fontId="84" fillId="0" borderId="0" applyFont="0" applyFill="0" applyBorder="0" applyProtection="0"/>
    <xf numFmtId="7" fontId="84" fillId="0" borderId="0" applyFont="0" applyFill="0" applyBorder="0" applyProtection="0"/>
    <xf numFmtId="0" fontId="85" fillId="0" borderId="0" applyNumberFormat="0" applyFill="0" applyBorder="0" applyProtection="0">
      <alignment horizontal="center" wrapText="1"/>
    </xf>
    <xf numFmtId="0" fontId="86" fillId="0" borderId="0" applyNumberFormat="0" applyFill="0" applyBorder="0" applyProtection="0">
      <alignment horizontal="left"/>
    </xf>
    <xf numFmtId="0" fontId="87" fillId="0" borderId="0">
      <alignment horizontal="left" wrapText="1"/>
    </xf>
    <xf numFmtId="0" fontId="89" fillId="0" borderId="0" applyNumberFormat="0" applyFill="0" applyBorder="0" applyProtection="0"/>
    <xf numFmtId="176" fontId="87" fillId="0" borderId="0" applyFont="0" applyFill="0" applyBorder="0" applyAlignment="0">
      <alignment horizontal="left"/>
    </xf>
    <xf numFmtId="14" fontId="86" fillId="0" borderId="0" applyFill="0" applyBorder="0">
      <alignment horizontal="left"/>
    </xf>
    <xf numFmtId="0" fontId="92" fillId="0" borderId="0" applyNumberFormat="0" applyFill="0" applyBorder="0" applyProtection="0"/>
    <xf numFmtId="0" fontId="87" fillId="0" borderId="0">
      <alignment horizontal="left" vertical="top" wrapText="1"/>
    </xf>
    <xf numFmtId="0" fontId="86" fillId="0" borderId="0" applyNumberFormat="0" applyFill="0" applyBorder="0" applyProtection="0"/>
    <xf numFmtId="7" fontId="87" fillId="8" borderId="0" applyFont="0" applyBorder="0" applyAlignment="0" applyProtection="0">
      <alignment horizontal="left"/>
    </xf>
    <xf numFmtId="0" fontId="87" fillId="0" borderId="0" applyNumberFormat="0" applyFill="0" applyBorder="0" applyProtection="0">
      <alignment horizontal="right" indent="1"/>
    </xf>
    <xf numFmtId="10" fontId="87" fillId="8" borderId="0" applyFont="0" applyBorder="0" applyAlignment="0" applyProtection="0">
      <alignment horizontal="left"/>
    </xf>
    <xf numFmtId="0" fontId="87" fillId="0" borderId="0">
      <alignment horizontal="left" wrapText="1"/>
    </xf>
    <xf numFmtId="0" fontId="95" fillId="0" borderId="0"/>
    <xf numFmtId="38" fontId="95" fillId="0" borderId="0" applyFont="0" applyFill="0" applyBorder="0" applyAlignment="0" applyProtection="0"/>
  </cellStyleXfs>
  <cellXfs count="380">
    <xf numFmtId="0" fontId="0" fillId="0" borderId="0" xfId="0"/>
    <xf numFmtId="0" fontId="1" fillId="3" borderId="0" xfId="1">
      <alignment horizontal="left" vertical="center" indent="2"/>
    </xf>
    <xf numFmtId="0" fontId="3" fillId="4" borderId="0" xfId="2">
      <alignment horizontal="right" vertical="center" indent="1"/>
    </xf>
    <xf numFmtId="0" fontId="4" fillId="0" borderId="0" xfId="3">
      <alignment horizontal="left" vertical="center" wrapText="1" indent="2"/>
    </xf>
    <xf numFmtId="0" fontId="5" fillId="3" borderId="0" xfId="4">
      <alignment horizontal="left" indent="2"/>
    </xf>
    <xf numFmtId="0" fontId="6" fillId="4" borderId="0" xfId="5">
      <alignment horizontal="left" indent="2"/>
    </xf>
    <xf numFmtId="0" fontId="5" fillId="3" borderId="0" xfId="6" applyFill="1" applyAlignment="1">
      <alignment horizontal="left" indent="2"/>
    </xf>
    <xf numFmtId="176" fontId="5" fillId="3" borderId="0" xfId="7" applyFont="1" applyFill="1">
      <alignment horizontal="left" indent="2"/>
    </xf>
    <xf numFmtId="0" fontId="8" fillId="0" borderId="0" xfId="8">
      <alignment horizontal="left" indent="1"/>
    </xf>
    <xf numFmtId="176" fontId="4" fillId="0" borderId="0" xfId="7" applyFont="1" applyFill="1" applyAlignment="1">
      <alignment horizontal="left" vertical="center" indent="2"/>
    </xf>
    <xf numFmtId="0" fontId="9" fillId="0" borderId="0" xfId="9" applyAlignment="1">
      <alignment horizontal="left" vertical="center" indent="2"/>
    </xf>
    <xf numFmtId="0" fontId="9" fillId="0" borderId="0" xfId="10" applyFont="1" applyFill="1">
      <alignment horizontal="right" vertical="center" indent="2"/>
    </xf>
    <xf numFmtId="5" fontId="4" fillId="0" borderId="0" xfId="11" applyNumberFormat="1" applyAlignment="1">
      <alignment horizontal="right" vertical="center" indent="2"/>
    </xf>
    <xf numFmtId="7" fontId="4" fillId="0" borderId="0" xfId="11" applyAlignment="1">
      <alignment horizontal="right" vertical="center" indent="2"/>
    </xf>
    <xf numFmtId="0" fontId="4" fillId="0" borderId="0" xfId="10" applyFont="1" applyFill="1">
      <alignment horizontal="right" vertical="center" indent="2"/>
    </xf>
    <xf numFmtId="7" fontId="4" fillId="0" borderId="1" xfId="11" applyBorder="1" applyAlignment="1">
      <alignment horizontal="right" vertical="center" indent="2"/>
    </xf>
    <xf numFmtId="0" fontId="10" fillId="0" borderId="0" xfId="12" applyAlignment="1">
      <alignment horizontal="left" vertical="center" indent="1" readingOrder="1"/>
    </xf>
    <xf numFmtId="0" fontId="11" fillId="0" borderId="0" xfId="13">
      <alignment horizontal="left" vertical="center" wrapText="1" indent="1" readingOrder="1"/>
    </xf>
    <xf numFmtId="0" fontId="12" fillId="0" borderId="0" xfId="14" applyAlignment="1">
      <alignment horizontal="left" indent="1"/>
    </xf>
    <xf numFmtId="0" fontId="13" fillId="6" borderId="2" xfId="14" applyFont="1" applyFill="1" applyBorder="1" applyAlignment="1">
      <alignment horizontal="center"/>
    </xf>
    <xf numFmtId="0" fontId="14" fillId="6" borderId="2" xfId="14" applyFont="1" applyFill="1" applyBorder="1" applyAlignment="1">
      <alignment horizontal="center"/>
    </xf>
    <xf numFmtId="0" fontId="14" fillId="0" borderId="2" xfId="14" applyFont="1" applyBorder="1" applyAlignment="1">
      <alignment horizontal="left" indent="1"/>
    </xf>
    <xf numFmtId="0" fontId="12" fillId="6" borderId="0" xfId="14" applyFill="1" applyAlignment="1">
      <alignment horizontal="left" indent="1"/>
    </xf>
    <xf numFmtId="0" fontId="16" fillId="6" borderId="0" xfId="14" applyFont="1" applyFill="1" applyAlignment="1">
      <alignment horizontal="center"/>
    </xf>
    <xf numFmtId="0" fontId="16" fillId="6" borderId="0" xfId="14" applyFont="1" applyFill="1" applyAlignment="1">
      <alignment horizontal="left" indent="1"/>
    </xf>
    <xf numFmtId="0" fontId="17" fillId="0" borderId="0" xfId="14" applyFont="1" applyAlignment="1">
      <alignment horizontal="left" indent="1"/>
    </xf>
    <xf numFmtId="0" fontId="18" fillId="6" borderId="0" xfId="14" applyFont="1" applyFill="1" applyAlignment="1">
      <alignment horizontal="center"/>
    </xf>
    <xf numFmtId="0" fontId="19" fillId="6" borderId="0" xfId="15" applyFont="1">
      <alignment horizontal="left" vertical="center"/>
    </xf>
    <xf numFmtId="0" fontId="14" fillId="0" borderId="0" xfId="14" applyFont="1" applyAlignment="1">
      <alignment horizontal="left" indent="1"/>
    </xf>
    <xf numFmtId="0" fontId="20" fillId="6" borderId="0" xfId="14" applyFont="1" applyFill="1" applyAlignment="1">
      <alignment horizontal="left" indent="1"/>
    </xf>
    <xf numFmtId="0" fontId="17" fillId="6" borderId="0" xfId="14" applyFont="1" applyFill="1" applyAlignment="1">
      <alignment horizontal="center"/>
    </xf>
    <xf numFmtId="0" fontId="21" fillId="6" borderId="0" xfId="14" applyFont="1" applyFill="1" applyAlignment="1">
      <alignment horizontal="right" vertical="center" indent="1"/>
    </xf>
    <xf numFmtId="177" fontId="14" fillId="6" borderId="0" xfId="14" quotePrefix="1" applyNumberFormat="1" applyFont="1" applyFill="1" applyAlignment="1">
      <alignment horizontal="left" vertical="center" indent="1"/>
    </xf>
    <xf numFmtId="0" fontId="14" fillId="6" borderId="0" xfId="14" applyFont="1" applyFill="1" applyAlignment="1">
      <alignment horizontal="left" vertical="center" indent="1"/>
    </xf>
    <xf numFmtId="0" fontId="12" fillId="0" borderId="0" xfId="14" applyAlignment="1">
      <alignment horizontal="left" vertical="top" indent="1"/>
    </xf>
    <xf numFmtId="0" fontId="20" fillId="6" borderId="0" xfId="14" applyFont="1" applyFill="1" applyAlignment="1">
      <alignment horizontal="left" vertical="top" indent="1"/>
    </xf>
    <xf numFmtId="0" fontId="12" fillId="6" borderId="0" xfId="14" applyFill="1" applyAlignment="1">
      <alignment horizontal="left" vertical="top" indent="1"/>
    </xf>
    <xf numFmtId="0" fontId="17" fillId="6" borderId="0" xfId="14" applyFont="1" applyFill="1" applyAlignment="1">
      <alignment horizontal="left" vertical="top" indent="1"/>
    </xf>
    <xf numFmtId="0" fontId="17" fillId="0" borderId="0" xfId="14" applyFont="1" applyAlignment="1">
      <alignment horizontal="left" vertical="top" indent="1"/>
    </xf>
    <xf numFmtId="0" fontId="22" fillId="6" borderId="0" xfId="14" applyFont="1" applyFill="1" applyAlignment="1">
      <alignment horizontal="left" indent="1"/>
    </xf>
    <xf numFmtId="0" fontId="14" fillId="6" borderId="0" xfId="14" applyFont="1" applyFill="1" applyAlignment="1">
      <alignment horizontal="center"/>
    </xf>
    <xf numFmtId="0" fontId="14" fillId="6" borderId="0" xfId="14" applyFont="1" applyFill="1" applyAlignment="1">
      <alignment horizontal="left" indent="1"/>
    </xf>
    <xf numFmtId="0" fontId="14" fillId="6" borderId="0" xfId="14" applyFont="1" applyFill="1" applyAlignment="1">
      <alignment horizontal="left" vertical="top" wrapText="1" indent="1"/>
    </xf>
    <xf numFmtId="0" fontId="22" fillId="0" borderId="0" xfId="14" applyFont="1" applyAlignment="1">
      <alignment horizontal="left" indent="1"/>
    </xf>
    <xf numFmtId="0" fontId="22" fillId="0" borderId="0" xfId="14" applyFont="1" applyAlignment="1">
      <alignment horizontal="center"/>
    </xf>
    <xf numFmtId="0" fontId="22" fillId="0" borderId="0" xfId="14" applyFont="1" applyAlignment="1">
      <alignment horizontal="left" vertical="top" wrapText="1" indent="1"/>
    </xf>
    <xf numFmtId="0" fontId="12" fillId="0" borderId="0" xfId="14"/>
    <xf numFmtId="0" fontId="12" fillId="0" borderId="6" xfId="14" applyBorder="1" applyAlignment="1">
      <alignment horizontal="left" indent="1"/>
    </xf>
    <xf numFmtId="0" fontId="12" fillId="0" borderId="2" xfId="14" applyBorder="1" applyAlignment="1">
      <alignment horizontal="left" indent="1"/>
    </xf>
    <xf numFmtId="0" fontId="23" fillId="7" borderId="3" xfId="16" applyBorder="1">
      <alignment vertical="center"/>
    </xf>
    <xf numFmtId="0" fontId="12" fillId="0" borderId="0" xfId="14" applyAlignment="1">
      <alignment horizontal="left" vertical="center" indent="1"/>
    </xf>
    <xf numFmtId="0" fontId="22" fillId="8" borderId="7" xfId="14" applyFont="1" applyFill="1" applyBorder="1" applyAlignment="1">
      <alignment horizontal="center" vertical="center"/>
    </xf>
    <xf numFmtId="0" fontId="22" fillId="8" borderId="2" xfId="14" applyFont="1" applyFill="1" applyBorder="1" applyAlignment="1">
      <alignment horizontal="left" vertical="center" indent="1"/>
    </xf>
    <xf numFmtId="44" fontId="24" fillId="8" borderId="2" xfId="17" applyFont="1" applyFill="1" applyBorder="1" applyAlignment="1">
      <alignment horizontal="left" vertical="center" indent="1"/>
    </xf>
    <xf numFmtId="0" fontId="12" fillId="0" borderId="0" xfId="14" applyAlignment="1">
      <alignment horizontal="center" vertical="center"/>
    </xf>
    <xf numFmtId="0" fontId="22" fillId="8" borderId="8" xfId="14" applyFont="1" applyFill="1" applyBorder="1" applyAlignment="1">
      <alignment horizontal="center" vertical="center"/>
    </xf>
    <xf numFmtId="0" fontId="22" fillId="8" borderId="6" xfId="14" applyFont="1" applyFill="1" applyBorder="1" applyAlignment="1">
      <alignment horizontal="left" vertical="center" indent="1"/>
    </xf>
    <xf numFmtId="44" fontId="24" fillId="8" borderId="6" xfId="17" applyFont="1" applyFill="1" applyBorder="1" applyAlignment="1">
      <alignment horizontal="left" vertical="center" indent="1"/>
    </xf>
    <xf numFmtId="0" fontId="22" fillId="8" borderId="9" xfId="14" applyFont="1" applyFill="1" applyBorder="1" applyAlignment="1">
      <alignment horizontal="center" vertical="center"/>
    </xf>
    <xf numFmtId="0" fontId="22" fillId="8" borderId="0" xfId="14" applyFont="1" applyFill="1" applyAlignment="1">
      <alignment horizontal="left" vertical="center" indent="1"/>
    </xf>
    <xf numFmtId="44" fontId="24" fillId="8" borderId="0" xfId="17" applyFont="1" applyFill="1" applyAlignment="1">
      <alignment horizontal="left" vertical="center" indent="1"/>
    </xf>
    <xf numFmtId="0" fontId="24" fillId="9" borderId="8" xfId="14" applyFont="1" applyFill="1" applyBorder="1" applyAlignment="1">
      <alignment horizontal="left" vertical="center" indent="1"/>
    </xf>
    <xf numFmtId="0" fontId="24" fillId="9" borderId="6" xfId="14" applyFont="1" applyFill="1" applyBorder="1" applyAlignment="1">
      <alignment horizontal="left" vertical="center" indent="1"/>
    </xf>
    <xf numFmtId="44" fontId="24" fillId="9" borderId="6" xfId="14" applyNumberFormat="1" applyFont="1" applyFill="1" applyBorder="1" applyAlignment="1">
      <alignment horizontal="left" vertical="center" indent="1"/>
    </xf>
    <xf numFmtId="0" fontId="24" fillId="9" borderId="10" xfId="14" applyFont="1" applyFill="1" applyBorder="1" applyAlignment="1">
      <alignment horizontal="center" vertical="center"/>
    </xf>
    <xf numFmtId="0" fontId="22" fillId="0" borderId="0" xfId="14" applyFont="1" applyAlignment="1">
      <alignment horizontal="left" vertical="center" indent="1"/>
    </xf>
    <xf numFmtId="178" fontId="25" fillId="0" borderId="0" xfId="14" applyNumberFormat="1" applyFont="1" applyAlignment="1">
      <alignment horizontal="left" vertical="center" indent="1"/>
    </xf>
    <xf numFmtId="178" fontId="25" fillId="0" borderId="0" xfId="14" applyNumberFormat="1" applyFont="1" applyAlignment="1">
      <alignment horizontal="center" vertical="center"/>
    </xf>
    <xf numFmtId="0" fontId="26" fillId="0" borderId="0" xfId="14" applyFont="1" applyAlignment="1">
      <alignment horizontal="right"/>
    </xf>
    <xf numFmtId="44" fontId="24" fillId="10" borderId="2" xfId="14" applyNumberFormat="1" applyFont="1" applyFill="1" applyBorder="1" applyAlignment="1">
      <alignment horizontal="left" indent="1"/>
    </xf>
    <xf numFmtId="10" fontId="24" fillId="9" borderId="6" xfId="18" applyFont="1" applyFill="1" applyBorder="1" applyAlignment="1">
      <alignment horizontal="right" indent="1"/>
    </xf>
    <xf numFmtId="0" fontId="27" fillId="0" borderId="0" xfId="14" applyFont="1" applyAlignment="1">
      <alignment horizontal="right"/>
    </xf>
    <xf numFmtId="44" fontId="27" fillId="7" borderId="0" xfId="14" applyNumberFormat="1" applyFont="1" applyFill="1" applyAlignment="1">
      <alignment horizontal="left" indent="1"/>
    </xf>
    <xf numFmtId="0" fontId="12" fillId="0" borderId="0" xfId="14" applyAlignment="1">
      <alignment horizontal="center"/>
    </xf>
    <xf numFmtId="0" fontId="25" fillId="0" borderId="0" xfId="14" applyFont="1" applyAlignment="1">
      <alignment horizontal="center"/>
    </xf>
    <xf numFmtId="0" fontId="25" fillId="0" borderId="0" xfId="14" applyFont="1" applyAlignment="1">
      <alignment horizontal="left" indent="1"/>
    </xf>
    <xf numFmtId="0" fontId="29" fillId="0" borderId="0" xfId="19" applyFont="1"/>
    <xf numFmtId="0" fontId="30" fillId="0" borderId="0" xfId="19" applyFont="1" applyAlignment="1">
      <alignment horizontal="left" indent="1"/>
    </xf>
    <xf numFmtId="0" fontId="30" fillId="0" borderId="11" xfId="19" applyFont="1" applyBorder="1" applyAlignment="1">
      <alignment horizontal="left" indent="1"/>
    </xf>
    <xf numFmtId="0" fontId="32" fillId="0" borderId="11" xfId="20" applyFont="1" applyBorder="1">
      <alignment horizontal="right" vertical="center"/>
    </xf>
    <xf numFmtId="0" fontId="30" fillId="0" borderId="0" xfId="19" applyFont="1" applyAlignment="1">
      <alignment horizontal="left"/>
    </xf>
    <xf numFmtId="0" fontId="30" fillId="0" borderId="0" xfId="19" applyFont="1"/>
    <xf numFmtId="0" fontId="33" fillId="0" borderId="0" xfId="19" applyFont="1" applyAlignment="1">
      <alignment horizontal="left"/>
    </xf>
    <xf numFmtId="0" fontId="37" fillId="0" borderId="0" xfId="22" applyFont="1">
      <alignment horizontal="right" vertical="top"/>
    </xf>
    <xf numFmtId="179" fontId="33" fillId="0" borderId="0" xfId="19" applyNumberFormat="1" applyFont="1" applyAlignment="1">
      <alignment horizontal="left" vertical="top"/>
    </xf>
    <xf numFmtId="0" fontId="39" fillId="0" borderId="0" xfId="23" applyFont="1" applyAlignment="1">
      <alignment vertical="center"/>
    </xf>
    <xf numFmtId="0" fontId="40" fillId="0" borderId="0" xfId="19" applyFont="1" applyAlignment="1">
      <alignment vertical="center"/>
    </xf>
    <xf numFmtId="0" fontId="33" fillId="0" borderId="0" xfId="19" applyFont="1" applyAlignment="1">
      <alignment horizontal="left" vertical="top"/>
    </xf>
    <xf numFmtId="0" fontId="33" fillId="0" borderId="0" xfId="19" applyFont="1"/>
    <xf numFmtId="0" fontId="33" fillId="0" borderId="11" xfId="19" applyFont="1" applyBorder="1"/>
    <xf numFmtId="0" fontId="33" fillId="0" borderId="0" xfId="19" applyFont="1" applyAlignment="1">
      <alignment vertical="top"/>
    </xf>
    <xf numFmtId="0" fontId="41" fillId="0" borderId="0" xfId="19" applyFont="1" applyAlignment="1">
      <alignment horizontal="left"/>
    </xf>
    <xf numFmtId="0" fontId="37" fillId="0" borderId="11" xfId="24" applyFont="1" applyBorder="1">
      <alignment horizontal="left" vertical="center"/>
    </xf>
    <xf numFmtId="0" fontId="29" fillId="0" borderId="13" xfId="19" applyFont="1" applyBorder="1" applyAlignment="1">
      <alignment horizontal="left" vertical="center" wrapText="1" indent="1"/>
    </xf>
    <xf numFmtId="180" fontId="29" fillId="0" borderId="14" xfId="19" applyNumberFormat="1" applyFont="1" applyBorder="1" applyAlignment="1">
      <alignment horizontal="left" vertical="center" indent="1"/>
    </xf>
    <xf numFmtId="0" fontId="29" fillId="0" borderId="15" xfId="19" applyFont="1" applyBorder="1"/>
    <xf numFmtId="0" fontId="29" fillId="12" borderId="0" xfId="19" applyFont="1" applyFill="1"/>
    <xf numFmtId="0" fontId="33" fillId="12" borderId="0" xfId="19" applyFont="1" applyFill="1" applyAlignment="1">
      <alignment horizontal="left"/>
    </xf>
    <xf numFmtId="0" fontId="33" fillId="12" borderId="0" xfId="19" applyFont="1" applyFill="1" applyAlignment="1">
      <alignment horizontal="left" wrapText="1"/>
    </xf>
    <xf numFmtId="0" fontId="33" fillId="12" borderId="0" xfId="19" applyFont="1" applyFill="1" applyAlignment="1">
      <alignment horizontal="right"/>
    </xf>
    <xf numFmtId="181" fontId="29" fillId="12" borderId="17" xfId="19" applyNumberFormat="1" applyFont="1" applyFill="1" applyBorder="1" applyAlignment="1">
      <alignment horizontal="left" vertical="center" indent="1"/>
    </xf>
    <xf numFmtId="44" fontId="29" fillId="12" borderId="13" xfId="19" applyNumberFormat="1" applyFont="1" applyFill="1" applyBorder="1" applyAlignment="1">
      <alignment horizontal="right" vertical="center" indent="1"/>
    </xf>
    <xf numFmtId="44" fontId="29" fillId="11" borderId="12" xfId="19" applyNumberFormat="1" applyFont="1" applyFill="1" applyBorder="1" applyAlignment="1">
      <alignment horizontal="right" vertical="center" indent="1"/>
    </xf>
    <xf numFmtId="181" fontId="29" fillId="12" borderId="18" xfId="19" applyNumberFormat="1" applyFont="1" applyFill="1" applyBorder="1" applyAlignment="1">
      <alignment horizontal="left" vertical="center" indent="1"/>
    </xf>
    <xf numFmtId="44" fontId="29" fillId="12" borderId="19" xfId="19" applyNumberFormat="1" applyFont="1" applyFill="1" applyBorder="1" applyAlignment="1">
      <alignment horizontal="right" vertical="center" indent="1"/>
    </xf>
    <xf numFmtId="44" fontId="29" fillId="11" borderId="19" xfId="19" applyNumberFormat="1" applyFont="1" applyFill="1" applyBorder="1" applyAlignment="1">
      <alignment horizontal="right" vertical="center" indent="1"/>
    </xf>
    <xf numFmtId="0" fontId="33" fillId="12" borderId="0" xfId="19" applyFont="1" applyFill="1" applyAlignment="1">
      <alignment horizontal="left" vertical="center"/>
    </xf>
    <xf numFmtId="0" fontId="29" fillId="12" borderId="20" xfId="19" applyFont="1" applyFill="1" applyBorder="1" applyAlignment="1">
      <alignment horizontal="right" vertical="center"/>
    </xf>
    <xf numFmtId="44" fontId="29" fillId="11" borderId="16" xfId="19" applyNumberFormat="1" applyFont="1" applyFill="1" applyBorder="1" applyAlignment="1">
      <alignment horizontal="right" vertical="center" indent="1"/>
    </xf>
    <xf numFmtId="0" fontId="29" fillId="12" borderId="16" xfId="19" applyFont="1" applyFill="1" applyBorder="1" applyAlignment="1">
      <alignment horizontal="right" vertical="center"/>
    </xf>
    <xf numFmtId="10" fontId="29" fillId="12" borderId="18" xfId="19" applyNumberFormat="1" applyFont="1" applyFill="1" applyBorder="1" applyAlignment="1">
      <alignment horizontal="right" vertical="center" indent="1"/>
    </xf>
    <xf numFmtId="44" fontId="43" fillId="11" borderId="18" xfId="19" applyNumberFormat="1" applyFont="1" applyFill="1" applyBorder="1" applyAlignment="1">
      <alignment horizontal="right" vertical="center" indent="1"/>
    </xf>
    <xf numFmtId="0" fontId="29" fillId="0" borderId="0" xfId="19" applyFont="1" applyAlignment="1">
      <alignment vertical="center"/>
    </xf>
    <xf numFmtId="0" fontId="33" fillId="0" borderId="0" xfId="19" applyFont="1" applyAlignment="1">
      <alignment vertical="center"/>
    </xf>
    <xf numFmtId="0" fontId="48" fillId="12" borderId="0" xfId="19" applyFont="1" applyFill="1"/>
    <xf numFmtId="0" fontId="33" fillId="12" borderId="0" xfId="19" applyFont="1" applyFill="1"/>
    <xf numFmtId="0" fontId="49" fillId="0" borderId="0" xfId="19" applyFont="1" applyAlignment="1">
      <alignment horizontal="center"/>
    </xf>
    <xf numFmtId="0" fontId="29" fillId="0" borderId="0" xfId="19" applyFont="1" applyAlignment="1">
      <alignment horizontal="center"/>
    </xf>
    <xf numFmtId="0" fontId="43" fillId="0" borderId="0" xfId="19" applyFont="1" applyAlignment="1">
      <alignment horizontal="center"/>
    </xf>
    <xf numFmtId="0" fontId="52" fillId="0" borderId="21" xfId="19" applyFont="1" applyBorder="1"/>
    <xf numFmtId="0" fontId="53" fillId="0" borderId="21" xfId="19" applyFont="1" applyBorder="1"/>
    <xf numFmtId="0" fontId="52" fillId="0" borderId="0" xfId="19" applyFont="1" applyAlignment="1">
      <alignment vertical="center"/>
    </xf>
    <xf numFmtId="0" fontId="54" fillId="0" borderId="0" xfId="19" applyFont="1" applyAlignment="1">
      <alignment vertical="center"/>
    </xf>
    <xf numFmtId="0" fontId="52" fillId="0" borderId="0" xfId="19" applyFont="1"/>
    <xf numFmtId="0" fontId="55" fillId="0" borderId="0" xfId="19" applyFont="1" applyAlignment="1">
      <alignment horizontal="left"/>
    </xf>
    <xf numFmtId="179" fontId="56" fillId="0" borderId="0" xfId="19" applyNumberFormat="1" applyFont="1" applyAlignment="1">
      <alignment horizontal="left"/>
    </xf>
    <xf numFmtId="0" fontId="57" fillId="0" borderId="0" xfId="19" applyFont="1"/>
    <xf numFmtId="0" fontId="56" fillId="0" borderId="0" xfId="19" applyFont="1" applyAlignment="1">
      <alignment horizontal="left"/>
    </xf>
    <xf numFmtId="0" fontId="58" fillId="0" borderId="0" xfId="19" applyFont="1"/>
    <xf numFmtId="0" fontId="56" fillId="0" borderId="0" xfId="19" applyFont="1"/>
    <xf numFmtId="0" fontId="55" fillId="0" borderId="0" xfId="19" applyFont="1"/>
    <xf numFmtId="0" fontId="59" fillId="0" borderId="0" xfId="19" applyFont="1"/>
    <xf numFmtId="0" fontId="60" fillId="0" borderId="0" xfId="19" applyFont="1"/>
    <xf numFmtId="0" fontId="61" fillId="0" borderId="0" xfId="19" applyFont="1"/>
    <xf numFmtId="0" fontId="62" fillId="13" borderId="0" xfId="19" applyFont="1" applyFill="1" applyAlignment="1">
      <alignment horizontal="center" vertical="center"/>
    </xf>
    <xf numFmtId="44" fontId="60" fillId="0" borderId="23" xfId="19" applyNumberFormat="1" applyFont="1" applyBorder="1" applyAlignment="1">
      <alignment horizontal="right"/>
    </xf>
    <xf numFmtId="44" fontId="60" fillId="14" borderId="24" xfId="19" applyNumberFormat="1" applyFont="1" applyFill="1" applyBorder="1" applyAlignment="1">
      <alignment horizontal="right"/>
    </xf>
    <xf numFmtId="44" fontId="60" fillId="0" borderId="24" xfId="19" applyNumberFormat="1" applyFont="1" applyBorder="1" applyAlignment="1">
      <alignment horizontal="right"/>
    </xf>
    <xf numFmtId="0" fontId="60" fillId="0" borderId="0" xfId="19" applyFont="1" applyAlignment="1">
      <alignment horizontal="left"/>
    </xf>
    <xf numFmtId="178" fontId="55" fillId="0" borderId="0" xfId="19" applyNumberFormat="1" applyFont="1" applyAlignment="1">
      <alignment horizontal="right"/>
    </xf>
    <xf numFmtId="10" fontId="60" fillId="14" borderId="24" xfId="19" applyNumberFormat="1" applyFont="1" applyFill="1" applyBorder="1" applyAlignment="1">
      <alignment horizontal="right"/>
    </xf>
    <xf numFmtId="0" fontId="63" fillId="0" borderId="0" xfId="19" applyFont="1" applyAlignment="1">
      <alignment horizontal="left" readingOrder="1"/>
    </xf>
    <xf numFmtId="0" fontId="61" fillId="0" borderId="0" xfId="19" applyFont="1" applyAlignment="1">
      <alignment wrapText="1" shrinkToFit="1"/>
    </xf>
    <xf numFmtId="178" fontId="64" fillId="0" borderId="0" xfId="19" applyNumberFormat="1" applyFont="1" applyAlignment="1">
      <alignment horizontal="right"/>
    </xf>
    <xf numFmtId="44" fontId="55" fillId="0" borderId="24" xfId="19" applyNumberFormat="1" applyFont="1" applyBorder="1" applyAlignment="1">
      <alignment horizontal="right"/>
    </xf>
    <xf numFmtId="0" fontId="66" fillId="0" borderId="0" xfId="19" applyFont="1" applyAlignment="1">
      <alignment horizontal="center"/>
    </xf>
    <xf numFmtId="182" fontId="68" fillId="0" borderId="25" xfId="25" applyFont="1">
      <alignment horizontal="left" vertical="center"/>
    </xf>
    <xf numFmtId="0" fontId="4" fillId="0" borderId="0" xfId="26" applyFont="1">
      <alignment horizontal="left" vertical="center" wrapText="1" indent="1"/>
    </xf>
    <xf numFmtId="0" fontId="71" fillId="0" borderId="25" xfId="27" applyFont="1">
      <alignment horizontal="right" vertical="center" indent="1"/>
    </xf>
    <xf numFmtId="0" fontId="8" fillId="0" borderId="0" xfId="28" applyFont="1">
      <alignment wrapText="1"/>
    </xf>
    <xf numFmtId="0" fontId="73" fillId="0" borderId="0" xfId="29" applyFont="1">
      <alignment horizontal="left" vertical="center" wrapText="1"/>
    </xf>
    <xf numFmtId="0" fontId="4" fillId="0" borderId="0" xfId="26" applyFont="1" applyAlignment="1">
      <alignment horizontal="left" vertical="center" indent="1"/>
    </xf>
    <xf numFmtId="0" fontId="4" fillId="0" borderId="0" xfId="26" applyFont="1" applyAlignment="1">
      <alignment horizontal="center" vertical="center"/>
    </xf>
    <xf numFmtId="44" fontId="4" fillId="0" borderId="0" xfId="30" applyFont="1" applyBorder="1" applyAlignment="1">
      <alignment vertical="center"/>
    </xf>
    <xf numFmtId="183" fontId="4" fillId="0" borderId="0" xfId="31" applyFont="1">
      <alignment horizontal="right" vertical="center" indent="1"/>
    </xf>
    <xf numFmtId="176" fontId="73" fillId="0" borderId="0" xfId="32" applyFont="1" applyAlignment="1">
      <alignment horizontal="left" vertical="center" wrapText="1"/>
    </xf>
    <xf numFmtId="0" fontId="4" fillId="0" borderId="0" xfId="26" applyFont="1" applyAlignment="1">
      <alignment vertical="center"/>
    </xf>
    <xf numFmtId="44" fontId="4" fillId="0" borderId="0" xfId="26" applyNumberFormat="1" applyFont="1">
      <alignment horizontal="left" vertical="center" wrapText="1" indent="1"/>
    </xf>
    <xf numFmtId="0" fontId="4" fillId="0" borderId="0" xfId="26" applyFont="1" applyAlignment="1">
      <alignment vertical="top"/>
    </xf>
    <xf numFmtId="0" fontId="8" fillId="0" borderId="0" xfId="33" applyFont="1">
      <alignment horizontal="right" vertical="center" indent="1"/>
    </xf>
    <xf numFmtId="44" fontId="4" fillId="0" borderId="26" xfId="30" applyFont="1" applyAlignment="1">
      <alignment horizontal="left" vertical="center" wrapText="1" indent="1"/>
    </xf>
    <xf numFmtId="0" fontId="4" fillId="0" borderId="25" xfId="35" applyFont="1" applyAlignment="1">
      <alignment horizontal="left" vertical="center" wrapText="1" indent="1"/>
    </xf>
    <xf numFmtId="0" fontId="60" fillId="0" borderId="0" xfId="26" applyFont="1" applyAlignment="1">
      <alignment horizontal="right" vertical="center"/>
    </xf>
    <xf numFmtId="44" fontId="4" fillId="0" borderId="27" xfId="36" applyFont="1" applyAlignment="1">
      <alignment horizontal="left" vertical="center" wrapText="1" indent="1"/>
    </xf>
    <xf numFmtId="0" fontId="8" fillId="0" borderId="0" xfId="38" applyFont="1">
      <alignment horizontal="right"/>
    </xf>
    <xf numFmtId="0" fontId="78" fillId="0" borderId="0" xfId="40">
      <alignment wrapText="1"/>
    </xf>
    <xf numFmtId="0" fontId="7" fillId="0" borderId="0" xfId="41">
      <alignment wrapText="1"/>
    </xf>
    <xf numFmtId="0" fontId="80" fillId="0" borderId="0" xfId="43">
      <alignment horizontal="left"/>
    </xf>
    <xf numFmtId="0" fontId="78" fillId="0" borderId="0" xfId="44">
      <alignment horizontal="left"/>
    </xf>
    <xf numFmtId="0" fontId="52" fillId="0" borderId="0" xfId="40" applyFont="1">
      <alignment wrapText="1"/>
    </xf>
    <xf numFmtId="0" fontId="81" fillId="0" borderId="0" xfId="45"/>
    <xf numFmtId="179" fontId="78" fillId="0" borderId="0" xfId="46" applyAlignment="1">
      <alignment horizontal="left"/>
    </xf>
    <xf numFmtId="176" fontId="78" fillId="0" borderId="0" xfId="47" applyAlignment="1">
      <alignment horizontal="left"/>
    </xf>
    <xf numFmtId="0" fontId="78" fillId="0" borderId="0" xfId="48">
      <alignment horizontal="left" wrapText="1" indent="8"/>
    </xf>
    <xf numFmtId="176" fontId="78" fillId="0" borderId="0" xfId="47" applyAlignment="1">
      <alignment horizontal="left" vertical="top" wrapText="1" indent="8"/>
    </xf>
    <xf numFmtId="176" fontId="78" fillId="0" borderId="0" xfId="47">
      <alignment horizontal="left" vertical="top" wrapText="1"/>
    </xf>
    <xf numFmtId="185" fontId="78" fillId="0" borderId="0" xfId="51" applyFont="1"/>
    <xf numFmtId="7" fontId="78" fillId="0" borderId="0" xfId="52" applyFont="1"/>
    <xf numFmtId="0" fontId="78" fillId="0" borderId="0" xfId="40" applyAlignment="1">
      <alignment horizontal="right"/>
    </xf>
    <xf numFmtId="7" fontId="78" fillId="0" borderId="0" xfId="40" applyNumberFormat="1">
      <alignment wrapText="1"/>
    </xf>
    <xf numFmtId="0" fontId="86" fillId="0" borderId="0" xfId="54">
      <alignment horizontal="left"/>
    </xf>
    <xf numFmtId="0" fontId="88" fillId="0" borderId="0" xfId="55" applyFont="1">
      <alignment horizontal="left" wrapText="1"/>
    </xf>
    <xf numFmtId="0" fontId="90" fillId="0" borderId="0" xfId="56" applyFont="1"/>
    <xf numFmtId="176" fontId="88" fillId="0" borderId="0" xfId="57" applyFont="1">
      <alignment horizontal="left"/>
    </xf>
    <xf numFmtId="177" fontId="91" fillId="0" borderId="0" xfId="58" applyNumberFormat="1" applyFont="1">
      <alignment horizontal="left"/>
    </xf>
    <xf numFmtId="0" fontId="93" fillId="0" borderId="0" xfId="59" applyFont="1"/>
    <xf numFmtId="0" fontId="91" fillId="0" borderId="0" xfId="61" applyFont="1"/>
    <xf numFmtId="7" fontId="88" fillId="8" borderId="0" xfId="62" applyFont="1">
      <alignment horizontal="left"/>
    </xf>
    <xf numFmtId="0" fontId="88" fillId="0" borderId="0" xfId="63" applyFont="1">
      <alignment horizontal="right" indent="1"/>
    </xf>
    <xf numFmtId="10" fontId="88" fillId="8" borderId="0" xfId="64" applyFont="1">
      <alignment horizontal="left"/>
    </xf>
    <xf numFmtId="0" fontId="95" fillId="0" borderId="0" xfId="66" applyAlignment="1">
      <alignment vertical="center"/>
    </xf>
    <xf numFmtId="0" fontId="95" fillId="0" borderId="0" xfId="66"/>
    <xf numFmtId="14" fontId="95" fillId="0" borderId="0" xfId="66" applyNumberFormat="1"/>
    <xf numFmtId="0" fontId="98" fillId="0" borderId="0" xfId="66" applyFont="1"/>
    <xf numFmtId="0" fontId="98" fillId="0" borderId="0" xfId="66" applyFont="1" applyAlignment="1">
      <alignment vertical="center"/>
    </xf>
    <xf numFmtId="0" fontId="95" fillId="16" borderId="39" xfId="66" applyFill="1" applyBorder="1" applyAlignment="1">
      <alignment horizontal="center" vertical="center"/>
    </xf>
    <xf numFmtId="0" fontId="95" fillId="16" borderId="40" xfId="66" applyFill="1" applyBorder="1" applyAlignment="1">
      <alignment horizontal="center" vertical="center"/>
    </xf>
    <xf numFmtId="188" fontId="95" fillId="0" borderId="41" xfId="66" applyNumberFormat="1" applyBorder="1" applyAlignment="1">
      <alignment horizontal="center" vertical="center"/>
    </xf>
    <xf numFmtId="38" fontId="0" fillId="0" borderId="42" xfId="67" applyFont="1" applyBorder="1" applyAlignment="1">
      <alignment vertical="center"/>
    </xf>
    <xf numFmtId="0" fontId="95" fillId="0" borderId="42" xfId="66" applyBorder="1" applyAlignment="1">
      <alignment vertical="center"/>
    </xf>
    <xf numFmtId="188" fontId="95" fillId="0" borderId="44" xfId="66" applyNumberFormat="1" applyBorder="1" applyAlignment="1">
      <alignment horizontal="center" vertical="center"/>
    </xf>
    <xf numFmtId="0" fontId="95" fillId="0" borderId="45" xfId="66" applyBorder="1" applyAlignment="1">
      <alignment vertical="center"/>
    </xf>
    <xf numFmtId="0" fontId="95" fillId="0" borderId="48" xfId="66" applyBorder="1" applyAlignment="1">
      <alignment vertical="top" wrapText="1"/>
    </xf>
    <xf numFmtId="0" fontId="95" fillId="0" borderId="48" xfId="66" applyBorder="1" applyAlignment="1">
      <alignment vertical="center"/>
    </xf>
    <xf numFmtId="0" fontId="95" fillId="0" borderId="49" xfId="66" applyBorder="1" applyAlignment="1">
      <alignment vertical="center"/>
    </xf>
    <xf numFmtId="0" fontId="95" fillId="0" borderId="47" xfId="66" applyBorder="1" applyAlignment="1">
      <alignment vertical="center"/>
    </xf>
    <xf numFmtId="0" fontId="95" fillId="0" borderId="50" xfId="66" applyBorder="1" applyAlignment="1">
      <alignment vertical="top" wrapText="1"/>
    </xf>
    <xf numFmtId="189" fontId="98" fillId="0" borderId="0" xfId="66" applyNumberFormat="1" applyFont="1" applyAlignment="1">
      <alignment horizontal="center" vertical="center"/>
    </xf>
    <xf numFmtId="0" fontId="95" fillId="0" borderId="51" xfId="66" applyBorder="1" applyAlignment="1">
      <alignment vertical="top" wrapText="1"/>
    </xf>
    <xf numFmtId="0" fontId="98" fillId="0" borderId="0" xfId="66" applyFont="1" applyAlignment="1">
      <alignment vertical="top"/>
    </xf>
    <xf numFmtId="189" fontId="98" fillId="0" borderId="0" xfId="66" applyNumberFormat="1" applyFont="1" applyAlignment="1">
      <alignment horizontal="center" vertical="top"/>
    </xf>
    <xf numFmtId="0" fontId="95" fillId="0" borderId="0" xfId="66" applyAlignment="1">
      <alignment vertical="top"/>
    </xf>
    <xf numFmtId="0" fontId="95" fillId="0" borderId="52" xfId="66" applyBorder="1" applyAlignment="1">
      <alignment vertical="top" wrapText="1"/>
    </xf>
    <xf numFmtId="0" fontId="100" fillId="15" borderId="39" xfId="66" applyFont="1" applyFill="1" applyBorder="1" applyAlignment="1">
      <alignment horizontal="center" vertical="center"/>
    </xf>
    <xf numFmtId="0" fontId="100" fillId="15" borderId="55" xfId="66" applyFont="1" applyFill="1" applyBorder="1" applyAlignment="1">
      <alignment horizontal="center" vertical="center"/>
    </xf>
    <xf numFmtId="0" fontId="95" fillId="0" borderId="44" xfId="66" applyBorder="1" applyAlignment="1">
      <alignment horizontal="center"/>
    </xf>
    <xf numFmtId="0" fontId="95" fillId="0" borderId="46" xfId="66" applyBorder="1" applyAlignment="1">
      <alignment horizontal="center"/>
    </xf>
    <xf numFmtId="0" fontId="100" fillId="15" borderId="60" xfId="66" applyFont="1" applyFill="1" applyBorder="1" applyAlignment="1">
      <alignment horizontal="center" vertical="center"/>
    </xf>
    <xf numFmtId="0" fontId="98" fillId="0" borderId="66" xfId="66" applyFont="1" applyBorder="1"/>
    <xf numFmtId="0" fontId="95" fillId="0" borderId="85" xfId="66" applyBorder="1"/>
    <xf numFmtId="0" fontId="95" fillId="0" borderId="49" xfId="66" applyBorder="1"/>
    <xf numFmtId="0" fontId="95" fillId="0" borderId="83" xfId="66" applyBorder="1"/>
    <xf numFmtId="38" fontId="103" fillId="0" borderId="87" xfId="66" applyNumberFormat="1" applyFont="1" applyBorder="1"/>
    <xf numFmtId="38" fontId="103" fillId="0" borderId="87" xfId="67" applyFont="1" applyBorder="1"/>
    <xf numFmtId="6" fontId="103" fillId="0" borderId="54" xfId="66" applyNumberFormat="1" applyFont="1" applyBorder="1"/>
    <xf numFmtId="0" fontId="104" fillId="0" borderId="0" xfId="66" applyFont="1"/>
    <xf numFmtId="0" fontId="97" fillId="0" borderId="0" xfId="66" applyFont="1"/>
    <xf numFmtId="38" fontId="98" fillId="0" borderId="55" xfId="67" applyFont="1" applyBorder="1" applyAlignment="1">
      <alignment vertical="center"/>
    </xf>
    <xf numFmtId="38" fontId="98" fillId="0" borderId="43" xfId="67" applyFont="1" applyBorder="1" applyAlignment="1">
      <alignment vertical="center"/>
    </xf>
    <xf numFmtId="38" fontId="98" fillId="17" borderId="46" xfId="67" applyFont="1" applyFill="1" applyBorder="1" applyAlignment="1">
      <alignment vertical="center"/>
    </xf>
    <xf numFmtId="0" fontId="100" fillId="15" borderId="61" xfId="66" applyFont="1" applyFill="1" applyBorder="1" applyAlignment="1">
      <alignment horizontal="center" vertical="center"/>
    </xf>
    <xf numFmtId="6" fontId="95" fillId="0" borderId="91" xfId="66" applyNumberFormat="1" applyBorder="1" applyAlignment="1">
      <alignment vertical="center"/>
    </xf>
    <xf numFmtId="9" fontId="95" fillId="0" borderId="89" xfId="66" applyNumberFormat="1" applyBorder="1" applyAlignment="1">
      <alignment vertical="center"/>
    </xf>
    <xf numFmtId="38" fontId="95" fillId="0" borderId="43" xfId="66" applyNumberFormat="1" applyBorder="1" applyAlignment="1">
      <alignment vertical="center"/>
    </xf>
    <xf numFmtId="6" fontId="95" fillId="0" borderId="46" xfId="66" applyNumberFormat="1" applyBorder="1" applyAlignment="1">
      <alignment vertical="center"/>
    </xf>
    <xf numFmtId="38" fontId="95" fillId="0" borderId="55" xfId="66" applyNumberFormat="1" applyBorder="1" applyAlignment="1">
      <alignment vertical="center"/>
    </xf>
    <xf numFmtId="6" fontId="95" fillId="0" borderId="43" xfId="66" applyNumberFormat="1" applyBorder="1" applyAlignment="1">
      <alignment vertical="center"/>
    </xf>
    <xf numFmtId="38" fontId="95" fillId="0" borderId="46" xfId="66" applyNumberFormat="1" applyBorder="1" applyAlignment="1">
      <alignment vertical="center"/>
    </xf>
    <xf numFmtId="6" fontId="104" fillId="0" borderId="61" xfId="66" applyNumberFormat="1" applyFont="1" applyBorder="1" applyAlignment="1">
      <alignment vertical="center"/>
    </xf>
    <xf numFmtId="0" fontId="99" fillId="15" borderId="57" xfId="66" applyFont="1" applyFill="1" applyBorder="1" applyAlignment="1">
      <alignment vertical="distributed"/>
    </xf>
    <xf numFmtId="0" fontId="99" fillId="15" borderId="58" xfId="66" applyFont="1" applyFill="1" applyBorder="1" applyAlignment="1">
      <alignment vertical="distributed"/>
    </xf>
    <xf numFmtId="0" fontId="99" fillId="15" borderId="59" xfId="66" applyFont="1" applyFill="1" applyBorder="1"/>
    <xf numFmtId="0" fontId="95" fillId="0" borderId="31" xfId="66" applyBorder="1" applyAlignment="1">
      <alignment vertical="distributed"/>
    </xf>
    <xf numFmtId="0" fontId="95" fillId="0" borderId="94" xfId="66" applyBorder="1" applyAlignment="1">
      <alignment vertical="distributed"/>
    </xf>
    <xf numFmtId="0" fontId="95" fillId="0" borderId="32" xfId="66" applyBorder="1"/>
    <xf numFmtId="0" fontId="95" fillId="0" borderId="88" xfId="66" applyBorder="1" applyAlignment="1">
      <alignment vertical="distributed"/>
    </xf>
    <xf numFmtId="0" fontId="95" fillId="0" borderId="95" xfId="66" applyBorder="1" applyAlignment="1">
      <alignment vertical="distributed"/>
    </xf>
    <xf numFmtId="0" fontId="95" fillId="0" borderId="35" xfId="66" applyBorder="1" applyAlignment="1">
      <alignment vertical="distributed"/>
    </xf>
    <xf numFmtId="0" fontId="95" fillId="0" borderId="96" xfId="66" applyBorder="1" applyAlignment="1">
      <alignment vertical="distributed"/>
    </xf>
    <xf numFmtId="0" fontId="95" fillId="0" borderId="36" xfId="66" applyBorder="1"/>
    <xf numFmtId="0" fontId="95" fillId="0" borderId="89" xfId="66" applyBorder="1"/>
    <xf numFmtId="0" fontId="95" fillId="0" borderId="73" xfId="66" applyBorder="1" applyAlignment="1">
      <alignment horizontal="left" vertical="center"/>
    </xf>
    <xf numFmtId="0" fontId="95" fillId="0" borderId="74" xfId="66" applyBorder="1" applyAlignment="1">
      <alignment horizontal="left" vertical="center"/>
    </xf>
    <xf numFmtId="0" fontId="95" fillId="0" borderId="75" xfId="66" applyBorder="1" applyAlignment="1">
      <alignment horizontal="left" vertical="center"/>
    </xf>
    <xf numFmtId="38" fontId="0" fillId="0" borderId="76" xfId="67" applyFont="1" applyBorder="1" applyAlignment="1">
      <alignment vertical="center"/>
    </xf>
    <xf numFmtId="38" fontId="0" fillId="0" borderId="82" xfId="67" applyFont="1" applyBorder="1" applyAlignment="1">
      <alignment vertical="center"/>
    </xf>
    <xf numFmtId="0" fontId="105" fillId="0" borderId="92" xfId="66" applyFont="1" applyBorder="1" applyAlignment="1">
      <alignment vertical="center" wrapText="1"/>
    </xf>
    <xf numFmtId="0" fontId="105" fillId="0" borderId="93" xfId="66" applyFont="1" applyBorder="1" applyAlignment="1">
      <alignment vertical="center" wrapText="1"/>
    </xf>
    <xf numFmtId="0" fontId="95" fillId="0" borderId="79" xfId="66" applyBorder="1" applyAlignment="1">
      <alignment vertical="center"/>
    </xf>
    <xf numFmtId="0" fontId="95" fillId="0" borderId="80" xfId="66" applyBorder="1" applyAlignment="1">
      <alignment vertical="center"/>
    </xf>
    <xf numFmtId="0" fontId="95" fillId="0" borderId="81" xfId="66" applyBorder="1" applyAlignment="1">
      <alignment vertical="center"/>
    </xf>
    <xf numFmtId="38" fontId="0" fillId="0" borderId="70" xfId="67" applyFont="1" applyBorder="1" applyAlignment="1">
      <alignment vertical="center"/>
    </xf>
    <xf numFmtId="0" fontId="105" fillId="0" borderId="91" xfId="66" applyFont="1" applyBorder="1" applyAlignment="1">
      <alignment vertical="center" wrapText="1"/>
    </xf>
    <xf numFmtId="0" fontId="95" fillId="0" borderId="67" xfId="66" applyBorder="1" applyAlignment="1">
      <alignment vertical="center"/>
    </xf>
    <xf numFmtId="0" fontId="95" fillId="0" borderId="68" xfId="66" applyBorder="1" applyAlignment="1">
      <alignment vertical="center"/>
    </xf>
    <xf numFmtId="0" fontId="95" fillId="0" borderId="69" xfId="66" applyBorder="1" applyAlignment="1">
      <alignment vertical="center"/>
    </xf>
    <xf numFmtId="0" fontId="105" fillId="0" borderId="90" xfId="66" applyFont="1" applyBorder="1" applyAlignment="1">
      <alignment vertical="center" wrapText="1"/>
    </xf>
    <xf numFmtId="0" fontId="98" fillId="0" borderId="88" xfId="66" applyFont="1" applyBorder="1" applyAlignment="1">
      <alignment horizontal="center" vertical="center"/>
    </xf>
    <xf numFmtId="0" fontId="98" fillId="0" borderId="89" xfId="66" applyFont="1" applyBorder="1" applyAlignment="1">
      <alignment horizontal="center" vertical="center"/>
    </xf>
    <xf numFmtId="0" fontId="98" fillId="17" borderId="35" xfId="66" applyFont="1" applyFill="1" applyBorder="1" applyAlignment="1">
      <alignment horizontal="center" vertical="center"/>
    </xf>
    <xf numFmtId="0" fontId="98" fillId="17" borderId="36" xfId="66" applyFont="1" applyFill="1" applyBorder="1" applyAlignment="1">
      <alignment horizontal="center" vertical="center"/>
    </xf>
    <xf numFmtId="0" fontId="100" fillId="15" borderId="57" xfId="66" applyFont="1" applyFill="1" applyBorder="1" applyAlignment="1">
      <alignment horizontal="center" vertical="center"/>
    </xf>
    <xf numFmtId="0" fontId="100" fillId="15" borderId="58" xfId="66" applyFont="1" applyFill="1" applyBorder="1" applyAlignment="1">
      <alignment horizontal="center" vertical="center"/>
    </xf>
    <xf numFmtId="0" fontId="100" fillId="15" borderId="59" xfId="66" applyFont="1" applyFill="1" applyBorder="1" applyAlignment="1">
      <alignment horizontal="center" vertical="center"/>
    </xf>
    <xf numFmtId="0" fontId="95" fillId="0" borderId="62" xfId="66" applyBorder="1" applyAlignment="1">
      <alignment horizontal="left" vertical="center"/>
    </xf>
    <xf numFmtId="0" fontId="95" fillId="0" borderId="63" xfId="66" applyBorder="1" applyAlignment="1">
      <alignment horizontal="left" vertical="center"/>
    </xf>
    <xf numFmtId="0" fontId="95" fillId="0" borderId="64" xfId="66" applyBorder="1" applyAlignment="1">
      <alignment horizontal="left" vertical="center"/>
    </xf>
    <xf numFmtId="38" fontId="0" fillId="0" borderId="65" xfId="67" applyFont="1" applyBorder="1" applyAlignment="1">
      <alignment vertical="center"/>
    </xf>
    <xf numFmtId="6" fontId="0" fillId="0" borderId="65" xfId="67" applyNumberFormat="1" applyFont="1" applyBorder="1" applyAlignment="1">
      <alignment vertical="center"/>
    </xf>
    <xf numFmtId="6" fontId="0" fillId="0" borderId="70" xfId="67" applyNumberFormat="1" applyFont="1" applyBorder="1" applyAlignment="1">
      <alignment vertical="center"/>
    </xf>
    <xf numFmtId="0" fontId="102" fillId="0" borderId="0" xfId="66" applyFont="1" applyAlignment="1">
      <alignment horizontal="center" vertical="center"/>
    </xf>
    <xf numFmtId="0" fontId="102" fillId="0" borderId="56" xfId="66" applyFont="1" applyBorder="1" applyAlignment="1">
      <alignment horizontal="center" vertical="center"/>
    </xf>
    <xf numFmtId="0" fontId="98" fillId="0" borderId="31" xfId="66" applyFont="1" applyBorder="1" applyAlignment="1">
      <alignment horizontal="center" vertical="center"/>
    </xf>
    <xf numFmtId="0" fontId="98" fillId="0" borderId="32" xfId="66" applyFont="1" applyBorder="1" applyAlignment="1">
      <alignment horizontal="center" vertical="center"/>
    </xf>
    <xf numFmtId="0" fontId="100" fillId="15" borderId="84" xfId="66" applyFont="1" applyFill="1" applyBorder="1" applyAlignment="1">
      <alignment horizontal="center" vertical="center"/>
    </xf>
    <xf numFmtId="0" fontId="95" fillId="15" borderId="86" xfId="66" applyFill="1" applyBorder="1" applyAlignment="1">
      <alignment horizontal="center" vertical="center"/>
    </xf>
    <xf numFmtId="0" fontId="95" fillId="0" borderId="77" xfId="66" applyBorder="1" applyAlignment="1">
      <alignment vertical="center"/>
    </xf>
    <xf numFmtId="0" fontId="95" fillId="0" borderId="78" xfId="66" applyBorder="1" applyAlignment="1">
      <alignment vertical="center"/>
    </xf>
    <xf numFmtId="0" fontId="95" fillId="0" borderId="83" xfId="66" applyBorder="1" applyAlignment="1">
      <alignment vertical="center"/>
    </xf>
    <xf numFmtId="0" fontId="95" fillId="0" borderId="54" xfId="66" applyBorder="1" applyAlignment="1">
      <alignment vertical="center"/>
    </xf>
    <xf numFmtId="0" fontId="95" fillId="0" borderId="71" xfId="66" applyBorder="1" applyAlignment="1">
      <alignment vertical="center"/>
    </xf>
    <xf numFmtId="0" fontId="95" fillId="0" borderId="72" xfId="66" applyBorder="1" applyAlignment="1">
      <alignment vertical="center"/>
    </xf>
    <xf numFmtId="0" fontId="100" fillId="15" borderId="60" xfId="66" applyFont="1" applyFill="1" applyBorder="1" applyAlignment="1">
      <alignment horizontal="center" vertical="center"/>
    </xf>
    <xf numFmtId="0" fontId="100" fillId="15" borderId="61" xfId="66" applyFont="1" applyFill="1" applyBorder="1" applyAlignment="1">
      <alignment horizontal="center" vertical="center"/>
    </xf>
    <xf numFmtId="0" fontId="95" fillId="0" borderId="66" xfId="66" applyBorder="1" applyAlignment="1">
      <alignment vertical="center"/>
    </xf>
    <xf numFmtId="0" fontId="95" fillId="0" borderId="49" xfId="66" applyBorder="1" applyAlignment="1">
      <alignment vertical="center"/>
    </xf>
    <xf numFmtId="0" fontId="95" fillId="0" borderId="45" xfId="66" applyBorder="1" applyAlignment="1">
      <alignment horizontal="left" vertical="center"/>
    </xf>
    <xf numFmtId="38" fontId="0" fillId="0" borderId="45" xfId="67" applyFont="1" applyBorder="1" applyAlignment="1">
      <alignment vertical="center"/>
    </xf>
    <xf numFmtId="38" fontId="0" fillId="0" borderId="46" xfId="67" applyFont="1" applyBorder="1" applyAlignment="1">
      <alignment vertical="center"/>
    </xf>
    <xf numFmtId="0" fontId="95" fillId="0" borderId="47" xfId="66" applyBorder="1" applyAlignment="1">
      <alignment horizontal="center" vertical="top" wrapText="1"/>
    </xf>
    <xf numFmtId="0" fontId="95" fillId="0" borderId="48" xfId="66" applyBorder="1" applyAlignment="1">
      <alignment horizontal="center" vertical="top" wrapText="1"/>
    </xf>
    <xf numFmtId="0" fontId="98" fillId="0" borderId="50" xfId="66" applyFont="1" applyBorder="1" applyAlignment="1">
      <alignment vertical="top" wrapText="1"/>
    </xf>
    <xf numFmtId="0" fontId="98" fillId="0" borderId="0" xfId="66" applyFont="1" applyAlignment="1">
      <alignment vertical="top" wrapText="1"/>
    </xf>
    <xf numFmtId="0" fontId="98" fillId="0" borderId="51" xfId="66" applyFont="1" applyBorder="1" applyAlignment="1">
      <alignment vertical="top" wrapText="1"/>
    </xf>
    <xf numFmtId="0" fontId="98" fillId="0" borderId="52" xfId="66" applyFont="1" applyBorder="1" applyAlignment="1">
      <alignment vertical="top" wrapText="1"/>
    </xf>
    <xf numFmtId="0" fontId="98" fillId="0" borderId="53" xfId="66" applyFont="1" applyBorder="1" applyAlignment="1">
      <alignment vertical="top" wrapText="1"/>
    </xf>
    <xf numFmtId="0" fontId="98" fillId="0" borderId="54" xfId="66" applyFont="1" applyBorder="1" applyAlignment="1">
      <alignment vertical="top" wrapText="1"/>
    </xf>
    <xf numFmtId="0" fontId="101" fillId="0" borderId="53" xfId="66" applyFont="1" applyBorder="1" applyAlignment="1">
      <alignment horizontal="left" vertical="top" wrapText="1"/>
    </xf>
    <xf numFmtId="0" fontId="101" fillId="0" borderId="54" xfId="66" applyFont="1" applyBorder="1" applyAlignment="1">
      <alignment horizontal="left" vertical="top" wrapText="1"/>
    </xf>
    <xf numFmtId="0" fontId="95" fillId="0" borderId="42" xfId="66" applyBorder="1" applyAlignment="1">
      <alignment horizontal="left" vertical="center"/>
    </xf>
    <xf numFmtId="38" fontId="0" fillId="0" borderId="42" xfId="67" applyFont="1" applyBorder="1" applyAlignment="1">
      <alignment vertical="center"/>
    </xf>
    <xf numFmtId="38" fontId="0" fillId="0" borderId="43" xfId="67" applyFont="1" applyBorder="1" applyAlignment="1">
      <alignment vertical="center"/>
    </xf>
    <xf numFmtId="0" fontId="95" fillId="16" borderId="40" xfId="66" applyFill="1" applyBorder="1" applyAlignment="1">
      <alignment horizontal="center" vertical="center"/>
    </xf>
    <xf numFmtId="0" fontId="95" fillId="16" borderId="33" xfId="66" applyFill="1" applyBorder="1" applyAlignment="1">
      <alignment horizontal="center" vertical="center"/>
    </xf>
    <xf numFmtId="0" fontId="95" fillId="16" borderId="32" xfId="66" applyFill="1" applyBorder="1" applyAlignment="1">
      <alignment horizontal="center" vertical="center"/>
    </xf>
    <xf numFmtId="0" fontId="95" fillId="16" borderId="34" xfId="66" applyFill="1" applyBorder="1" applyAlignment="1">
      <alignment horizontal="center" vertical="center"/>
    </xf>
    <xf numFmtId="6" fontId="0" fillId="0" borderId="42" xfId="67" applyNumberFormat="1" applyFont="1" applyBorder="1" applyAlignment="1">
      <alignment vertical="center"/>
    </xf>
    <xf numFmtId="6" fontId="0" fillId="0" borderId="43" xfId="67" applyNumberFormat="1" applyFont="1" applyBorder="1" applyAlignment="1">
      <alignment vertical="center"/>
    </xf>
    <xf numFmtId="186" fontId="95" fillId="0" borderId="35" xfId="66" applyNumberFormat="1" applyBorder="1" applyAlignment="1">
      <alignment horizontal="center" vertical="center"/>
    </xf>
    <xf numFmtId="186" fontId="95" fillId="0" borderId="36" xfId="66" applyNumberFormat="1" applyBorder="1" applyAlignment="1">
      <alignment horizontal="center" vertical="center"/>
    </xf>
    <xf numFmtId="186" fontId="95" fillId="0" borderId="37" xfId="66" applyNumberFormat="1" applyBorder="1" applyAlignment="1">
      <alignment horizontal="center" vertical="center"/>
    </xf>
    <xf numFmtId="187" fontId="95" fillId="0" borderId="37" xfId="66" applyNumberFormat="1" applyBorder="1" applyAlignment="1">
      <alignment horizontal="center" vertical="center"/>
    </xf>
    <xf numFmtId="187" fontId="95" fillId="0" borderId="36" xfId="66" applyNumberFormat="1" applyBorder="1" applyAlignment="1">
      <alignment horizontal="center" vertical="center"/>
    </xf>
    <xf numFmtId="6" fontId="95" fillId="0" borderId="37" xfId="66" applyNumberFormat="1" applyBorder="1" applyAlignment="1">
      <alignment horizontal="center" vertical="center"/>
    </xf>
    <xf numFmtId="0" fontId="95" fillId="0" borderId="38" xfId="66" applyBorder="1" applyAlignment="1">
      <alignment horizontal="center" vertical="center"/>
    </xf>
    <xf numFmtId="0" fontId="96" fillId="0" borderId="0" xfId="66" applyFont="1" applyAlignment="1">
      <alignment horizontal="center" vertical="center"/>
    </xf>
    <xf numFmtId="14" fontId="95" fillId="0" borderId="0" xfId="66" applyNumberFormat="1" applyAlignment="1">
      <alignment horizontal="center" vertical="center"/>
    </xf>
    <xf numFmtId="0" fontId="95" fillId="0" borderId="0" xfId="66" applyAlignment="1">
      <alignment horizontal="center" vertical="center"/>
    </xf>
    <xf numFmtId="0" fontId="95" fillId="15" borderId="31" xfId="66" applyFill="1" applyBorder="1" applyAlignment="1">
      <alignment horizontal="center" vertical="center"/>
    </xf>
    <xf numFmtId="0" fontId="95" fillId="15" borderId="32" xfId="66" applyFill="1" applyBorder="1" applyAlignment="1">
      <alignment horizontal="center" vertical="center"/>
    </xf>
    <xf numFmtId="0" fontId="95" fillId="15" borderId="33" xfId="66" applyFill="1" applyBorder="1" applyAlignment="1">
      <alignment horizontal="center" vertical="center"/>
    </xf>
    <xf numFmtId="0" fontId="99" fillId="15" borderId="33" xfId="66" applyFont="1" applyFill="1" applyBorder="1" applyAlignment="1">
      <alignment horizontal="center" vertical="center"/>
    </xf>
    <xf numFmtId="0" fontId="100" fillId="15" borderId="34" xfId="66" applyFont="1" applyFill="1" applyBorder="1" applyAlignment="1">
      <alignment horizontal="center" vertical="center"/>
    </xf>
    <xf numFmtId="0" fontId="88" fillId="0" borderId="0" xfId="60" applyFont="1">
      <alignment horizontal="left" vertical="top" wrapText="1"/>
    </xf>
    <xf numFmtId="0" fontId="88" fillId="0" borderId="0" xfId="65" applyFont="1">
      <alignment horizontal="left" wrapText="1"/>
    </xf>
    <xf numFmtId="0" fontId="78" fillId="0" borderId="0" xfId="40" applyAlignment="1">
      <alignment horizontal="center" wrapText="1"/>
    </xf>
    <xf numFmtId="0" fontId="85" fillId="0" borderId="0" xfId="53">
      <alignment horizontal="center" wrapText="1"/>
    </xf>
    <xf numFmtId="0" fontId="79" fillId="0" borderId="0" xfId="42">
      <alignment horizontal="right"/>
    </xf>
    <xf numFmtId="0" fontId="81" fillId="0" borderId="0" xfId="45"/>
    <xf numFmtId="0" fontId="82" fillId="0" borderId="30" xfId="49">
      <alignment horizontal="left" wrapText="1"/>
    </xf>
    <xf numFmtId="0" fontId="83" fillId="2" borderId="30" xfId="50" applyBorder="1">
      <alignment wrapText="1"/>
    </xf>
    <xf numFmtId="0" fontId="8" fillId="0" borderId="0" xfId="28" applyFont="1">
      <alignment wrapText="1"/>
    </xf>
    <xf numFmtId="0" fontId="8" fillId="0" borderId="0" xfId="38" applyFont="1">
      <alignment horizontal="right"/>
    </xf>
    <xf numFmtId="0" fontId="77" fillId="0" borderId="29" xfId="39" applyFont="1" applyBorder="1"/>
    <xf numFmtId="0" fontId="73" fillId="0" borderId="0" xfId="29" applyFont="1">
      <alignment horizontal="left" vertical="center" wrapText="1"/>
    </xf>
    <xf numFmtId="182" fontId="67" fillId="0" borderId="25" xfId="25">
      <alignment horizontal="left" vertical="center"/>
    </xf>
    <xf numFmtId="0" fontId="71" fillId="0" borderId="25" xfId="27" applyFont="1">
      <alignment horizontal="right" vertical="center" indent="1"/>
    </xf>
    <xf numFmtId="184" fontId="4" fillId="0" borderId="0" xfId="34" applyFont="1" applyAlignment="1">
      <alignment horizontal="left" vertical="center" wrapText="1" indent="1"/>
    </xf>
    <xf numFmtId="0" fontId="75" fillId="0" borderId="0" xfId="37" applyFont="1">
      <alignment horizontal="right"/>
    </xf>
    <xf numFmtId="0" fontId="61" fillId="0" borderId="0" xfId="19" applyFont="1" applyAlignment="1">
      <alignment wrapText="1" shrinkToFit="1"/>
    </xf>
    <xf numFmtId="0" fontId="56" fillId="0" borderId="0" xfId="19" applyFont="1"/>
    <xf numFmtId="0" fontId="60" fillId="0" borderId="24" xfId="19" applyFont="1" applyBorder="1" applyAlignment="1">
      <alignment horizontal="left" wrapText="1"/>
    </xf>
    <xf numFmtId="0" fontId="60" fillId="14" borderId="24" xfId="19" applyFont="1" applyFill="1" applyBorder="1" applyAlignment="1">
      <alignment horizontal="left" wrapText="1"/>
    </xf>
    <xf numFmtId="0" fontId="50" fillId="0" borderId="21" xfId="19" applyFont="1" applyBorder="1"/>
    <xf numFmtId="0" fontId="51" fillId="0" borderId="21" xfId="19" applyFont="1" applyBorder="1"/>
    <xf numFmtId="0" fontId="62" fillId="13" borderId="0" xfId="19" applyFont="1" applyFill="1" applyAlignment="1">
      <alignment horizontal="center" vertical="center"/>
    </xf>
    <xf numFmtId="0" fontId="62" fillId="13" borderId="22" xfId="19" applyFont="1" applyFill="1" applyBorder="1" applyAlignment="1">
      <alignment horizontal="center" vertical="center"/>
    </xf>
    <xf numFmtId="0" fontId="60" fillId="0" borderId="23" xfId="19" applyFont="1" applyBorder="1" applyAlignment="1">
      <alignment horizontal="left" wrapText="1"/>
    </xf>
    <xf numFmtId="0" fontId="44" fillId="0" borderId="0" xfId="19" applyFont="1" applyAlignment="1">
      <alignment horizontal="center" vertical="center"/>
    </xf>
    <xf numFmtId="0" fontId="47" fillId="0" borderId="0" xfId="19" applyFont="1" applyAlignment="1">
      <alignment horizontal="center" vertical="center"/>
    </xf>
    <xf numFmtId="0" fontId="43" fillId="0" borderId="0" xfId="19" applyFont="1" applyAlignment="1">
      <alignment horizontal="center"/>
    </xf>
    <xf numFmtId="0" fontId="29" fillId="0" borderId="0" xfId="19" applyFont="1" applyAlignment="1">
      <alignment horizontal="center"/>
    </xf>
    <xf numFmtId="0" fontId="29" fillId="12" borderId="19" xfId="19" applyFont="1" applyFill="1" applyBorder="1" applyAlignment="1">
      <alignment horizontal="left" vertical="center" wrapText="1" indent="1"/>
    </xf>
    <xf numFmtId="0" fontId="29" fillId="0" borderId="0" xfId="19" applyFont="1"/>
    <xf numFmtId="0" fontId="33" fillId="0" borderId="0" xfId="19" applyFont="1" applyAlignment="1">
      <alignment horizontal="center" vertical="center" wrapText="1"/>
    </xf>
    <xf numFmtId="0" fontId="46" fillId="0" borderId="0" xfId="19" applyFont="1" applyAlignment="1">
      <alignment horizontal="center" vertical="center" wrapText="1"/>
    </xf>
    <xf numFmtId="0" fontId="37" fillId="0" borderId="11" xfId="24" applyFont="1" applyBorder="1">
      <alignment horizontal="left" vertical="center"/>
    </xf>
    <xf numFmtId="0" fontId="29" fillId="12" borderId="13" xfId="19" applyFont="1" applyFill="1" applyBorder="1" applyAlignment="1">
      <alignment horizontal="left" vertical="center" wrapText="1" indent="1"/>
    </xf>
    <xf numFmtId="0" fontId="29" fillId="0" borderId="0" xfId="19" applyFont="1" applyAlignment="1">
      <alignment horizontal="left"/>
    </xf>
    <xf numFmtId="0" fontId="33" fillId="0" borderId="0" xfId="19" applyFont="1"/>
    <xf numFmtId="0" fontId="29" fillId="0" borderId="12" xfId="19" applyFont="1" applyBorder="1" applyAlignment="1">
      <alignment horizontal="left" vertical="center" indent="1"/>
    </xf>
    <xf numFmtId="0" fontId="29" fillId="0" borderId="13" xfId="19" applyFont="1" applyBorder="1" applyAlignment="1">
      <alignment horizontal="left" vertical="center" wrapText="1" indent="1"/>
    </xf>
    <xf numFmtId="0" fontId="32" fillId="0" borderId="0" xfId="20" applyFont="1">
      <alignment horizontal="right" vertical="center"/>
    </xf>
    <xf numFmtId="0" fontId="35" fillId="0" borderId="0" xfId="21" applyFont="1"/>
    <xf numFmtId="0" fontId="12" fillId="8" borderId="5" xfId="14" applyFill="1" applyBorder="1"/>
    <xf numFmtId="0" fontId="15" fillId="6" borderId="2" xfId="15" applyBorder="1">
      <alignment horizontal="left" vertical="center"/>
    </xf>
    <xf numFmtId="0" fontId="21" fillId="6" borderId="0" xfId="14" applyFont="1" applyFill="1" applyAlignment="1">
      <alignment horizontal="right" vertical="center" indent="1"/>
    </xf>
    <xf numFmtId="0" fontId="14" fillId="6" borderId="0" xfId="14" applyFont="1" applyFill="1" applyAlignment="1">
      <alignment horizontal="left" vertical="center" wrapText="1" indent="1"/>
    </xf>
    <xf numFmtId="0" fontId="23" fillId="7" borderId="3" xfId="16" applyBorder="1">
      <alignment vertical="center"/>
    </xf>
    <xf numFmtId="0" fontId="12" fillId="8" borderId="4" xfId="14" applyFill="1" applyBorder="1"/>
  </cellXfs>
  <cellStyles count="68">
    <cellStyle name="20% - アクセント 2 2" xfId="50" xr:uid="{FA3A11CF-0D99-4C5F-A06C-2A0DCD4F1833}"/>
    <cellStyle name="Footenote" xfId="13" xr:uid="{55FBE6A0-16ED-49A5-9A8E-A4D845147942}"/>
    <cellStyle name="Invoice Details" xfId="5" xr:uid="{1565823A-B87E-480E-8FDC-5329DD0ED8FD}"/>
    <cellStyle name="Phone" xfId="7" xr:uid="{12267A8C-9E80-475A-BCB8-B9DC15DD9B9B}"/>
    <cellStyle name="Right Aligned" xfId="10" xr:uid="{36C575A4-5B3D-4A55-888B-4F922D478E20}"/>
    <cellStyle name="スローガン" xfId="41" xr:uid="{932DA8D9-4653-4AFC-A7A7-587447EF33CC}"/>
    <cellStyle name="タイトル 2" xfId="1" xr:uid="{CE2DDBE0-B5DA-4C0B-A6F1-0BC8C286E792}"/>
    <cellStyle name="タイトル 3" xfId="27" xr:uid="{C1735BFC-CAA9-4761-A56D-04FE8D885554}"/>
    <cellStyle name="タイトル 4" xfId="42" xr:uid="{BEF581B4-CC2D-407E-8DE6-333DE9954624}"/>
    <cellStyle name="タイトル 5" xfId="56" xr:uid="{01DC8ADD-C97E-4219-9C08-F376775535A8}"/>
    <cellStyle name="パーセント 2" xfId="18" xr:uid="{97864A5E-21B2-4137-ADDE-B4A01560990D}"/>
    <cellStyle name="パーセント 3" xfId="34" xr:uid="{07D588AC-A023-407C-A6C5-913B35EA9DDF}"/>
    <cellStyle name="パーセント 4" xfId="64" xr:uid="{EC69688C-C1D0-4DFF-8FB8-B547C73CAA63}"/>
    <cellStyle name="ハイパーリンク 2" xfId="6" xr:uid="{05C10F52-B5B1-4ACF-9836-12F2F297F1FE}"/>
    <cellStyle name="ヘッダー" xfId="15" xr:uid="{37E381DC-26BA-4665-85AD-BFC93D1D251A}"/>
    <cellStyle name="メモ 2" xfId="38" xr:uid="{0754E208-7F7D-4C92-9BF8-B63C19B2B59D}"/>
    <cellStyle name="区切り線太い濃色" xfId="35" xr:uid="{85AAE425-072C-4E14-8194-8522076CD25C}"/>
    <cellStyle name="桁区切り 2" xfId="31" xr:uid="{70AA3E1B-4827-4B12-BEF2-5FAE92B17FCD}"/>
    <cellStyle name="桁区切り 3" xfId="51" xr:uid="{1D4C6B66-1CFC-4EC1-B275-109FE7193BB8}"/>
    <cellStyle name="桁区切り 4" xfId="67" xr:uid="{4005AD79-A20B-4F82-9CB3-656968C60081}"/>
    <cellStyle name="見出し 1 2" xfId="2" xr:uid="{D085D3B4-C39D-44E5-88BE-8FEFFA289CB6}"/>
    <cellStyle name="見出し 1 3" xfId="25" xr:uid="{A83A825C-E8CE-4910-9AC1-D5F97386EE45}"/>
    <cellStyle name="見出し 1 4" xfId="43" xr:uid="{AA6D2BAF-016D-476E-B248-524D5DEE32E3}"/>
    <cellStyle name="見出し 1 5" xfId="54" xr:uid="{D594800D-2AED-4C1A-BD76-C26AFD57447D}"/>
    <cellStyle name="見出し 2 2" xfId="4" xr:uid="{C28654B2-BD5A-4C49-B9FF-C9B26E3E6D6B}"/>
    <cellStyle name="見出し 2 3" xfId="28" xr:uid="{35B6B752-AED8-4130-9BC6-66DB8E643B73}"/>
    <cellStyle name="見出し 2 4" xfId="45" xr:uid="{6AF64222-6EDE-4E47-875C-655C879F203F}"/>
    <cellStyle name="見出し 2 5" xfId="59" xr:uid="{143713E2-EDF8-4D43-9AB1-A3A203CCED01}"/>
    <cellStyle name="見出し 3 2" xfId="8" xr:uid="{B560B097-E672-481F-9C3B-6F34D89CC57D}"/>
    <cellStyle name="見出し 3 3" xfId="29" xr:uid="{F3483B6A-4FF3-4F1A-9AF3-186B44A4D745}"/>
    <cellStyle name="見出し 3 4" xfId="44" xr:uid="{45847053-42C8-453F-BBF1-CABC1BCA545B}"/>
    <cellStyle name="見出し 3 5" xfId="63" xr:uid="{5923647E-B20C-4C6B-BD32-63499677B710}"/>
    <cellStyle name="見出し 4 2" xfId="9" xr:uid="{42746632-C936-4FEE-AD0F-C0550F00377E}"/>
    <cellStyle name="見出し 4 3" xfId="39" xr:uid="{6C307434-0E37-47E3-993D-26CCFF9C803B}"/>
    <cellStyle name="見出し 4 4" xfId="49" xr:uid="{D8F9AC1A-C033-4CC8-B6E2-4B1AD2A71ACD}"/>
    <cellStyle name="見出し 4 5" xfId="61" xr:uid="{7F05DBC9-80E6-4AEA-8377-E77778D939EF}"/>
    <cellStyle name="集計 2" xfId="33" xr:uid="{21B6F2DC-28C2-4F1E-BCC2-FF82A480BADD}"/>
    <cellStyle name="製品の説明" xfId="60" xr:uid="{60FB7E2E-81AF-4D7A-9B6F-ED91BB30107C}"/>
    <cellStyle name="請求書受領時" xfId="37" xr:uid="{D37D838E-FCAD-4B93-98F2-68C60921EF20}"/>
    <cellStyle name="請求先の詳細" xfId="48" xr:uid="{E0C7FF6C-31AC-469D-9872-783054A981A9}"/>
    <cellStyle name="説明文 2" xfId="12" xr:uid="{0DCDB9C8-35C3-420B-9ECD-15C932CB1E7C}"/>
    <cellStyle name="説明文 3" xfId="23" xr:uid="{5AD57957-C2D5-467E-A5D7-E3A595AFAD8C}"/>
    <cellStyle name="説明文 4" xfId="53" xr:uid="{D2272969-BEC6-4BF2-B884-89A8B9B0F826}"/>
    <cellStyle name="説明文 5" xfId="65" xr:uid="{8D917CDC-E944-4C9B-BC73-29D3DB17F186}"/>
    <cellStyle name="通貨 [0.00] 2" xfId="17" xr:uid="{01EF9B05-E690-42FE-8CF2-F8FEE165CCF7}"/>
    <cellStyle name="通貨 [0.00] 3" xfId="30" xr:uid="{F29D9B37-0A43-43F0-93FD-7BCB4F9B6B52}"/>
    <cellStyle name="通貨 [0.00] 4" xfId="62" xr:uid="{6F40E315-CB5C-47FB-9283-FEECE4A6202E}"/>
    <cellStyle name="通貨 2" xfId="11" xr:uid="{635019B9-ACBC-41E8-8BCE-4A7C589BE0AA}"/>
    <cellStyle name="通貨 3" xfId="36" xr:uid="{427EBCF5-7BD8-4D68-94D0-006634EA1E75}"/>
    <cellStyle name="通貨 4" xfId="52" xr:uid="{F53D5F35-FD16-4F02-AC53-9DF7CD0D9205}"/>
    <cellStyle name="電話" xfId="32" xr:uid="{7EFEED2F-15D5-4101-A514-B74DED6A9773}"/>
    <cellStyle name="電話 2" xfId="57" xr:uid="{FDF23E23-C46E-4FF1-ACED-72DF833B8CD5}"/>
    <cellStyle name="電話番号" xfId="47" xr:uid="{25E21073-9F59-463F-BADF-0155CAFADC1D}"/>
    <cellStyle name="日付" xfId="46" xr:uid="{2DFC3C36-D42C-4C10-976F-577012E8F19B}"/>
    <cellStyle name="日付 2" xfId="58" xr:uid="{8CF3323B-5F7F-4476-93B2-20996DEA730D}"/>
    <cellStyle name="標準" xfId="0" builtinId="0"/>
    <cellStyle name="標準 2" xfId="3" xr:uid="{3EC1B59A-9712-4425-A8C9-CE949C3D45C8}"/>
    <cellStyle name="標準 2 2" xfId="16" xr:uid="{52D39EB8-07CF-435F-BAD9-05A5C0661568}"/>
    <cellStyle name="標準 2 3" xfId="20" xr:uid="{C1A71453-3356-4D5D-BC3A-F2B0B86ADB97}"/>
    <cellStyle name="標準 3" xfId="14" xr:uid="{BFD180A8-6D0A-43E3-A936-FC2F7A6F693A}"/>
    <cellStyle name="標準 3 2" xfId="21" xr:uid="{ED09CCA8-3E59-4250-9330-EE98FC2E3A90}"/>
    <cellStyle name="標準 4" xfId="19" xr:uid="{EFC1C1DC-FF9A-4392-9951-4B13EFE89C02}"/>
    <cellStyle name="標準 4 2" xfId="22" xr:uid="{E8ECD1DA-BDCC-4E37-9946-A24704BB8106}"/>
    <cellStyle name="標準 5" xfId="24" xr:uid="{27A88E2F-E3DD-4ED4-A240-6C1A9F8A7B16}"/>
    <cellStyle name="標準 6" xfId="26" xr:uid="{E38AD1E8-2428-41DA-80E7-81E9B2AC24D3}"/>
    <cellStyle name="標準 7" xfId="40" xr:uid="{6BD6CC28-37C3-45E5-9C7C-56B4F551530A}"/>
    <cellStyle name="標準 8" xfId="55" xr:uid="{0E5A0C6C-AD28-4467-8F5B-30E0909D783A}"/>
    <cellStyle name="標準 9" xfId="66" xr:uid="{BD95E734-B5FF-4C74-92FA-B751969001C5}"/>
  </cellStyles>
  <dxfs count="68">
    <dxf>
      <font>
        <b val="0"/>
        <i val="0"/>
        <strike val="0"/>
        <condense val="0"/>
        <extend val="0"/>
        <outline val="0"/>
        <shadow val="0"/>
        <u val="none"/>
        <vertAlign val="baseline"/>
        <sz val="11"/>
        <color theme="1"/>
        <name val="Meiryo UI"/>
        <scheme val="none"/>
      </font>
      <fill>
        <patternFill patternType="none">
          <fgColor indexed="64"/>
          <bgColor indexed="65"/>
        </patternFill>
      </fill>
      <alignment horizontal="right" vertical="center" textRotation="0" wrapText="0" indent="2" justifyLastLine="0" shrinkToFit="0" readingOrder="0"/>
    </dxf>
    <dxf>
      <font>
        <strike val="0"/>
        <outline val="0"/>
        <shadow val="0"/>
        <u val="none"/>
        <vertAlign val="baseline"/>
        <name val="Meiryo UI"/>
        <scheme val="none"/>
      </font>
    </dxf>
    <dxf>
      <font>
        <strike val="0"/>
        <outline val="0"/>
        <shadow val="0"/>
        <u val="none"/>
        <vertAlign val="baseline"/>
        <name val="Meiryo UI"/>
        <scheme val="none"/>
      </font>
    </dxf>
    <dxf>
      <font>
        <strike val="0"/>
        <outline val="0"/>
        <shadow val="0"/>
        <u val="none"/>
        <vertAlign val="baseline"/>
        <name val="Meiryo UI"/>
        <scheme val="none"/>
      </font>
    </dxf>
    <dxf>
      <font>
        <b val="0"/>
        <i val="0"/>
        <strike val="0"/>
        <condense val="0"/>
        <extend val="0"/>
        <outline val="0"/>
        <shadow val="0"/>
        <u val="none"/>
        <vertAlign val="baseline"/>
        <sz val="9"/>
        <color auto="1"/>
        <name val="Meiryo UI"/>
        <family val="2"/>
        <scheme val="none"/>
      </font>
      <numFmt numFmtId="0" formatCode="General"/>
      <fill>
        <patternFill patternType="solid">
          <fgColor indexed="64"/>
          <bgColor theme="5" tint="0.59999389629810485"/>
        </patternFill>
      </fill>
      <alignment horizontal="center" vertical="center" textRotation="0" wrapText="0" indent="0" justifyLastLine="0" shrinkToFit="0" readingOrder="0"/>
      <border diagonalUp="0" diagonalDown="0">
        <left/>
        <right style="medium">
          <color theme="0"/>
        </right>
        <top style="medium">
          <color theme="0"/>
        </top>
        <bottom style="medium">
          <color theme="0"/>
        </bottom>
      </border>
    </dxf>
    <dxf>
      <alignment horizontal="center" vertical="center" textRotation="0" wrapText="0" indent="0" justifyLastLine="0" shrinkToFit="0" readingOrder="0"/>
    </dxf>
    <dxf>
      <font>
        <b val="0"/>
        <i val="0"/>
        <strike val="0"/>
        <condense val="0"/>
        <extend val="0"/>
        <outline val="0"/>
        <shadow val="0"/>
        <u val="none"/>
        <vertAlign val="baseline"/>
        <sz val="9"/>
        <color auto="1"/>
        <name val="Meiryo UI"/>
        <family val="2"/>
        <scheme val="none"/>
      </font>
      <numFmt numFmtId="34" formatCode="_ &quot;¥&quot;* #,##0.00_ ;_ &quot;¥&quot;* \-#,##0.00_ ;_ &quot;¥&quot;* &quot;-&quot;??_ ;_ @_ "/>
      <fill>
        <patternFill patternType="solid">
          <fgColor indexed="64"/>
          <bgColor theme="5" tint="0.59999389629810485"/>
        </patternFill>
      </fill>
      <alignment horizontal="left" vertical="center" textRotation="0" wrapText="0" indent="1" justifyLastLine="0" shrinkToFit="0" readingOrder="0"/>
      <border diagonalUp="0" diagonalDown="0" outline="0">
        <left/>
        <right/>
        <top style="medium">
          <color theme="0"/>
        </top>
        <bottom style="medium">
          <color theme="0"/>
        </bottom>
      </border>
    </dxf>
    <dxf>
      <fill>
        <patternFill patternType="solid">
          <fgColor indexed="64"/>
          <bgColor theme="2"/>
        </patternFill>
      </fill>
    </dxf>
    <dxf>
      <font>
        <b val="0"/>
        <i val="0"/>
        <strike val="0"/>
        <condense val="0"/>
        <extend val="0"/>
        <outline val="0"/>
        <shadow val="0"/>
        <u val="none"/>
        <vertAlign val="baseline"/>
        <sz val="9"/>
        <color auto="1"/>
        <name val="Meiryo UI"/>
        <family val="2"/>
        <scheme val="none"/>
      </font>
      <numFmt numFmtId="0" formatCode="General"/>
      <fill>
        <patternFill patternType="solid">
          <fgColor indexed="64"/>
          <bgColor theme="5" tint="0.59999389629810485"/>
        </patternFill>
      </fill>
      <alignment horizontal="left" vertical="center" textRotation="0" wrapText="0" indent="1" justifyLastLine="0" shrinkToFit="0" readingOrder="0"/>
      <border diagonalUp="0" diagonalDown="0" outline="0">
        <left/>
        <right/>
        <top style="medium">
          <color theme="0"/>
        </top>
        <bottom style="medium">
          <color theme="0"/>
        </bottom>
      </border>
    </dxf>
    <dxf>
      <fill>
        <patternFill patternType="solid">
          <fgColor indexed="64"/>
          <bgColor theme="2"/>
        </patternFill>
      </fill>
    </dxf>
    <dxf>
      <font>
        <b val="0"/>
        <i val="0"/>
        <strike val="0"/>
        <condense val="0"/>
        <extend val="0"/>
        <outline val="0"/>
        <shadow val="0"/>
        <u val="none"/>
        <vertAlign val="baseline"/>
        <sz val="9"/>
        <color auto="1"/>
        <name val="Meiryo UI"/>
        <family val="2"/>
        <scheme val="none"/>
      </font>
      <fill>
        <patternFill patternType="solid">
          <fgColor indexed="64"/>
          <bgColor theme="5" tint="0.59999389629810485"/>
        </patternFill>
      </fill>
      <alignment horizontal="left" vertical="center" textRotation="0" wrapText="0" indent="1" justifyLastLine="0" shrinkToFit="0" readingOrder="0"/>
      <border diagonalUp="0" diagonalDown="0" outline="0">
        <left/>
        <right/>
        <top style="medium">
          <color theme="0"/>
        </top>
        <bottom style="medium">
          <color theme="0"/>
        </bottom>
      </border>
    </dxf>
    <dxf>
      <fill>
        <patternFill patternType="solid">
          <fgColor indexed="64"/>
          <bgColor theme="2"/>
        </patternFill>
      </fill>
    </dxf>
    <dxf>
      <font>
        <b val="0"/>
        <i val="0"/>
        <strike val="0"/>
        <condense val="0"/>
        <extend val="0"/>
        <outline val="0"/>
        <shadow val="0"/>
        <u val="none"/>
        <vertAlign val="baseline"/>
        <sz val="9"/>
        <color auto="1"/>
        <name val="Meiryo UI"/>
        <family val="2"/>
        <scheme val="none"/>
      </font>
      <fill>
        <patternFill patternType="solid">
          <fgColor indexed="64"/>
          <bgColor theme="5" tint="0.59999389629810485"/>
        </patternFill>
      </fill>
      <alignment horizontal="left" vertical="center" textRotation="0" wrapText="0" indent="1" justifyLastLine="0" shrinkToFit="0" readingOrder="0"/>
      <border diagonalUp="0" diagonalDown="0" outline="0">
        <left style="medium">
          <color theme="0"/>
        </left>
        <right/>
        <top style="medium">
          <color theme="0"/>
        </top>
        <bottom style="medium">
          <color theme="0"/>
        </bottom>
      </border>
    </dxf>
    <dxf>
      <fill>
        <patternFill patternType="solid">
          <fgColor indexed="64"/>
          <bgColor theme="2"/>
        </patternFill>
      </fill>
    </dxf>
    <dxf>
      <border>
        <top style="medium">
          <color theme="0"/>
        </top>
      </border>
    </dxf>
    <dxf>
      <font>
        <strike val="0"/>
        <outline val="0"/>
        <shadow val="0"/>
        <u val="none"/>
        <vertAlign val="baseline"/>
        <sz val="9"/>
        <color auto="1"/>
        <name val="Yu Gothic Light"/>
        <scheme val="major"/>
      </font>
      <fill>
        <patternFill patternType="solid">
          <fgColor indexed="64"/>
          <bgColor theme="5" tint="0.59999389629810485"/>
        </patternFill>
      </fill>
    </dxf>
    <dxf>
      <fill>
        <patternFill patternType="solid">
          <fgColor indexed="64"/>
          <bgColor theme="2"/>
        </patternFill>
      </fill>
    </dxf>
    <dxf>
      <border>
        <bottom style="medium">
          <color theme="6"/>
        </bottom>
      </border>
    </dxf>
    <dxf>
      <font>
        <b val="0"/>
        <i val="0"/>
        <strike val="0"/>
        <condense val="0"/>
        <extend val="0"/>
        <outline val="0"/>
        <shadow val="0"/>
        <u val="none"/>
        <vertAlign val="baseline"/>
        <sz val="11"/>
        <color theme="1"/>
        <name val="Meiryo UI"/>
        <scheme val="none"/>
      </font>
      <numFmt numFmtId="34" formatCode="_ &quot;¥&quot;* #,##0.00_ ;_ &quot;¥&quot;* \-#,##0.00_ ;_ &quot;¥&quot;* &quot;-&quot;??_ ;_ @_ "/>
      <alignment horizontal="left" vertical="center" textRotation="0" wrapText="1" indent="1" justifyLastLine="0" shrinkToFit="0" readingOrder="0"/>
    </dxf>
    <dxf>
      <font>
        <strike val="0"/>
        <outline val="0"/>
        <shadow val="0"/>
        <u val="none"/>
        <vertAlign val="baseline"/>
        <name val="Meiryo UI"/>
        <scheme val="none"/>
      </font>
    </dxf>
    <dxf>
      <font>
        <strike val="0"/>
        <outline val="0"/>
        <shadow val="0"/>
        <u val="none"/>
        <vertAlign val="baseline"/>
        <name val="Meiryo UI"/>
        <scheme val="none"/>
      </font>
    </dxf>
    <dxf>
      <font>
        <b val="0"/>
        <i val="0"/>
        <strike val="0"/>
        <condense val="0"/>
        <extend val="0"/>
        <outline val="0"/>
        <shadow val="0"/>
        <u val="none"/>
        <vertAlign val="baseline"/>
        <sz val="11"/>
        <color theme="1"/>
        <name val="Meiryo UI"/>
        <scheme val="none"/>
      </font>
      <alignment horizontal="general" vertical="center" textRotation="0" wrapText="0" indent="0" justifyLastLine="0" shrinkToFit="0" readingOrder="0"/>
      <border diagonalUp="0" diagonalDown="0" outline="0">
        <left/>
        <right/>
        <top/>
        <bottom/>
      </border>
    </dxf>
    <dxf>
      <font>
        <strike val="0"/>
        <outline val="0"/>
        <shadow val="0"/>
        <u val="none"/>
        <vertAlign val="baseline"/>
        <name val="Meiryo UI"/>
        <scheme val="none"/>
      </font>
    </dxf>
    <dxf>
      <font>
        <b val="0"/>
        <i val="0"/>
        <strike val="0"/>
        <condense val="0"/>
        <extend val="0"/>
        <outline val="0"/>
        <shadow val="0"/>
        <u val="none"/>
        <vertAlign val="baseline"/>
        <sz val="11"/>
        <color theme="1"/>
        <name val="Meiryo UI"/>
        <scheme val="none"/>
      </font>
      <alignment horizontal="left" vertical="center" textRotation="0" wrapText="0" indent="1" justifyLastLine="0" shrinkToFit="0" readingOrder="0"/>
      <border diagonalUp="0" diagonalDown="0" outline="0">
        <left/>
        <right/>
        <top/>
        <bottom/>
      </border>
    </dxf>
    <dxf>
      <font>
        <strike val="0"/>
        <outline val="0"/>
        <shadow val="0"/>
        <u val="none"/>
        <vertAlign val="baseline"/>
        <name val="Meiryo UI"/>
        <scheme val="none"/>
      </font>
    </dxf>
    <dxf>
      <font>
        <b val="0"/>
        <i val="0"/>
        <strike val="0"/>
        <condense val="0"/>
        <extend val="0"/>
        <outline val="0"/>
        <shadow val="0"/>
        <u val="none"/>
        <vertAlign val="baseline"/>
        <sz val="11"/>
        <color theme="1"/>
        <name val="Meiryo UI"/>
        <scheme val="none"/>
      </font>
      <border diagonalUp="0" diagonalDown="0" outline="0">
        <left/>
        <right/>
        <top/>
        <bottom/>
      </border>
    </dxf>
    <dxf>
      <font>
        <strike val="0"/>
        <outline val="0"/>
        <shadow val="0"/>
        <u val="none"/>
        <vertAlign val="baseline"/>
        <name val="Meiryo UI"/>
        <scheme val="none"/>
      </font>
    </dxf>
    <dxf>
      <font>
        <strike val="0"/>
        <outline val="0"/>
        <shadow val="0"/>
        <u val="none"/>
        <vertAlign val="baseline"/>
        <name val="Meiryo UI"/>
        <scheme val="none"/>
      </font>
    </dxf>
    <dxf>
      <font>
        <strike val="0"/>
        <outline val="0"/>
        <shadow val="0"/>
        <u val="none"/>
        <vertAlign val="baseline"/>
        <name val="Meiryo UI"/>
        <scheme val="none"/>
      </font>
    </dxf>
    <dxf>
      <font>
        <strike val="0"/>
        <outline val="0"/>
        <shadow val="0"/>
        <u val="none"/>
        <vertAlign val="baseline"/>
        <name val="Meiryo UI"/>
        <scheme val="none"/>
      </font>
    </dxf>
    <dxf>
      <font>
        <b val="0"/>
        <i val="0"/>
        <strike val="0"/>
        <condense val="0"/>
        <extend val="0"/>
        <outline val="0"/>
        <shadow val="0"/>
        <u val="none"/>
        <vertAlign val="baseline"/>
        <sz val="11"/>
        <color theme="1" tint="0.24994659260841701"/>
        <name val="Meiryo UI"/>
        <family val="3"/>
        <charset val="128"/>
        <scheme val="none"/>
      </font>
      <numFmt numFmtId="11" formatCode="&quot;¥&quot;#,##0.00;&quot;¥&quot;\-#,##0.00"/>
      <fill>
        <patternFill patternType="none">
          <fgColor indexed="64"/>
          <bgColor indexed="65"/>
        </patternFill>
      </fill>
      <border diagonalUp="0" diagonalDown="0" outline="0">
        <left/>
        <right/>
        <top/>
        <bottom/>
      </border>
    </dxf>
    <dxf>
      <font>
        <strike val="0"/>
        <outline val="0"/>
        <shadow val="0"/>
        <u val="none"/>
        <vertAlign val="baseline"/>
        <name val="Meiryo UI"/>
        <family val="3"/>
        <charset val="128"/>
        <scheme val="none"/>
      </font>
    </dxf>
    <dxf>
      <font>
        <b val="0"/>
        <i val="0"/>
        <strike val="0"/>
        <condense val="0"/>
        <extend val="0"/>
        <outline val="0"/>
        <shadow val="0"/>
        <u val="none"/>
        <vertAlign val="baseline"/>
        <sz val="11"/>
        <color theme="1" tint="0.24994659260841701"/>
        <name val="Meiryo UI"/>
        <family val="3"/>
        <charset val="128"/>
        <scheme val="none"/>
      </font>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strike val="0"/>
        <outline val="0"/>
        <shadow val="0"/>
        <u val="none"/>
        <vertAlign val="baseline"/>
        <name val="Meiryo UI"/>
        <family val="3"/>
        <charset val="128"/>
        <scheme val="none"/>
      </font>
    </dxf>
    <dxf>
      <font>
        <b val="0"/>
        <i val="0"/>
        <strike val="0"/>
        <condense val="0"/>
        <extend val="0"/>
        <outline val="0"/>
        <shadow val="0"/>
        <u val="none"/>
        <vertAlign val="baseline"/>
        <sz val="11"/>
        <color theme="1" tint="0.24994659260841701"/>
        <name val="Meiryo UI"/>
        <family val="3"/>
        <charset val="128"/>
        <scheme val="none"/>
      </font>
      <fill>
        <patternFill patternType="none">
          <fgColor indexed="64"/>
          <bgColor indexed="65"/>
        </patternFill>
      </fill>
      <border diagonalUp="0" diagonalDown="0" outline="0">
        <left/>
        <right/>
        <top/>
        <bottom/>
      </border>
    </dxf>
    <dxf>
      <font>
        <strike val="0"/>
        <outline val="0"/>
        <shadow val="0"/>
        <u val="none"/>
        <vertAlign val="baseline"/>
        <name val="Meiryo UI"/>
        <family val="3"/>
        <charset val="128"/>
        <scheme val="none"/>
      </font>
    </dxf>
    <dxf>
      <font>
        <b val="0"/>
        <i val="0"/>
        <strike val="0"/>
        <condense val="0"/>
        <extend val="0"/>
        <outline val="0"/>
        <shadow val="0"/>
        <u val="none"/>
        <vertAlign val="baseline"/>
        <sz val="11"/>
        <color theme="1" tint="0.24994659260841701"/>
        <name val="Meiryo UI"/>
        <family val="3"/>
        <charset val="128"/>
        <scheme val="none"/>
      </font>
      <fill>
        <patternFill patternType="none">
          <fgColor indexed="64"/>
          <bgColor indexed="65"/>
        </patternFill>
      </fill>
      <border diagonalUp="0" diagonalDown="0" outline="0">
        <left/>
        <right/>
        <top/>
        <bottom/>
      </border>
    </dxf>
    <dxf>
      <font>
        <strike val="0"/>
        <outline val="0"/>
        <shadow val="0"/>
        <u val="none"/>
        <vertAlign val="baseline"/>
        <name val="Meiryo UI"/>
        <family val="3"/>
        <charset val="128"/>
        <scheme val="none"/>
      </font>
    </dxf>
    <dxf>
      <font>
        <strike val="0"/>
        <outline val="0"/>
        <shadow val="0"/>
        <u val="none"/>
        <vertAlign val="baseline"/>
        <name val="Meiryo UI"/>
        <family val="3"/>
        <charset val="128"/>
        <scheme val="none"/>
      </font>
    </dxf>
    <dxf>
      <font>
        <strike val="0"/>
        <outline val="0"/>
        <shadow val="0"/>
        <u val="none"/>
        <vertAlign val="baseline"/>
        <name val="Meiryo UI"/>
        <family val="3"/>
        <charset val="128"/>
        <scheme val="none"/>
      </font>
    </dxf>
    <dxf>
      <font>
        <strike val="0"/>
        <outline val="0"/>
        <shadow val="0"/>
        <u val="none"/>
        <vertAlign val="baseline"/>
        <name val="Meiryo UI"/>
        <family val="3"/>
        <charset val="128"/>
        <scheme val="none"/>
      </font>
    </dxf>
    <dxf>
      <font>
        <b val="0"/>
        <i val="0"/>
        <strike val="0"/>
        <condense val="0"/>
        <extend val="0"/>
        <outline val="0"/>
        <shadow val="0"/>
        <u val="none"/>
        <vertAlign val="baseline"/>
        <sz val="11"/>
        <color theme="4"/>
        <name val="Meiryo UI"/>
        <family val="3"/>
        <charset val="128"/>
        <scheme val="none"/>
      </font>
      <numFmt numFmtId="11" formatCode="&quot;¥&quot;#,##0.00;&quot;¥&quot;\-#,##0.00"/>
    </dxf>
    <dxf>
      <font>
        <strike val="0"/>
        <outline val="0"/>
        <shadow val="0"/>
        <u val="none"/>
        <vertAlign val="baseline"/>
        <name val="Meiryo UI"/>
        <family val="3"/>
        <charset val="128"/>
        <scheme val="none"/>
      </font>
    </dxf>
    <dxf>
      <font>
        <b val="0"/>
        <i val="0"/>
        <strike val="0"/>
        <condense val="0"/>
        <extend val="0"/>
        <outline val="0"/>
        <shadow val="0"/>
        <u val="none"/>
        <vertAlign val="baseline"/>
        <sz val="11"/>
        <color theme="4"/>
        <name val="Meiryo UI"/>
        <family val="3"/>
        <charset val="128"/>
        <scheme val="none"/>
      </font>
    </dxf>
    <dxf>
      <font>
        <strike val="0"/>
        <outline val="0"/>
        <shadow val="0"/>
        <u val="none"/>
        <vertAlign val="baseline"/>
        <name val="Meiryo UI"/>
        <family val="3"/>
        <charset val="128"/>
        <scheme val="none"/>
      </font>
    </dxf>
    <dxf>
      <font>
        <strike val="0"/>
        <outline val="0"/>
        <shadow val="0"/>
        <u val="none"/>
        <vertAlign val="baseline"/>
        <name val="Meiryo UI"/>
        <family val="3"/>
        <charset val="128"/>
        <scheme val="none"/>
      </font>
    </dxf>
    <dxf>
      <font>
        <strike val="0"/>
        <outline val="0"/>
        <shadow val="0"/>
        <u val="none"/>
        <vertAlign val="baseline"/>
        <name val="Meiryo UI"/>
        <family val="3"/>
        <charset val="128"/>
        <scheme val="none"/>
      </font>
    </dxf>
    <dxf>
      <font>
        <strike val="0"/>
        <outline val="0"/>
        <shadow val="0"/>
        <u val="none"/>
        <vertAlign val="baseline"/>
        <name val="Meiryo UI"/>
        <family val="3"/>
        <charset val="128"/>
        <scheme val="none"/>
      </font>
    </dxf>
    <dxf>
      <fill>
        <patternFill patternType="solid">
          <fgColor theme="5" tint="0.79998168889431442"/>
          <bgColor theme="5" tint="0.79998168889431442"/>
        </patternFill>
      </fill>
    </dxf>
    <dxf>
      <font>
        <b/>
        <i val="0"/>
        <color theme="1" tint="0.24994659260841701"/>
      </font>
    </dxf>
    <dxf>
      <font>
        <b/>
        <i val="0"/>
        <color theme="1" tint="0.24994659260841701"/>
      </font>
      <border>
        <top style="thin">
          <color theme="5"/>
        </top>
      </border>
    </dxf>
    <dxf>
      <font>
        <b/>
        <i val="0"/>
        <color theme="5" tint="-0.499984740745262"/>
      </font>
      <border>
        <bottom style="thin">
          <color theme="5"/>
        </bottom>
      </border>
    </dxf>
    <dxf>
      <font>
        <color theme="1" tint="0.24994659260841701"/>
      </font>
      <border>
        <top style="thin">
          <color theme="5"/>
        </top>
        <bottom style="thin">
          <color theme="5"/>
        </bottom>
      </border>
    </dxf>
    <dxf>
      <font>
        <b/>
        <i val="0"/>
        <color theme="4"/>
      </font>
      <fill>
        <patternFill>
          <bgColor theme="2"/>
        </patternFill>
      </fill>
    </dxf>
    <dxf>
      <fill>
        <patternFill patternType="none">
          <bgColor auto="1"/>
        </patternFill>
      </fill>
    </dxf>
    <dxf>
      <font>
        <b val="0"/>
        <i val="0"/>
        <color theme="4"/>
      </font>
      <fill>
        <patternFill>
          <bgColor theme="2"/>
        </patternFill>
      </fill>
    </dxf>
    <dxf>
      <font>
        <b/>
        <i val="0"/>
        <color theme="4"/>
      </font>
      <border>
        <bottom style="thin">
          <color theme="4" tint="0.39994506668294322"/>
        </bottom>
      </border>
    </dxf>
    <dxf>
      <font>
        <b/>
        <i val="0"/>
        <color theme="4"/>
      </font>
      <border>
        <bottom style="thin">
          <color theme="0"/>
        </bottom>
      </border>
    </dxf>
    <dxf>
      <font>
        <b val="0"/>
        <i val="0"/>
        <color theme="4"/>
      </font>
      <border>
        <bottom style="thin">
          <color theme="3" tint="0.499984740745262"/>
        </bottom>
        <horizontal style="thin">
          <color theme="3" tint="0.499984740745262"/>
        </horizontal>
      </border>
    </dxf>
    <dxf>
      <font>
        <b/>
        <i val="0"/>
      </font>
      <border>
        <left style="thin">
          <color theme="1"/>
        </left>
        <right style="thin">
          <color theme="1"/>
        </right>
        <top style="thin">
          <color theme="1"/>
        </top>
        <bottom style="thick">
          <color theme="1"/>
        </bottom>
        <vertical style="thin">
          <color theme="1"/>
        </vertical>
      </border>
    </dxf>
    <dxf>
      <font>
        <b/>
        <i val="0"/>
      </font>
    </dxf>
    <dxf>
      <border>
        <left style="thin">
          <color theme="1"/>
        </left>
        <right style="thin">
          <color theme="1"/>
        </right>
        <top style="thin">
          <color theme="1"/>
        </top>
        <bottom style="thin">
          <color theme="1"/>
        </bottom>
        <vertical style="thin">
          <color theme="1"/>
        </vertical>
        <horizontal style="thin">
          <color theme="1"/>
        </horizontal>
      </border>
    </dxf>
    <dxf>
      <fill>
        <patternFill>
          <bgColor theme="0" tint="-4.9989318521683403E-2"/>
        </patternFill>
      </fill>
      <border>
        <left style="medium">
          <color theme="0"/>
        </left>
        <right style="medium">
          <color theme="0"/>
        </right>
        <top style="medium">
          <color theme="0"/>
        </top>
        <bottom style="medium">
          <color theme="0"/>
        </bottom>
        <vertical style="medium">
          <color theme="0"/>
        </vertical>
        <horizontal style="medium">
          <color theme="0"/>
        </horizontal>
      </border>
    </dxf>
    <dxf>
      <border>
        <left style="thin">
          <color theme="4"/>
        </left>
        <right style="thin">
          <color theme="4"/>
        </right>
      </border>
    </dxf>
    <dxf>
      <fill>
        <patternFill>
          <bgColor theme="4" tint="0.79998168889431442"/>
        </patternFill>
      </fill>
    </dxf>
    <dxf>
      <fill>
        <patternFill>
          <bgColor theme="0"/>
        </patternFill>
      </fill>
    </dxf>
    <dxf>
      <font>
        <color theme="2"/>
      </font>
      <fill>
        <patternFill>
          <bgColor theme="4" tint="-0.499984740745262"/>
        </patternFill>
      </fill>
    </dxf>
    <dxf>
      <border>
        <bottom style="thin">
          <color theme="4" tint="-0.24994659260841701"/>
        </bottom>
      </border>
    </dxf>
  </dxfs>
  <tableStyles count="5" defaultTableStyle="TableStyleMedium2" defaultPivotStyle="PivotStyleLight16">
    <tableStyle name="Basic Invoice" pivot="0" count="5" xr9:uid="{81EE72CA-2817-4AAF-A971-E91D33C521F7}">
      <tableStyleElement type="wholeTable" dxfId="67"/>
      <tableStyleElement type="headerRow" dxfId="66"/>
      <tableStyleElement type="firstRowStripe" dxfId="65"/>
      <tableStyleElement type="secondRowStripe" dxfId="64"/>
      <tableStyleElement type="secondColumnStripe" dxfId="63"/>
    </tableStyle>
    <tableStyle name="テーブル スタイル 1" pivot="0" count="1" xr9:uid="{8E8170C3-1FFF-4046-B3D6-393268DACF20}">
      <tableStyleElement type="wholeTable" dxfId="62"/>
    </tableStyle>
    <tableStyle name="請求書" pivot="0" count="3" xr9:uid="{67C95FC6-585D-4671-8793-7351B1B613FA}">
      <tableStyleElement type="wholeTable" dxfId="61"/>
      <tableStyleElement type="headerRow" dxfId="60"/>
      <tableStyleElement type="totalRow" dxfId="59"/>
    </tableStyle>
    <tableStyle name="請求書 2" pivot="0" count="6" xr9:uid="{5D7A085A-FEA6-4993-B0E9-2F138B47AF85}">
      <tableStyleElement type="wholeTable" dxfId="58"/>
      <tableStyleElement type="headerRow" dxfId="57"/>
      <tableStyleElement type="totalRow" dxfId="56"/>
      <tableStyleElement type="lastColumn" dxfId="55"/>
      <tableStyleElement type="lastHeaderCell" dxfId="54"/>
      <tableStyleElement type="lastTotalCell" dxfId="53"/>
    </tableStyle>
    <tableStyle name="利子付きの請求書 (青)" pivot="0" count="5" xr9:uid="{5EE60FDD-EAAF-47A6-A2C6-7CA6C2D655AD}">
      <tableStyleElement type="wholeTable" dxfId="52"/>
      <tableStyleElement type="headerRow" dxfId="51"/>
      <tableStyleElement type="totalRow" dxfId="50"/>
      <tableStyleElement type="lastColumn" dxfId="49"/>
      <tableStyleElement type="firstRowStripe" dxfId="4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0</xdr:row>
      <xdr:rowOff>57150</xdr:rowOff>
    </xdr:from>
    <xdr:to>
      <xdr:col>4</xdr:col>
      <xdr:colOff>468630</xdr:colOff>
      <xdr:row>7</xdr:row>
      <xdr:rowOff>28575</xdr:rowOff>
    </xdr:to>
    <xdr:sp macro="" textlink="">
      <xdr:nvSpPr>
        <xdr:cNvPr id="2" name="Text Box 2">
          <a:extLst>
            <a:ext uri="{FF2B5EF4-FFF2-40B4-BE49-F238E27FC236}">
              <a16:creationId xmlns:a16="http://schemas.microsoft.com/office/drawing/2014/main" id="{C281776C-479F-47A9-825E-A07F81E5AB4B}"/>
            </a:ext>
          </a:extLst>
        </xdr:cNvPr>
        <xdr:cNvSpPr txBox="1">
          <a:spLocks noChangeArrowheads="1"/>
        </xdr:cNvSpPr>
      </xdr:nvSpPr>
      <xdr:spPr bwMode="auto">
        <a:xfrm>
          <a:off x="47625" y="57150"/>
          <a:ext cx="2310765" cy="1251585"/>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zh-CN" altLang="en-US" sz="1100" b="0" i="0" strike="noStrike">
              <a:solidFill>
                <a:srgbClr val="000000"/>
              </a:solidFill>
              <a:latin typeface="ＭＳ Ｐゴシック"/>
              <a:ea typeface="ＭＳ Ｐゴシック"/>
            </a:rPr>
            <a:t>〒</a:t>
          </a:r>
          <a:r>
            <a:rPr lang="en-US" altLang="zh-CN" sz="1100" b="0" i="0" strike="noStrike">
              <a:solidFill>
                <a:srgbClr val="000000"/>
              </a:solidFill>
              <a:latin typeface="ＭＳ Ｐゴシック"/>
              <a:ea typeface="ＭＳ Ｐゴシック"/>
            </a:rPr>
            <a:t>100-0000</a:t>
          </a:r>
        </a:p>
        <a:p>
          <a:pPr algn="l" rtl="0">
            <a:defRPr sz="1000"/>
          </a:pPr>
          <a:r>
            <a:rPr lang="zh-CN" altLang="en-US" sz="1100" b="0" i="0" strike="noStrike">
              <a:solidFill>
                <a:srgbClr val="000000"/>
              </a:solidFill>
              <a:latin typeface="ＭＳ Ｐゴシック"/>
              <a:ea typeface="ＭＳ Ｐゴシック"/>
            </a:rPr>
            <a:t>東京都○○○区○○○町 </a:t>
          </a:r>
          <a:r>
            <a:rPr lang="en-US" altLang="zh-CN" sz="1100" b="0" i="0" strike="noStrike">
              <a:solidFill>
                <a:srgbClr val="000000"/>
              </a:solidFill>
              <a:latin typeface="ＭＳ Ｐゴシック"/>
              <a:ea typeface="ＭＳ Ｐゴシック"/>
            </a:rPr>
            <a:t>x-xx-xx</a:t>
          </a:r>
        </a:p>
        <a:p>
          <a:pPr algn="l" rtl="0">
            <a:defRPr sz="1000"/>
          </a:pPr>
          <a:r>
            <a:rPr lang="zh-CN" altLang="en-US" sz="1100" b="0" i="0" strike="noStrike">
              <a:solidFill>
                <a:srgbClr val="000000"/>
              </a:solidFill>
              <a:latin typeface="ＭＳ Ｐゴシック"/>
              <a:ea typeface="ＭＳ Ｐゴシック"/>
            </a:rPr>
            <a:t>株式会社  ○○○○</a:t>
          </a:r>
        </a:p>
        <a:p>
          <a:pPr algn="l" rtl="0">
            <a:defRPr sz="1000"/>
          </a:pPr>
          <a:endParaRPr lang="zh-CN" altLang="en-US" sz="1100" b="0" i="0" strike="noStrike">
            <a:solidFill>
              <a:srgbClr val="000000"/>
            </a:solidFill>
            <a:latin typeface="ＭＳ Ｐゴシック"/>
            <a:ea typeface="ＭＳ Ｐゴシック"/>
          </a:endParaRPr>
        </a:p>
        <a:p>
          <a:pPr algn="l" rtl="0">
            <a:defRPr sz="1000"/>
          </a:pPr>
          <a:r>
            <a:rPr lang="zh-CN" altLang="en-US" sz="1100" b="0" i="0" strike="noStrike">
              <a:solidFill>
                <a:srgbClr val="000000"/>
              </a:solidFill>
              <a:latin typeface="ＭＳ Ｐゴシック"/>
              <a:ea typeface="ＭＳ Ｐゴシック"/>
            </a:rPr>
            <a:t>教育部 運営担当 寺山 裕子 様</a:t>
          </a:r>
        </a:p>
        <a:p>
          <a:pPr algn="l" rtl="0">
            <a:defRPr sz="1000"/>
          </a:pPr>
          <a:endParaRPr lang="zh-CN" altLang="en-US" sz="1100" b="0" i="0" strike="noStrike">
            <a:solidFill>
              <a:srgbClr val="000000"/>
            </a:solidFill>
            <a:latin typeface="ＭＳ Ｐゴシック"/>
            <a:ea typeface="ＭＳ Ｐゴシック"/>
          </a:endParaRPr>
        </a:p>
        <a:p>
          <a:pPr algn="l" rtl="0">
            <a:defRPr sz="1000"/>
          </a:pPr>
          <a:endParaRPr lang="zh-CN" altLang="en-US" sz="1100" b="0" i="0" strike="noStrike">
            <a:solidFill>
              <a:srgbClr val="000000"/>
            </a:solidFill>
            <a:latin typeface="ＭＳ Ｐゴシック"/>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33337</xdr:rowOff>
    </xdr:from>
    <xdr:to>
      <xdr:col>1</xdr:col>
      <xdr:colOff>1428750</xdr:colOff>
      <xdr:row>0</xdr:row>
      <xdr:rowOff>728662</xdr:rowOff>
    </xdr:to>
    <xdr:pic>
      <xdr:nvPicPr>
        <xdr:cNvPr id="2" name="画像 1">
          <a:extLst>
            <a:ext uri="{FF2B5EF4-FFF2-40B4-BE49-F238E27FC236}">
              <a16:creationId xmlns:a16="http://schemas.microsoft.com/office/drawing/2014/main" id="{B1DADBDC-364B-48EB-BEF9-C776E1DD1DE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4320" y="33337"/>
          <a:ext cx="1390650" cy="6953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120867</xdr:colOff>
      <xdr:row>0</xdr:row>
      <xdr:rowOff>38101</xdr:rowOff>
    </xdr:from>
    <xdr:to>
      <xdr:col>1</xdr:col>
      <xdr:colOff>1517431</xdr:colOff>
      <xdr:row>0</xdr:row>
      <xdr:rowOff>736384</xdr:rowOff>
    </xdr:to>
    <xdr:pic>
      <xdr:nvPicPr>
        <xdr:cNvPr id="2" name="画像 2">
          <a:extLst>
            <a:ext uri="{FF2B5EF4-FFF2-40B4-BE49-F238E27FC236}">
              <a16:creationId xmlns:a16="http://schemas.microsoft.com/office/drawing/2014/main" id="{05959D5F-CAF5-4B0C-9B4B-584B5CF3FC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8987" y="38101"/>
          <a:ext cx="1396564" cy="69828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68263</xdr:colOff>
      <xdr:row>0</xdr:row>
      <xdr:rowOff>66890</xdr:rowOff>
    </xdr:from>
    <xdr:to>
      <xdr:col>1</xdr:col>
      <xdr:colOff>661245</xdr:colOff>
      <xdr:row>0</xdr:row>
      <xdr:rowOff>775469</xdr:rowOff>
    </xdr:to>
    <xdr:pic>
      <xdr:nvPicPr>
        <xdr:cNvPr id="2" name="画像 18" descr="ロゴをここに挿入します">
          <a:extLst>
            <a:ext uri="{FF2B5EF4-FFF2-40B4-BE49-F238E27FC236}">
              <a16:creationId xmlns:a16="http://schemas.microsoft.com/office/drawing/2014/main" id="{B2DD6BF1-55FD-4FDE-AA09-A5ACFCC4B32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594043" y="272630"/>
          <a:ext cx="1735982" cy="7085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27</xdr:row>
      <xdr:rowOff>230717</xdr:rowOff>
    </xdr:from>
    <xdr:to>
      <xdr:col>1</xdr:col>
      <xdr:colOff>1756834</xdr:colOff>
      <xdr:row>31</xdr:row>
      <xdr:rowOff>154518</xdr:rowOff>
    </xdr:to>
    <xdr:sp macro="" textlink="">
      <xdr:nvSpPr>
        <xdr:cNvPr id="2" name="テキスト ボックス 1">
          <a:extLst>
            <a:ext uri="{FF2B5EF4-FFF2-40B4-BE49-F238E27FC236}">
              <a16:creationId xmlns:a16="http://schemas.microsoft.com/office/drawing/2014/main" id="{96A3A9B8-205B-4831-9902-ACFCD6026C7B}"/>
            </a:ext>
          </a:extLst>
        </xdr:cNvPr>
        <xdr:cNvSpPr txBox="1"/>
      </xdr:nvSpPr>
      <xdr:spPr>
        <a:xfrm>
          <a:off x="129540" y="7744037"/>
          <a:ext cx="2915074" cy="845821"/>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rtl="0"/>
          <a:r>
            <a:rPr lang="ja" sz="800" b="0" i="0" u="none" strike="noStrike">
              <a:solidFill>
                <a:schemeClr val="dk1"/>
              </a:solidFill>
              <a:effectLst/>
              <a:latin typeface="+mn-lt"/>
              <a:ea typeface="Meiryo UI" panose="020B0604030504040204" pitchFamily="34" charset="-128"/>
              <a:cs typeface="+mn-cs"/>
            </a:rPr>
            <a:t>すべての支払先を &lt;会社名&gt; に指定します。この請求書に関して不明な点がある場合は、(206) 555-1163、someone@example.com の &lt;名前&gt; にお問い合わせください。</a:t>
          </a:r>
          <a:endParaRPr lang="en-US" sz="1000" b="0" i="0" u="none" strike="noStrike">
            <a:solidFill>
              <a:schemeClr val="dk1"/>
            </a:solidFill>
            <a:effectLst/>
            <a:latin typeface="+mn-lt"/>
            <a:ea typeface="Meiryo UI" panose="020B0604030504040204" pitchFamily="34" charset="-128"/>
            <a:cs typeface="+mn-cs"/>
          </a:endParaRPr>
        </a:p>
        <a:p>
          <a:pPr rtl="0"/>
          <a:r>
            <a:rPr lang="ja" sz="800" b="1" i="0">
              <a:solidFill>
                <a:schemeClr val="dk1"/>
              </a:solidFill>
              <a:effectLst/>
              <a:latin typeface="+mj-lt"/>
              <a:ea typeface="Meiryo UI" panose="020B0604030504040204" pitchFamily="34" charset="-128"/>
              <a:cs typeface="+mn-cs"/>
            </a:rPr>
            <a:t>ご利用ありがとうございます。</a:t>
          </a:r>
          <a:endParaRPr lang="en-US" sz="800">
            <a:effectLst/>
            <a:latin typeface="+mj-lt"/>
            <a:ea typeface="Meiryo UI" panose="020B0604030504040204" pitchFamily="34" charset="-128"/>
          </a:endParaRPr>
        </a:p>
      </xdr:txBody>
    </xdr:sp>
    <xdr:clientData/>
  </xdr:twoCellAnchor>
  <xdr:twoCellAnchor>
    <xdr:from>
      <xdr:col>0</xdr:col>
      <xdr:colOff>29632</xdr:colOff>
      <xdr:row>1</xdr:row>
      <xdr:rowOff>114300</xdr:rowOff>
    </xdr:from>
    <xdr:to>
      <xdr:col>1</xdr:col>
      <xdr:colOff>1280582</xdr:colOff>
      <xdr:row>8</xdr:row>
      <xdr:rowOff>31751</xdr:rowOff>
    </xdr:to>
    <xdr:sp macro="" textlink="">
      <xdr:nvSpPr>
        <xdr:cNvPr id="3" name="テキスト ボックス 2">
          <a:extLst>
            <a:ext uri="{FF2B5EF4-FFF2-40B4-BE49-F238E27FC236}">
              <a16:creationId xmlns:a16="http://schemas.microsoft.com/office/drawing/2014/main" id="{5CEACFBD-3951-49C3-B96A-0138B9A7B86F}"/>
            </a:ext>
          </a:extLst>
        </xdr:cNvPr>
        <xdr:cNvSpPr txBox="1"/>
      </xdr:nvSpPr>
      <xdr:spPr>
        <a:xfrm>
          <a:off x="159172" y="1432560"/>
          <a:ext cx="2409190" cy="1174751"/>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ja" sz="1000" b="1">
              <a:solidFill>
                <a:schemeClr val="bg1"/>
              </a:solidFill>
              <a:latin typeface="Meiryo UI" panose="020B0604030504040204" pitchFamily="34" charset="-128"/>
              <a:ea typeface="Meiryo UI" panose="020B0604030504040204" pitchFamily="34" charset="-128"/>
            </a:rPr>
            <a:t>番地</a:t>
          </a:r>
        </a:p>
        <a:p>
          <a:pPr rtl="0"/>
          <a:r>
            <a:rPr lang="ja" sz="1000" b="1">
              <a:solidFill>
                <a:schemeClr val="bg1"/>
              </a:solidFill>
              <a:latin typeface="Meiryo UI" panose="020B0604030504040204" pitchFamily="34" charset="-128"/>
              <a:ea typeface="Meiryo UI" panose="020B0604030504040204" pitchFamily="34" charset="-128"/>
            </a:rPr>
            <a:t>都道府県、市区町村  00000</a:t>
          </a:r>
        </a:p>
        <a:p>
          <a:pPr rtl="0"/>
          <a:r>
            <a:rPr lang="ja" sz="1000" b="1">
              <a:solidFill>
                <a:schemeClr val="bg1"/>
              </a:solidFill>
              <a:latin typeface="Meiryo UI" panose="020B0604030504040204" pitchFamily="34" charset="-128"/>
              <a:ea typeface="Meiryo UI" panose="020B0604030504040204" pitchFamily="34" charset="-128"/>
            </a:rPr>
            <a:t>電話:(206) 555-1163</a:t>
          </a:r>
        </a:p>
        <a:p>
          <a:pPr rtl="0"/>
          <a:r>
            <a:rPr lang="ja" sz="1000" b="1">
              <a:solidFill>
                <a:schemeClr val="bg1"/>
              </a:solidFill>
              <a:latin typeface="Meiryo UI" panose="020B0604030504040204" pitchFamily="34" charset="-128"/>
              <a:ea typeface="Meiryo UI" panose="020B0604030504040204" pitchFamily="34" charset="-128"/>
            </a:rPr>
            <a:t>Fax:(206) 555-1164</a:t>
          </a:r>
        </a:p>
        <a:p>
          <a:pPr rtl="0"/>
          <a:r>
            <a:rPr lang="ja" sz="1000" b="1">
              <a:solidFill>
                <a:schemeClr val="bg1"/>
              </a:solidFill>
              <a:latin typeface="Meiryo UI" panose="020B0604030504040204" pitchFamily="34" charset="-128"/>
              <a:ea typeface="Meiryo UI" panose="020B0604030504040204" pitchFamily="34" charset="-128"/>
            </a:rPr>
            <a:t>someone@example.com</a:t>
          </a:r>
        </a:p>
      </xdr:txBody>
    </xdr:sp>
    <xdr:clientData/>
  </xdr:twoCellAnchor>
  <xdr:twoCellAnchor editAs="oneCell">
    <xdr:from>
      <xdr:col>0</xdr:col>
      <xdr:colOff>137582</xdr:colOff>
      <xdr:row>0</xdr:row>
      <xdr:rowOff>280023</xdr:rowOff>
    </xdr:from>
    <xdr:to>
      <xdr:col>1</xdr:col>
      <xdr:colOff>404282</xdr:colOff>
      <xdr:row>0</xdr:row>
      <xdr:rowOff>908931</xdr:rowOff>
    </xdr:to>
    <xdr:pic>
      <xdr:nvPicPr>
        <xdr:cNvPr id="4" name="グラフィック 201" descr="ロゴのプレースホルダー">
          <a:extLst>
            <a:ext uri="{FF2B5EF4-FFF2-40B4-BE49-F238E27FC236}">
              <a16:creationId xmlns:a16="http://schemas.microsoft.com/office/drawing/2014/main" id="{3AEBB72C-1F7C-4C6B-9DD6-61EBFAE0A8E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267122" y="280023"/>
          <a:ext cx="1424940" cy="628908"/>
        </a:xfrm>
        <a:prstGeom prst="rect">
          <a:avLst/>
        </a:prstGeom>
      </xdr:spPr>
    </xdr:pic>
    <xdr:clientData/>
  </xdr:twoCellAnchor>
  <xdr:twoCellAnchor>
    <xdr:from>
      <xdr:col>0</xdr:col>
      <xdr:colOff>31749</xdr:colOff>
      <xdr:row>0</xdr:row>
      <xdr:rowOff>994833</xdr:rowOff>
    </xdr:from>
    <xdr:to>
      <xdr:col>1</xdr:col>
      <xdr:colOff>1504950</xdr:colOff>
      <xdr:row>0</xdr:row>
      <xdr:rowOff>1238249</xdr:rowOff>
    </xdr:to>
    <xdr:sp macro="" textlink="">
      <xdr:nvSpPr>
        <xdr:cNvPr id="5" name="テキスト ボックス 4">
          <a:extLst>
            <a:ext uri="{FF2B5EF4-FFF2-40B4-BE49-F238E27FC236}">
              <a16:creationId xmlns:a16="http://schemas.microsoft.com/office/drawing/2014/main" id="{5B4BEA10-C9E0-46B3-800B-3DDF3E709BFC}"/>
            </a:ext>
          </a:extLst>
        </xdr:cNvPr>
        <xdr:cNvSpPr txBox="1"/>
      </xdr:nvSpPr>
      <xdr:spPr>
        <a:xfrm>
          <a:off x="161289" y="994833"/>
          <a:ext cx="2631441" cy="243416"/>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ja" sz="1000" b="0" i="0" cap="none" spc="0">
              <a:ln>
                <a:noFill/>
              </a:ln>
              <a:solidFill>
                <a:schemeClr val="accent2"/>
              </a:solidFill>
              <a:effectLst/>
              <a:latin typeface="Meiryo UI" panose="020B0604030504040204" pitchFamily="34" charset="-128"/>
              <a:ea typeface="Meiryo UI" panose="020B0604030504040204" pitchFamily="34" charset="-128"/>
              <a:cs typeface="+mn-cs"/>
            </a:rPr>
            <a:t>キャッチ コピー</a:t>
          </a:r>
          <a:r>
            <a:rPr lang="ja" sz="1000" b="0" i="0" cap="none" spc="0" baseline="0">
              <a:ln>
                <a:noFill/>
              </a:ln>
              <a:solidFill>
                <a:schemeClr val="accent2"/>
              </a:solidFill>
              <a:effectLst/>
              <a:latin typeface="Meiryo UI" panose="020B0604030504040204" pitchFamily="34" charset="-128"/>
              <a:ea typeface="Meiryo UI" panose="020B0604030504040204" pitchFamily="34" charset="-128"/>
              <a:cs typeface="+mn-cs"/>
            </a:rPr>
            <a:t>をここに表示可能</a:t>
          </a:r>
          <a:endParaRPr lang="en-US" sz="1000" b="0" i="0" cap="none" spc="0">
            <a:ln>
              <a:noFill/>
            </a:ln>
            <a:solidFill>
              <a:schemeClr val="accent2"/>
            </a:solidFill>
            <a:effectLst/>
            <a:latin typeface="Meiryo UI" panose="020B0604030504040204" pitchFamily="34" charset="-128"/>
            <a:ea typeface="Meiryo UI" panose="020B0604030504040204" pitchFamily="34" charset="-128"/>
          </a:endParaRPr>
        </a:p>
        <a:p>
          <a:pPr rtl="0"/>
          <a:endParaRPr lang="en-US" sz="1100" b="0" cap="none" spc="0">
            <a:ln>
              <a:noFill/>
            </a:ln>
            <a:solidFill>
              <a:schemeClr val="bg1"/>
            </a:solidFill>
            <a:effectLst/>
            <a:latin typeface="Meiryo UI" panose="020B0604030504040204" pitchFamily="34" charset="-128"/>
            <a:ea typeface="Meiryo UI" panose="020B0604030504040204" pitchFamily="34" charset="-128"/>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C820865-4627-473C-81D4-42E04647BBEA}" name="InvoiceDetails" displayName="InvoiceDetails" ref="B10:C14" headerRowDxfId="47" dataDxfId="46" totalsRowDxfId="45">
  <autoFilter ref="B10:C14" xr:uid="{00000000-0009-0000-0100-000001000000}"/>
  <tableColumns count="2">
    <tableColumn id="1" xr3:uid="{E14D9FB3-BA15-45A7-ADD3-084E445204FF}" name="詳細" totalsRowLabel="集計" dataDxfId="44" totalsRowDxfId="43"/>
    <tableColumn id="2" xr3:uid="{E185AB06-2871-4BD1-BFAE-A43AAD857CF6}" name="金額" totalsRowFunction="sum" dataDxfId="42" totalsRowDxfId="41"/>
  </tableColumns>
  <tableStyleInfo name="請求書" showFirstColumn="0" showLastColumn="1" showRowStripes="1" showColumnStripes="0"/>
  <extLst>
    <ext xmlns:x14="http://schemas.microsoft.com/office/spreadsheetml/2009/9/main" uri="{504A1905-F514-4f6f-8877-14C23A59335A}">
      <x14:table altTextSummary="請求書品目に関する情報 (各請求書品目の摘要や金額など) を表す請求明細表"/>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72387C5-60FD-4C35-83D9-274AE8B48291}" name="データ" displayName="データ" ref="B15:E25" totalsRowCount="1" headerRowDxfId="40" dataDxfId="39" totalsRowDxfId="38">
  <autoFilter ref="B15:E24" xr:uid="{00000000-0009-0000-0100-000001000000}"/>
  <tableColumns count="4">
    <tableColumn id="1" xr3:uid="{339D26D5-783C-4255-965D-977C67272850}" name="説明" dataDxfId="37" totalsRowDxfId="36"/>
    <tableColumn id="2" xr3:uid="{88B782E1-6A8C-4E0F-BA9D-7EB2FFE910BF}" name="数量" dataDxfId="35" totalsRowDxfId="34"/>
    <tableColumn id="3" xr3:uid="{25AABFFC-7A98-4B30-9EDD-E11D4CCB543F}" name="金額" totalsRowLabel="総額" dataDxfId="33" totalsRowDxfId="32"/>
    <tableColumn id="4" xr3:uid="{9814BF25-C26B-4C53-94D7-B48B462A3A08}" name="合計" totalsRowFunction="sum" dataDxfId="31" totalsRowDxfId="30">
      <calculatedColumnFormula>データ[[#This Row],[数量]]*データ[[#This Row],[金額]]</calculatedColumnFormula>
    </tableColumn>
  </tableColumns>
  <tableStyleInfo name="利子付きの請求書 (青)" showFirstColumn="0" showLastColumn="1" showRowStripes="1" showColumnStripes="0"/>
  <extLst>
    <ext xmlns:x14="http://schemas.microsoft.com/office/spreadsheetml/2009/9/main" uri="{504A1905-F514-4f6f-8877-14C23A59335A}">
      <x14:table altTextSummary="このテーブルに、説明、数量、金額を入力します。合計が自動的に計算されます"/>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E2A9BD-9208-4862-BC75-F54519049779}" name="請求書" displayName="請求書" ref="D4:H12" totalsRowCount="1" headerRowDxfId="29" dataDxfId="28" totalsRowDxfId="27">
  <tableColumns count="5">
    <tableColumn id="1" xr3:uid="{076BBEFD-DBE6-4188-8342-1ABBF7E50FB1}" name="品目番号" dataDxfId="26" totalsRowDxfId="25"/>
    <tableColumn id="2" xr3:uid="{B6DADC08-A4D5-4B77-A109-2479664E4596}" name="説明" totalsRowFunction="custom" dataDxfId="24" totalsRowDxfId="23">
      <totalsRowFormula>"合計品目数: "&amp;SUBTOTAL(103,請求書[説明])</totalsRowFormula>
    </tableColumn>
    <tableColumn id="3" xr3:uid="{02A50631-9BA6-4C4F-8E70-7A72A45F116B}" name="価格" dataDxfId="22" totalsRowDxfId="21"/>
    <tableColumn id="4" xr3:uid="{E0B184F2-9C78-4950-ACEC-2370BBAF8D96}" name="数量" totalsRowLabel="小計" dataDxfId="20"/>
    <tableColumn id="5" xr3:uid="{68ECF7E7-DDE6-451D-84BF-96509CF87565}" name="金額" totalsRowFunction="sum" dataDxfId="19" totalsRowDxfId="18">
      <calculatedColumnFormula>IFERROR(請求書[[#This Row],[価格]]*請求書[[#This Row],[数量]], "")</calculatedColumnFormula>
    </tableColumn>
  </tableColumns>
  <tableStyleInfo name="請求書" showFirstColumn="0" showLastColumn="0" showRowStripes="1" showColumnStripes="0"/>
  <extLst>
    <ext xmlns:x14="http://schemas.microsoft.com/office/spreadsheetml/2009/9/main" uri="{504A1905-F514-4f6f-8877-14C23A59335A}">
      <x14:table altTextSummary="この表には、品目番号、説明、価格、数量を入力します。金額は自動的に計算されます"/>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6F843E9-DD91-4EDE-A862-25CD533B5C71}" name="テーブル_1" displayName="テーブル_1" ref="A17:E27" totalsRowCount="1" dataDxfId="16" totalsRowDxfId="15" headerRowBorderDxfId="17" totalsRowBorderDxfId="14">
  <autoFilter ref="A17:E26" xr:uid="{00000000-0009-0000-0100-000001000000}"/>
  <tableColumns count="5">
    <tableColumn id="1" xr3:uid="{B169E14E-F752-4E33-8A4E-B23B7E4D8999}" name="数量" totalsRowLabel="小計" dataDxfId="13" totalsRowDxfId="12"/>
    <tableColumn id="2" xr3:uid="{E64CC538-B0AD-4A83-83AA-F20393C8C256}" name="説明" dataDxfId="11" totalsRowDxfId="10"/>
    <tableColumn id="3" xr3:uid="{16CE8E1F-2CC3-4730-B15D-9D6B8B5C4F71}" name="単価" dataDxfId="9" totalsRowDxfId="8"/>
    <tableColumn id="4" xr3:uid="{65D3C325-4F39-451A-88ED-77E22E18E46C}" name="金額" totalsRowFunction="sum" dataDxfId="7" totalsRowDxfId="6">
      <calculatedColumnFormula>A18*C18-IF(A18*C18&gt;100,1,0)*A18*C18*0.1</calculatedColumnFormula>
    </tableColumn>
    <tableColumn id="5" xr3:uid="{4D45322F-CCCE-4572-A74A-CCD77272C0F6}" name="10% 割引の適用" dataDxfId="5" totalsRowDxfId="4">
      <calculatedColumnFormula>IF(A18*C18&gt;100,1,0)</calculatedColumnFormula>
    </tableColumn>
  </tableColumns>
  <tableStyleInfo name="テーブル スタイル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7527D7F-3FBB-4A6B-9C9C-58965FBD4BC6}" name="BasicInvoice" displayName="BasicInvoice" ref="A14:B27" totalsRowShown="0" headerRowDxfId="3" dataDxfId="2">
  <autoFilter ref="A14:B27" xr:uid="{00000000-0009-0000-0100-000002000000}">
    <filterColumn colId="0" hiddenButton="1"/>
    <filterColumn colId="1" hiddenButton="1"/>
  </autoFilter>
  <tableColumns count="2">
    <tableColumn id="1" xr3:uid="{13251BF6-AE87-46B3-8462-F73E4F34A1E3}" name="説明" dataDxfId="1"/>
    <tableColumn id="2" xr3:uid="{B5243E8C-5626-430B-BB65-2B2E0087B13F}" name="金額" dataDxfId="0"/>
  </tableColumns>
  <tableStyleInfo name="Basic Invoice" showFirstColumn="0" showLastColumn="0" showRowStripes="1" showColumnStripes="0"/>
  <extLst>
    <ext xmlns:x14="http://schemas.microsoft.com/office/spreadsheetml/2009/9/main" uri="{504A1905-F514-4f6f-8877-14C23A59335A}">
      <x14:table altTextSummary="Enter invoice description and amount in this table. Add new rows and columns for more entries. Total due is automatically calculated"/>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www.tailspintoys.com/" TargetMode="External"/><Relationship Id="rId1" Type="http://schemas.openxmlformats.org/officeDocument/2006/relationships/hyperlink" Target="mailto:CustomerService@TailSpinToys.com" TargetMode="External"/><Relationship Id="rId4" Type="http://schemas.openxmlformats.org/officeDocument/2006/relationships/table" Target="../tables/table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EB9F-444A-4629-B4E4-366498EEAB61}">
  <dimension ref="A1:H45"/>
  <sheetViews>
    <sheetView showGridLines="0" view="pageBreakPreview" zoomScale="60" zoomScaleNormal="100" workbookViewId="0">
      <selection sqref="A1:D2"/>
    </sheetView>
  </sheetViews>
  <sheetFormatPr defaultRowHeight="13.2"/>
  <cols>
    <col min="1" max="1" width="8.8984375" style="191" customWidth="1"/>
    <col min="2" max="3" width="7" style="191" customWidth="1"/>
    <col min="4" max="6" width="8.296875" style="191" customWidth="1"/>
    <col min="7" max="7" width="9.59765625" style="191" customWidth="1"/>
    <col min="8" max="8" width="14.796875" style="191" bestFit="1" customWidth="1"/>
    <col min="9" max="16384" width="8.796875" style="191"/>
  </cols>
  <sheetData>
    <row r="1" spans="1:8" ht="19.5" customHeight="1">
      <c r="A1" s="280" t="s">
        <v>125</v>
      </c>
      <c r="B1" s="280"/>
      <c r="C1" s="280"/>
      <c r="D1" s="280"/>
      <c r="G1" s="225" t="s">
        <v>171</v>
      </c>
    </row>
    <row r="2" spans="1:8" ht="9.75" customHeight="1" thickBot="1">
      <c r="A2" s="281"/>
      <c r="B2" s="281"/>
      <c r="C2" s="281"/>
      <c r="D2" s="281"/>
      <c r="G2" s="226" t="s">
        <v>191</v>
      </c>
    </row>
    <row r="3" spans="1:8" ht="13.8" thickTop="1">
      <c r="G3" s="191" t="s">
        <v>192</v>
      </c>
      <c r="H3" s="192">
        <f ca="1">TODAY()</f>
        <v>43711</v>
      </c>
    </row>
    <row r="4" spans="1:8">
      <c r="A4" s="191" t="s">
        <v>193</v>
      </c>
    </row>
    <row r="5" spans="1:8">
      <c r="A5" s="191" t="s">
        <v>168</v>
      </c>
      <c r="F5" s="191" t="s">
        <v>194</v>
      </c>
      <c r="H5" s="192">
        <f ca="1">H3+31</f>
        <v>43742</v>
      </c>
    </row>
    <row r="6" spans="1:8">
      <c r="A6" s="192" t="s">
        <v>170</v>
      </c>
      <c r="F6" s="191" t="s">
        <v>195</v>
      </c>
      <c r="H6" s="191" t="s">
        <v>196</v>
      </c>
    </row>
    <row r="7" spans="1:8" ht="5.25" customHeight="1" thickBot="1"/>
    <row r="8" spans="1:8">
      <c r="A8" s="191" t="s">
        <v>197</v>
      </c>
      <c r="F8" s="282" t="s">
        <v>198</v>
      </c>
      <c r="G8" s="283"/>
      <c r="H8" s="227">
        <v>0</v>
      </c>
    </row>
    <row r="9" spans="1:8">
      <c r="F9" s="267" t="s">
        <v>136</v>
      </c>
      <c r="G9" s="268"/>
      <c r="H9" s="228">
        <v>33080</v>
      </c>
    </row>
    <row r="10" spans="1:8">
      <c r="F10" s="267" t="s">
        <v>199</v>
      </c>
      <c r="G10" s="268"/>
      <c r="H10" s="228">
        <v>33080</v>
      </c>
    </row>
    <row r="11" spans="1:8">
      <c r="A11" s="191" t="s">
        <v>200</v>
      </c>
      <c r="B11" s="191">
        <v>2901890</v>
      </c>
      <c r="F11" s="267" t="s">
        <v>201</v>
      </c>
      <c r="G11" s="268"/>
      <c r="H11" s="228">
        <f>H9-H10</f>
        <v>0</v>
      </c>
    </row>
    <row r="12" spans="1:8">
      <c r="F12" s="267" t="s">
        <v>202</v>
      </c>
      <c r="G12" s="268"/>
      <c r="H12" s="228">
        <f>H45</f>
        <v>260547</v>
      </c>
    </row>
    <row r="13" spans="1:8">
      <c r="F13" s="267" t="s">
        <v>203</v>
      </c>
      <c r="G13" s="268"/>
      <c r="H13" s="228">
        <f>H11+H12</f>
        <v>260547</v>
      </c>
    </row>
    <row r="14" spans="1:8" ht="13.8" thickBot="1">
      <c r="F14" s="269" t="s">
        <v>204</v>
      </c>
      <c r="G14" s="270"/>
      <c r="H14" s="229">
        <f>H12-H13</f>
        <v>0</v>
      </c>
    </row>
    <row r="15" spans="1:8" ht="4.5" customHeight="1"/>
    <row r="16" spans="1:8">
      <c r="A16" s="191" t="s">
        <v>205</v>
      </c>
    </row>
    <row r="17" spans="1:8" ht="6" customHeight="1" thickBot="1"/>
    <row r="18" spans="1:8" ht="24.75" customHeight="1" thickBot="1">
      <c r="A18" s="271" t="s">
        <v>206</v>
      </c>
      <c r="B18" s="272"/>
      <c r="C18" s="272"/>
      <c r="D18" s="273"/>
      <c r="E18" s="217" t="s">
        <v>207</v>
      </c>
      <c r="F18" s="217" t="s">
        <v>208</v>
      </c>
      <c r="G18" s="217" t="s">
        <v>209</v>
      </c>
      <c r="H18" s="230" t="s">
        <v>210</v>
      </c>
    </row>
    <row r="19" spans="1:8" ht="18.75" customHeight="1">
      <c r="A19" s="274" t="s">
        <v>211</v>
      </c>
      <c r="B19" s="275"/>
      <c r="C19" s="275"/>
      <c r="D19" s="276"/>
      <c r="E19" s="277">
        <v>100</v>
      </c>
      <c r="F19" s="277">
        <v>1000</v>
      </c>
      <c r="G19" s="278">
        <f t="shared" ref="G19:G37" si="0">IF(F19="","",E19*F19)</f>
        <v>100000</v>
      </c>
      <c r="H19" s="266"/>
    </row>
    <row r="20" spans="1:8" ht="18.75" customHeight="1">
      <c r="A20" s="263" t="s">
        <v>212</v>
      </c>
      <c r="B20" s="264"/>
      <c r="C20" s="264"/>
      <c r="D20" s="265"/>
      <c r="E20" s="261"/>
      <c r="F20" s="261"/>
      <c r="G20" s="279"/>
      <c r="H20" s="262"/>
    </row>
    <row r="21" spans="1:8" ht="18.75" customHeight="1">
      <c r="A21" s="251" t="s">
        <v>213</v>
      </c>
      <c r="B21" s="252"/>
      <c r="C21" s="252"/>
      <c r="D21" s="253"/>
      <c r="E21" s="254">
        <v>100</v>
      </c>
      <c r="F21" s="254">
        <v>1000</v>
      </c>
      <c r="G21" s="254">
        <f t="shared" si="0"/>
        <v>100000</v>
      </c>
      <c r="H21" s="256"/>
    </row>
    <row r="22" spans="1:8" ht="18.75" customHeight="1">
      <c r="A22" s="263" t="s">
        <v>214</v>
      </c>
      <c r="B22" s="264"/>
      <c r="C22" s="264"/>
      <c r="D22" s="265"/>
      <c r="E22" s="261"/>
      <c r="F22" s="261"/>
      <c r="G22" s="261"/>
      <c r="H22" s="262"/>
    </row>
    <row r="23" spans="1:8" ht="18.75" customHeight="1">
      <c r="A23" s="251" t="s">
        <v>215</v>
      </c>
      <c r="B23" s="252"/>
      <c r="C23" s="252"/>
      <c r="D23" s="253"/>
      <c r="E23" s="254">
        <v>50</v>
      </c>
      <c r="F23" s="254">
        <v>1500</v>
      </c>
      <c r="G23" s="254">
        <f t="shared" si="0"/>
        <v>75000</v>
      </c>
      <c r="H23" s="256"/>
    </row>
    <row r="24" spans="1:8" ht="18.75" customHeight="1">
      <c r="A24" s="263" t="s">
        <v>216</v>
      </c>
      <c r="B24" s="264"/>
      <c r="C24" s="264"/>
      <c r="D24" s="265"/>
      <c r="E24" s="261"/>
      <c r="F24" s="261"/>
      <c r="G24" s="261"/>
      <c r="H24" s="262"/>
    </row>
    <row r="25" spans="1:8" ht="18.75" customHeight="1">
      <c r="A25" s="251"/>
      <c r="B25" s="252"/>
      <c r="C25" s="252"/>
      <c r="D25" s="253"/>
      <c r="E25" s="254"/>
      <c r="F25" s="254"/>
      <c r="G25" s="254" t="str">
        <f t="shared" si="0"/>
        <v/>
      </c>
      <c r="H25" s="256"/>
    </row>
    <row r="26" spans="1:8" ht="18.75" customHeight="1">
      <c r="A26" s="263"/>
      <c r="B26" s="264"/>
      <c r="C26" s="264"/>
      <c r="D26" s="265"/>
      <c r="E26" s="261"/>
      <c r="F26" s="261"/>
      <c r="G26" s="261"/>
      <c r="H26" s="262"/>
    </row>
    <row r="27" spans="1:8" ht="18.75" customHeight="1">
      <c r="A27" s="251"/>
      <c r="B27" s="252"/>
      <c r="C27" s="252"/>
      <c r="D27" s="253"/>
      <c r="E27" s="254"/>
      <c r="F27" s="254"/>
      <c r="G27" s="254" t="str">
        <f t="shared" si="0"/>
        <v/>
      </c>
      <c r="H27" s="256"/>
    </row>
    <row r="28" spans="1:8" ht="18.75" customHeight="1">
      <c r="A28" s="263"/>
      <c r="B28" s="264"/>
      <c r="C28" s="264"/>
      <c r="D28" s="265"/>
      <c r="E28" s="261"/>
      <c r="F28" s="261"/>
      <c r="G28" s="261"/>
      <c r="H28" s="262"/>
    </row>
    <row r="29" spans="1:8" ht="18.75" customHeight="1">
      <c r="A29" s="251"/>
      <c r="B29" s="252"/>
      <c r="C29" s="252"/>
      <c r="D29" s="253"/>
      <c r="E29" s="254"/>
      <c r="F29" s="254"/>
      <c r="G29" s="254" t="str">
        <f t="shared" si="0"/>
        <v/>
      </c>
      <c r="H29" s="256"/>
    </row>
    <row r="30" spans="1:8" ht="18.75" customHeight="1">
      <c r="A30" s="263"/>
      <c r="B30" s="264"/>
      <c r="C30" s="264"/>
      <c r="D30" s="265"/>
      <c r="E30" s="261"/>
      <c r="F30" s="261"/>
      <c r="G30" s="261"/>
      <c r="H30" s="262"/>
    </row>
    <row r="31" spans="1:8" ht="18.75" customHeight="1">
      <c r="A31" s="251"/>
      <c r="B31" s="252"/>
      <c r="C31" s="252"/>
      <c r="D31" s="253"/>
      <c r="E31" s="254"/>
      <c r="F31" s="254"/>
      <c r="G31" s="254" t="str">
        <f t="shared" si="0"/>
        <v/>
      </c>
      <c r="H31" s="256"/>
    </row>
    <row r="32" spans="1:8" ht="18.75" customHeight="1">
      <c r="A32" s="263"/>
      <c r="B32" s="264"/>
      <c r="C32" s="264"/>
      <c r="D32" s="265"/>
      <c r="E32" s="261"/>
      <c r="F32" s="261"/>
      <c r="G32" s="261"/>
      <c r="H32" s="262"/>
    </row>
    <row r="33" spans="1:8" ht="18.75" customHeight="1">
      <c r="A33" s="251"/>
      <c r="B33" s="252"/>
      <c r="C33" s="252"/>
      <c r="D33" s="253"/>
      <c r="E33" s="254"/>
      <c r="F33" s="254"/>
      <c r="G33" s="254" t="str">
        <f t="shared" si="0"/>
        <v/>
      </c>
      <c r="H33" s="256"/>
    </row>
    <row r="34" spans="1:8" ht="18.75" customHeight="1">
      <c r="A34" s="263"/>
      <c r="B34" s="264"/>
      <c r="C34" s="264"/>
      <c r="D34" s="265"/>
      <c r="E34" s="261"/>
      <c r="F34" s="261"/>
      <c r="G34" s="261"/>
      <c r="H34" s="262"/>
    </row>
    <row r="35" spans="1:8" ht="18.75" customHeight="1">
      <c r="A35" s="251"/>
      <c r="B35" s="252"/>
      <c r="C35" s="252"/>
      <c r="D35" s="253"/>
      <c r="E35" s="254"/>
      <c r="F35" s="254"/>
      <c r="G35" s="254" t="str">
        <f t="shared" si="0"/>
        <v/>
      </c>
      <c r="H35" s="256"/>
    </row>
    <row r="36" spans="1:8" ht="18.75" customHeight="1">
      <c r="A36" s="263"/>
      <c r="B36" s="264"/>
      <c r="C36" s="264"/>
      <c r="D36" s="265"/>
      <c r="E36" s="261"/>
      <c r="F36" s="261"/>
      <c r="G36" s="261"/>
      <c r="H36" s="262"/>
    </row>
    <row r="37" spans="1:8" ht="18.75" customHeight="1">
      <c r="A37" s="251"/>
      <c r="B37" s="252"/>
      <c r="C37" s="252"/>
      <c r="D37" s="253"/>
      <c r="E37" s="254"/>
      <c r="F37" s="254"/>
      <c r="G37" s="254" t="str">
        <f t="shared" si="0"/>
        <v/>
      </c>
      <c r="H37" s="256"/>
    </row>
    <row r="38" spans="1:8" ht="18.75" customHeight="1" thickBot="1">
      <c r="A38" s="258"/>
      <c r="B38" s="259"/>
      <c r="C38" s="259"/>
      <c r="D38" s="260"/>
      <c r="E38" s="255"/>
      <c r="F38" s="255"/>
      <c r="G38" s="255"/>
      <c r="H38" s="257"/>
    </row>
    <row r="39" spans="1:8" ht="18.75" customHeight="1">
      <c r="E39" s="242" t="s">
        <v>217</v>
      </c>
      <c r="F39" s="243"/>
      <c r="G39" s="244"/>
      <c r="H39" s="231">
        <f>SUM(G19:G38)</f>
        <v>275000</v>
      </c>
    </row>
    <row r="40" spans="1:8" ht="18.75" customHeight="1">
      <c r="E40" s="245" t="s">
        <v>218</v>
      </c>
      <c r="F40" s="246"/>
      <c r="G40" s="232">
        <v>0.1</v>
      </c>
      <c r="H40" s="233">
        <f>H39*G40</f>
        <v>27500</v>
      </c>
    </row>
    <row r="41" spans="1:8" ht="18.75" customHeight="1" thickBot="1">
      <c r="E41" s="247" t="s">
        <v>219</v>
      </c>
      <c r="F41" s="248"/>
      <c r="G41" s="249"/>
      <c r="H41" s="234">
        <f>H39-H40</f>
        <v>247500</v>
      </c>
    </row>
    <row r="42" spans="1:8" ht="18.75" customHeight="1">
      <c r="E42" s="242" t="s">
        <v>220</v>
      </c>
      <c r="F42" s="243"/>
      <c r="G42" s="244"/>
      <c r="H42" s="235">
        <v>640</v>
      </c>
    </row>
    <row r="43" spans="1:8" ht="18.75" customHeight="1">
      <c r="E43" s="245" t="s">
        <v>221</v>
      </c>
      <c r="F43" s="246"/>
      <c r="G43" s="250"/>
      <c r="H43" s="236">
        <f>H41+H42</f>
        <v>248140</v>
      </c>
    </row>
    <row r="44" spans="1:8" ht="18.75" customHeight="1" thickBot="1">
      <c r="E44" s="247" t="s">
        <v>222</v>
      </c>
      <c r="F44" s="248"/>
      <c r="G44" s="249"/>
      <c r="H44" s="237">
        <f>H43*0.05</f>
        <v>12407</v>
      </c>
    </row>
    <row r="45" spans="1:8" ht="18.75" customHeight="1" thickBot="1">
      <c r="E45" s="239" t="s">
        <v>223</v>
      </c>
      <c r="F45" s="240"/>
      <c r="G45" s="241"/>
      <c r="H45" s="238">
        <f>H43+H44</f>
        <v>260547</v>
      </c>
    </row>
  </sheetData>
  <mergeCells count="76">
    <mergeCell ref="F12:G12"/>
    <mergeCell ref="A1:D2"/>
    <mergeCell ref="F8:G8"/>
    <mergeCell ref="F9:G9"/>
    <mergeCell ref="F10:G10"/>
    <mergeCell ref="F11:G11"/>
    <mergeCell ref="F13:G13"/>
    <mergeCell ref="F14:G14"/>
    <mergeCell ref="A18:D18"/>
    <mergeCell ref="A19:D19"/>
    <mergeCell ref="E19:E20"/>
    <mergeCell ref="F19:F20"/>
    <mergeCell ref="G19:G20"/>
    <mergeCell ref="H19:H20"/>
    <mergeCell ref="A20:D20"/>
    <mergeCell ref="A21:D21"/>
    <mergeCell ref="E21:E22"/>
    <mergeCell ref="F21:F22"/>
    <mergeCell ref="G21:G22"/>
    <mergeCell ref="H21:H22"/>
    <mergeCell ref="A22:D22"/>
    <mergeCell ref="A23:D23"/>
    <mergeCell ref="E23:E24"/>
    <mergeCell ref="F23:F24"/>
    <mergeCell ref="G23:G24"/>
    <mergeCell ref="H23:H24"/>
    <mergeCell ref="A24:D24"/>
    <mergeCell ref="A25:D25"/>
    <mergeCell ref="E25:E26"/>
    <mergeCell ref="F25:F26"/>
    <mergeCell ref="G25:G26"/>
    <mergeCell ref="H25:H26"/>
    <mergeCell ref="A26:D26"/>
    <mergeCell ref="A27:D27"/>
    <mergeCell ref="E27:E28"/>
    <mergeCell ref="F27:F28"/>
    <mergeCell ref="G27:G28"/>
    <mergeCell ref="H27:H28"/>
    <mergeCell ref="A28:D28"/>
    <mergeCell ref="A29:D29"/>
    <mergeCell ref="E29:E30"/>
    <mergeCell ref="F29:F30"/>
    <mergeCell ref="G29:G30"/>
    <mergeCell ref="H29:H30"/>
    <mergeCell ref="A30:D30"/>
    <mergeCell ref="A31:D31"/>
    <mergeCell ref="E31:E32"/>
    <mergeCell ref="F31:F32"/>
    <mergeCell ref="G31:G32"/>
    <mergeCell ref="H31:H32"/>
    <mergeCell ref="A32:D32"/>
    <mergeCell ref="A33:D33"/>
    <mergeCell ref="E33:E34"/>
    <mergeCell ref="F33:F34"/>
    <mergeCell ref="G33:G34"/>
    <mergeCell ref="H33:H34"/>
    <mergeCell ref="A34:D34"/>
    <mergeCell ref="A35:D35"/>
    <mergeCell ref="E35:E36"/>
    <mergeCell ref="F35:F36"/>
    <mergeCell ref="G35:G36"/>
    <mergeCell ref="H35:H36"/>
    <mergeCell ref="A36:D36"/>
    <mergeCell ref="A37:D37"/>
    <mergeCell ref="E37:E38"/>
    <mergeCell ref="F37:F38"/>
    <mergeCell ref="G37:G38"/>
    <mergeCell ref="H37:H38"/>
    <mergeCell ref="A38:D38"/>
    <mergeCell ref="E45:G45"/>
    <mergeCell ref="E39:G39"/>
    <mergeCell ref="E40:F40"/>
    <mergeCell ref="E41:G41"/>
    <mergeCell ref="E42:G42"/>
    <mergeCell ref="E43:G43"/>
    <mergeCell ref="E44:G44"/>
  </mergeCells>
  <phoneticPr fontId="2"/>
  <dataValidations count="1">
    <dataValidation type="list" allowBlank="1" showInputMessage="1" showErrorMessage="1" sqref="H6" xr:uid="{19E6AF09-C6FB-426D-93E1-D937F5B91F23}">
      <formula1>"口座引き落とし,郵便振替,コンビニ入金"</formula1>
    </dataValidation>
  </dataValidations>
  <printOptions horizontalCentered="1"/>
  <pageMargins left="0.78740157480314965" right="0.78740157480314965" top="0.98425196850393704" bottom="0.98425196850393704" header="0.51181102362204722" footer="0.51181102362204722"/>
  <pageSetup paperSize="9" scale="92" orientation="portrait" horizontalDpi="300" verticalDpi="300" r:id="rId1"/>
  <headerFooter alignWithMargins="0"/>
  <rowBreaks count="1" manualBreakCount="1">
    <brk id="45" max="7"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AE2DE-6C36-4590-8294-5E8A9C80354F}">
  <sheetPr>
    <pageSetUpPr autoPageBreaks="0" fitToPage="1"/>
  </sheetPr>
  <dimension ref="A1:B31"/>
  <sheetViews>
    <sheetView showGridLines="0" tabSelected="1" view="pageBreakPreview" zoomScale="60" zoomScaleNormal="100" workbookViewId="0">
      <selection activeCell="I19" sqref="I19"/>
    </sheetView>
  </sheetViews>
  <sheetFormatPr defaultColWidth="9.796875" defaultRowHeight="30" customHeight="1"/>
  <cols>
    <col min="1" max="1" width="72.3984375" style="3" customWidth="1"/>
    <col min="2" max="2" width="55.8984375" style="3" customWidth="1"/>
    <col min="3" max="3" width="3.09765625" style="3" customWidth="1"/>
    <col min="4" max="16384" width="9.796875" style="3"/>
  </cols>
  <sheetData>
    <row r="1" spans="1:2" ht="52.5" customHeight="1">
      <c r="A1" s="1" t="s">
        <v>0</v>
      </c>
      <c r="B1" s="2" t="s">
        <v>1</v>
      </c>
    </row>
    <row r="2" spans="1:2" ht="30" customHeight="1">
      <c r="A2" s="4" t="s">
        <v>2</v>
      </c>
      <c r="B2" s="5" t="s">
        <v>3</v>
      </c>
    </row>
    <row r="3" spans="1:2" ht="20.100000000000001" customHeight="1">
      <c r="A3" s="4" t="s">
        <v>4</v>
      </c>
      <c r="B3" s="5" t="s">
        <v>5</v>
      </c>
    </row>
    <row r="4" spans="1:2" ht="20.100000000000001" customHeight="1">
      <c r="A4" s="6" t="s">
        <v>6</v>
      </c>
      <c r="B4" s="5" t="s">
        <v>7</v>
      </c>
    </row>
    <row r="5" spans="1:2" ht="20.100000000000001" customHeight="1">
      <c r="A5" s="4" t="s">
        <v>8</v>
      </c>
      <c r="B5" s="5"/>
    </row>
    <row r="6" spans="1:2" ht="20.100000000000001" customHeight="1">
      <c r="A6" s="7" t="s">
        <v>9</v>
      </c>
      <c r="B6" s="5"/>
    </row>
    <row r="7" spans="1:2" ht="20.100000000000001" customHeight="1">
      <c r="A7" s="7" t="s">
        <v>10</v>
      </c>
      <c r="B7" s="5"/>
    </row>
    <row r="8" spans="1:2" ht="30" customHeight="1">
      <c r="A8" s="8" t="s">
        <v>11</v>
      </c>
      <c r="B8" s="8" t="s">
        <v>12</v>
      </c>
    </row>
    <row r="9" spans="1:2" ht="15">
      <c r="A9" s="3" t="s">
        <v>13</v>
      </c>
      <c r="B9" s="3" t="s">
        <v>13</v>
      </c>
    </row>
    <row r="10" spans="1:2" ht="15">
      <c r="A10" s="3" t="s">
        <v>14</v>
      </c>
      <c r="B10" s="3" t="s">
        <v>14</v>
      </c>
    </row>
    <row r="11" spans="1:2" ht="15">
      <c r="A11" s="3" t="s">
        <v>2</v>
      </c>
      <c r="B11" s="3" t="s">
        <v>2</v>
      </c>
    </row>
    <row r="12" spans="1:2" ht="15">
      <c r="A12" s="3" t="s">
        <v>15</v>
      </c>
      <c r="B12" s="3" t="s">
        <v>15</v>
      </c>
    </row>
    <row r="13" spans="1:2" ht="20.100000000000001" customHeight="1">
      <c r="A13" s="9" t="s">
        <v>16</v>
      </c>
      <c r="B13" s="9" t="s">
        <v>16</v>
      </c>
    </row>
    <row r="14" spans="1:2" ht="30" customHeight="1">
      <c r="A14" s="10" t="s">
        <v>17</v>
      </c>
      <c r="B14" s="11" t="s">
        <v>18</v>
      </c>
    </row>
    <row r="15" spans="1:2" ht="30" customHeight="1">
      <c r="A15" s="3" t="s">
        <v>19</v>
      </c>
      <c r="B15" s="12">
        <v>15000</v>
      </c>
    </row>
    <row r="16" spans="1:2" ht="30" customHeight="1">
      <c r="A16" s="3" t="s">
        <v>20</v>
      </c>
      <c r="B16" s="12">
        <v>7500</v>
      </c>
    </row>
    <row r="17" spans="1:2" ht="30" customHeight="1">
      <c r="B17" s="13"/>
    </row>
    <row r="18" spans="1:2" ht="30" customHeight="1">
      <c r="B18" s="13"/>
    </row>
    <row r="19" spans="1:2" ht="30" customHeight="1">
      <c r="B19" s="13"/>
    </row>
    <row r="20" spans="1:2" ht="30" customHeight="1">
      <c r="B20" s="13"/>
    </row>
    <row r="21" spans="1:2" ht="30" customHeight="1">
      <c r="B21" s="13"/>
    </row>
    <row r="22" spans="1:2" ht="30" customHeight="1">
      <c r="B22" s="13"/>
    </row>
    <row r="23" spans="1:2" ht="30" customHeight="1">
      <c r="B23" s="13"/>
    </row>
    <row r="24" spans="1:2" ht="30" customHeight="1">
      <c r="B24" s="13"/>
    </row>
    <row r="25" spans="1:2" ht="30" customHeight="1">
      <c r="B25" s="13"/>
    </row>
    <row r="26" spans="1:2" ht="30" customHeight="1">
      <c r="B26" s="13"/>
    </row>
    <row r="27" spans="1:2" ht="30" customHeight="1">
      <c r="B27" s="13"/>
    </row>
    <row r="28" spans="1:2" ht="30" customHeight="1">
      <c r="A28" s="14" t="s">
        <v>21</v>
      </c>
      <c r="B28" s="13">
        <v>5</v>
      </c>
    </row>
    <row r="29" spans="1:2" ht="30" customHeight="1" thickBot="1">
      <c r="A29" s="14" t="s">
        <v>22</v>
      </c>
      <c r="B29" s="15">
        <f>SUM(B15:B27,B28)</f>
        <v>22505</v>
      </c>
    </row>
    <row r="30" spans="1:2" ht="30" customHeight="1" thickTop="1">
      <c r="A30" s="16"/>
    </row>
    <row r="31" spans="1:2" ht="30" customHeight="1">
      <c r="A31" s="17" t="s">
        <v>23</v>
      </c>
    </row>
  </sheetData>
  <phoneticPr fontId="2"/>
  <dataValidations count="28">
    <dataValidation allowBlank="1" showInputMessage="1" showErrorMessage="1" prompt="このセルには請求日を入力します" sqref="B3" xr:uid="{C001E739-94C6-45B0-B044-3B8C7A20F49C}"/>
    <dataValidation allowBlank="1" showInputMessage="1" showErrorMessage="1" prompt="このセルには電話番号を入力します" sqref="A6" xr:uid="{7A9259BC-3C02-4963-AEA6-1DC14167C2CA}"/>
    <dataValidation allowBlank="1" showInputMessage="1" showErrorMessage="1" prompt="このセルには会社の Web サイトを入力します" sqref="A5" xr:uid="{078413FD-6DA9-4236-9A93-5BDA03ABBB8D}"/>
    <dataValidation allowBlank="1" showInputMessage="1" showErrorMessage="1" prompt="このセルには会社のメール アドレスを入力します" sqref="A4" xr:uid="{45F08A89-21D8-44B5-A3C0-AD77E046FB10}"/>
    <dataValidation allowBlank="1" showInputMessage="1" showErrorMessage="1" prompt="このセルには顧客の郵便番号、都道府県、市区町村を入力します" sqref="A12" xr:uid="{F45B2B6C-5E44-4546-BD3D-F274F3F0622E}"/>
    <dataValidation allowBlank="1" showInputMessage="1" showErrorMessage="1" prompt="このセルには顧客の電話番号を入力します" sqref="A13" xr:uid="{0CA6D45E-C2AF-4AA5-9E37-F36F1090AA9E}"/>
    <dataValidation allowBlank="1" showInputMessage="1" showErrorMessage="1" prompt="このセルには配送先電話番号を入力します" sqref="B13" xr:uid="{290E28BB-5570-4365-89AC-489FD1529173}"/>
    <dataValidation allowBlank="1" showInputMessage="1" showErrorMessage="1" prompt="このセルには配送先の郵便番号、都道府県、市区町村を入力します" sqref="B12" xr:uid="{F9785E2F-4BD9-4775-B9D7-D33701ED84B9}"/>
    <dataValidation allowBlank="1" showInputMessage="1" showErrorMessage="1" prompt="このセルには配送先住所を入力します" sqref="B10:B11" xr:uid="{EF1A5605-F2D7-48A8-8278-E049BDABB66E}"/>
    <dataValidation allowBlank="1" showInputMessage="1" showErrorMessage="1" prompt="このセルには配送先会社名を入力します" sqref="B9" xr:uid="{BFC2C360-DAF5-4FE5-AEC3-DAC7F08F2386}"/>
    <dataValidation allowBlank="1" showErrorMessage="1" prompt="このセルには会社名が自動的に追加されます" sqref="A30" xr:uid="{D86725E4-F7C3-4EF5-9781-5128A85B0A57}"/>
    <dataValidation allowBlank="1" showInputMessage="1" showErrorMessage="1" prompt="合計金額はこのセルで自動計算されます" sqref="B29" xr:uid="{00F2FE3E-D362-41EF-98B6-189DFDE4FAB5}"/>
    <dataValidation allowBlank="1" showInputMessage="1" showErrorMessage="1" prompt="右にあるセルに合計金額が自動計算されます" sqref="A29" xr:uid="{F0592808-4766-49D0-AB7A-BA0CFE798DFC}"/>
    <dataValidation allowBlank="1" showInputMessage="1" showErrorMessage="1" prompt="このセルには送料を入力します" sqref="B28" xr:uid="{CFAAA0F3-0E34-4B24-A64C-CD0E5C72A61D}"/>
    <dataValidation allowBlank="1" showInputMessage="1" showErrorMessage="1" prompt="右にあるセルに送料を入力します" sqref="A28" xr:uid="{72AFBC70-68BF-4107-93F8-FD4705F939DA}"/>
    <dataValidation allowBlank="1" showInputMessage="1" showErrorMessage="1" prompt="列 B の各説明に対し、この見出しの下にあるこの列の金額を入力します。テーブルの下のセルに Shipping _x000a_Charges を入力して、合計支払額を計算します" sqref="B14" xr:uid="{4C7AB776-7301-41C3-9D20-B243668223E9}"/>
    <dataValidation allowBlank="1" showInputMessage="1" showErrorMessage="1" prompt="この見出しの下にあるこの列に説明を入力します" sqref="A14" xr:uid="{E59E301B-3B9C-4B6B-B2CB-3F91CE997FE2}"/>
    <dataValidation allowBlank="1" showInputMessage="1" showErrorMessage="1" prompt="下にあるセルに配送先詳細を入力します" sqref="B8" xr:uid="{51A8F570-1260-4ED3-9D75-844242BFA382}"/>
    <dataValidation allowBlank="1" showInputMessage="1" showErrorMessage="1" prompt="このセルには顧客の住所を入力します" sqref="A10:A11" xr:uid="{8C4C352B-C468-4AC7-94B5-9D04CC1230AF}"/>
    <dataValidation allowBlank="1" showInputMessage="1" showErrorMessage="1" prompt="このセルには顧客名を入力します" sqref="A9" xr:uid="{C1CE19FD-F674-4AED-B822-2DC28E2D84C5}"/>
    <dataValidation allowBlank="1" showInputMessage="1" showErrorMessage="1" prompt="下にあるセルに請求先詳細を入力します" sqref="A8" xr:uid="{DA007853-FA3F-482C-A42A-32B76D6A6293}"/>
    <dataValidation allowBlank="1" showInputMessage="1" showErrorMessage="1" prompt="このセルには期日を入力します" sqref="B4" xr:uid="{88AC703C-6E12-4EE0-B4E8-042C681E1418}"/>
    <dataValidation allowBlank="1" showInputMessage="1" showErrorMessage="1" prompt="このセルには請求書番号を入力します" sqref="B2" xr:uid="{F40D52D4-C8D7-4CE7-B9D5-EABC48021F1E}"/>
    <dataValidation allowBlank="1" showInputMessage="1" showErrorMessage="1" prompt="このワークシートのタイトルは、このセルの内容です" sqref="B1" xr:uid="{28F5DA32-2301-4743-A389-C8C94F9570B6}"/>
    <dataValidation allowBlank="1" showInputMessage="1" showErrorMessage="1" prompt="このセルには FAX 番号を入力します" sqref="A7" xr:uid="{DF10D3F9-847D-41F3-AEB2-22738F3375D1}"/>
    <dataValidation allowBlank="1" showInputMessage="1" showErrorMessage="1" prompt="このセルには郵便番号、都道府県、市区町村を入力します" sqref="A3" xr:uid="{A2BBEE4B-92AF-4A13-8B2D-6FEA276626D4}"/>
    <dataValidation allowBlank="1" showInputMessage="1" showErrorMessage="1" prompt="このセルには請求会社の住所を入力します" sqref="A2" xr:uid="{62145F09-08CA-4F0F-AE30-64F6156E41CD}"/>
    <dataValidation allowBlank="1" showInputMessage="1" showErrorMessage="1" prompt="このセルには請求先の会社名を入力します。下のセルには、会社の情報を入力します。このワークシートのタイトルはセル C1 です" sqref="A1" xr:uid="{A0814180-124E-4C29-935E-9C3434DFAED8}"/>
  </dataValidations>
  <hyperlinks>
    <hyperlink ref="A4" r:id="rId1" xr:uid="{C940987B-1591-452E-A552-929D440EF6EF}"/>
    <hyperlink ref="A5" r:id="rId2" xr:uid="{6399DFD0-B57B-4116-985F-4FC1F794845C}"/>
  </hyperlinks>
  <printOptions horizontalCentered="1"/>
  <pageMargins left="0.7" right="0.7" top="0.75" bottom="0.75" header="0.3" footer="0.3"/>
  <pageSetup paperSize="9" scale="62" fitToHeight="0" orientation="portrait" r:id="rId3"/>
  <headerFooter differentFirst="1">
    <oddFooter>Page &amp;P of &amp;N</oddFooter>
  </headerFooter>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C1D6C-1279-4B0A-BCEC-58CAACC809A5}">
  <dimension ref="A1:I41"/>
  <sheetViews>
    <sheetView showGridLines="0" showZeros="0" view="pageBreakPreview" zoomScale="60" zoomScaleNormal="100" workbookViewId="0"/>
  </sheetViews>
  <sheetFormatPr defaultRowHeight="13.2"/>
  <cols>
    <col min="1" max="3" width="7" style="191" customWidth="1"/>
    <col min="4" max="7" width="8.296875" style="191" customWidth="1"/>
    <col min="8" max="8" width="8.796875" style="191"/>
    <col min="9" max="9" width="14.796875" style="191" bestFit="1" customWidth="1"/>
    <col min="10" max="16384" width="8.796875" style="191"/>
  </cols>
  <sheetData>
    <row r="1" spans="1:9" ht="13.8" thickBot="1">
      <c r="H1" s="191" t="s">
        <v>162</v>
      </c>
      <c r="I1" s="192">
        <v>38056</v>
      </c>
    </row>
    <row r="2" spans="1:9" ht="21.75" customHeight="1">
      <c r="H2" s="213" t="s">
        <v>163</v>
      </c>
      <c r="I2" s="214" t="s">
        <v>164</v>
      </c>
    </row>
    <row r="3" spans="1:9" ht="13.8" thickBot="1">
      <c r="A3" s="193" t="s">
        <v>165</v>
      </c>
      <c r="H3" s="215" t="s">
        <v>166</v>
      </c>
      <c r="I3" s="216" t="s">
        <v>167</v>
      </c>
    </row>
    <row r="4" spans="1:9">
      <c r="A4" s="191" t="s">
        <v>168</v>
      </c>
      <c r="D4" s="280" t="s">
        <v>169</v>
      </c>
      <c r="E4" s="280"/>
      <c r="F4" s="280"/>
      <c r="G4" s="280"/>
    </row>
    <row r="5" spans="1:9" ht="13.8" thickBot="1">
      <c r="A5" s="192" t="s">
        <v>170</v>
      </c>
      <c r="D5" s="281"/>
      <c r="E5" s="281"/>
      <c r="F5" s="281"/>
      <c r="G5" s="281"/>
    </row>
    <row r="6" spans="1:9" ht="13.8" thickTop="1">
      <c r="A6" s="191" t="s">
        <v>171</v>
      </c>
    </row>
    <row r="8" spans="1:9">
      <c r="A8" s="191" t="s">
        <v>172</v>
      </c>
      <c r="F8" s="191" t="s">
        <v>173</v>
      </c>
    </row>
    <row r="9" spans="1:9">
      <c r="G9" s="193" t="s">
        <v>165</v>
      </c>
    </row>
    <row r="10" spans="1:9">
      <c r="G10" s="193" t="s">
        <v>174</v>
      </c>
    </row>
    <row r="11" spans="1:9">
      <c r="G11" s="193"/>
    </row>
    <row r="12" spans="1:9">
      <c r="F12" s="193"/>
      <c r="G12" s="193" t="s">
        <v>175</v>
      </c>
      <c r="H12" s="191" t="s">
        <v>176</v>
      </c>
    </row>
    <row r="13" spans="1:9" ht="3.75" customHeight="1">
      <c r="F13" s="193"/>
    </row>
    <row r="14" spans="1:9">
      <c r="F14" s="193"/>
      <c r="G14" s="193" t="s">
        <v>177</v>
      </c>
      <c r="H14" s="193" t="s">
        <v>156</v>
      </c>
    </row>
    <row r="15" spans="1:9">
      <c r="F15" s="193"/>
      <c r="G15" s="193" t="s">
        <v>178</v>
      </c>
    </row>
    <row r="16" spans="1:9" ht="3.75" customHeight="1">
      <c r="F16" s="193"/>
      <c r="G16" s="193"/>
      <c r="H16" s="193"/>
      <c r="I16" s="193"/>
    </row>
    <row r="17" spans="1:9">
      <c r="A17" s="191" t="s">
        <v>179</v>
      </c>
    </row>
    <row r="18" spans="1:9" ht="13.8" thickBot="1"/>
    <row r="19" spans="1:9" ht="24.75" customHeight="1" thickBot="1">
      <c r="A19" s="271" t="s">
        <v>180</v>
      </c>
      <c r="B19" s="272"/>
      <c r="C19" s="272"/>
      <c r="D19" s="273"/>
      <c r="E19" s="217" t="s">
        <v>144</v>
      </c>
      <c r="F19" s="217" t="s">
        <v>145</v>
      </c>
      <c r="G19" s="217" t="s">
        <v>146</v>
      </c>
      <c r="H19" s="292" t="s">
        <v>181</v>
      </c>
      <c r="I19" s="293"/>
    </row>
    <row r="20" spans="1:9" ht="18.75" customHeight="1">
      <c r="A20" s="274">
        <v>100</v>
      </c>
      <c r="B20" s="275"/>
      <c r="C20" s="275"/>
      <c r="D20" s="276"/>
      <c r="E20" s="277">
        <v>100</v>
      </c>
      <c r="F20" s="277">
        <v>1200</v>
      </c>
      <c r="G20" s="278">
        <f t="shared" ref="G20:G30" si="0">E20*F20</f>
        <v>120000</v>
      </c>
      <c r="H20" s="294"/>
      <c r="I20" s="295"/>
    </row>
    <row r="21" spans="1:9" ht="18.75" customHeight="1">
      <c r="A21" s="263" t="s">
        <v>182</v>
      </c>
      <c r="B21" s="264"/>
      <c r="C21" s="264"/>
      <c r="D21" s="265"/>
      <c r="E21" s="261"/>
      <c r="F21" s="261"/>
      <c r="G21" s="279"/>
      <c r="H21" s="290"/>
      <c r="I21" s="291"/>
    </row>
    <row r="22" spans="1:9" ht="18.75" customHeight="1">
      <c r="A22" s="251">
        <v>101</v>
      </c>
      <c r="B22" s="252"/>
      <c r="C22" s="252"/>
      <c r="D22" s="253"/>
      <c r="E22" s="254">
        <v>50</v>
      </c>
      <c r="F22" s="254">
        <v>3500</v>
      </c>
      <c r="G22" s="254">
        <f t="shared" si="0"/>
        <v>175000</v>
      </c>
      <c r="H22" s="286"/>
      <c r="I22" s="287"/>
    </row>
    <row r="23" spans="1:9" ht="18.75" customHeight="1">
      <c r="A23" s="263" t="s">
        <v>183</v>
      </c>
      <c r="B23" s="264"/>
      <c r="C23" s="264"/>
      <c r="D23" s="265"/>
      <c r="E23" s="261"/>
      <c r="F23" s="261"/>
      <c r="G23" s="261"/>
      <c r="H23" s="290"/>
      <c r="I23" s="291"/>
    </row>
    <row r="24" spans="1:9" ht="18.75" customHeight="1">
      <c r="A24" s="251">
        <v>105</v>
      </c>
      <c r="B24" s="252"/>
      <c r="C24" s="252"/>
      <c r="D24" s="253"/>
      <c r="E24" s="254">
        <v>100</v>
      </c>
      <c r="F24" s="254">
        <v>2000</v>
      </c>
      <c r="G24" s="254">
        <f t="shared" si="0"/>
        <v>200000</v>
      </c>
      <c r="H24" s="286"/>
      <c r="I24" s="287"/>
    </row>
    <row r="25" spans="1:9" ht="18.75" customHeight="1">
      <c r="A25" s="263" t="s">
        <v>184</v>
      </c>
      <c r="B25" s="264"/>
      <c r="C25" s="264"/>
      <c r="D25" s="265"/>
      <c r="E25" s="261"/>
      <c r="F25" s="261"/>
      <c r="G25" s="261"/>
      <c r="H25" s="290"/>
      <c r="I25" s="291"/>
    </row>
    <row r="26" spans="1:9" ht="18.75" customHeight="1">
      <c r="A26" s="251">
        <v>200</v>
      </c>
      <c r="B26" s="252"/>
      <c r="C26" s="252"/>
      <c r="D26" s="253"/>
      <c r="E26" s="254">
        <v>20</v>
      </c>
      <c r="F26" s="254">
        <v>8000</v>
      </c>
      <c r="G26" s="254">
        <f t="shared" si="0"/>
        <v>160000</v>
      </c>
      <c r="H26" s="286"/>
      <c r="I26" s="287"/>
    </row>
    <row r="27" spans="1:9" ht="18.75" customHeight="1">
      <c r="A27" s="263" t="s">
        <v>185</v>
      </c>
      <c r="B27" s="264"/>
      <c r="C27" s="264"/>
      <c r="D27" s="265"/>
      <c r="E27" s="261"/>
      <c r="F27" s="261"/>
      <c r="G27" s="261"/>
      <c r="H27" s="290"/>
      <c r="I27" s="291"/>
    </row>
    <row r="28" spans="1:9" ht="18.75" customHeight="1">
      <c r="A28" s="251">
        <v>201</v>
      </c>
      <c r="B28" s="252"/>
      <c r="C28" s="252"/>
      <c r="D28" s="253"/>
      <c r="E28" s="254">
        <v>20</v>
      </c>
      <c r="F28" s="254">
        <v>8000</v>
      </c>
      <c r="G28" s="254">
        <f t="shared" si="0"/>
        <v>160000</v>
      </c>
      <c r="H28" s="286"/>
      <c r="I28" s="287"/>
    </row>
    <row r="29" spans="1:9" ht="18.75" customHeight="1">
      <c r="A29" s="263" t="s">
        <v>186</v>
      </c>
      <c r="B29" s="264"/>
      <c r="C29" s="264"/>
      <c r="D29" s="265"/>
      <c r="E29" s="261"/>
      <c r="F29" s="261"/>
      <c r="G29" s="261"/>
      <c r="H29" s="290"/>
      <c r="I29" s="291"/>
    </row>
    <row r="30" spans="1:9" ht="18.75" customHeight="1">
      <c r="A30" s="251"/>
      <c r="B30" s="252"/>
      <c r="C30" s="252"/>
      <c r="D30" s="253"/>
      <c r="E30" s="254"/>
      <c r="F30" s="254"/>
      <c r="G30" s="254">
        <f t="shared" si="0"/>
        <v>0</v>
      </c>
      <c r="H30" s="286"/>
      <c r="I30" s="287"/>
    </row>
    <row r="31" spans="1:9" ht="18.75" customHeight="1">
      <c r="A31" s="263"/>
      <c r="B31" s="264"/>
      <c r="C31" s="264"/>
      <c r="D31" s="265"/>
      <c r="E31" s="261"/>
      <c r="F31" s="261"/>
      <c r="G31" s="261"/>
      <c r="H31" s="290"/>
      <c r="I31" s="291"/>
    </row>
    <row r="32" spans="1:9" ht="18.75" customHeight="1">
      <c r="A32" s="251"/>
      <c r="B32" s="252"/>
      <c r="C32" s="252"/>
      <c r="D32" s="253"/>
      <c r="E32" s="254"/>
      <c r="F32" s="254"/>
      <c r="G32" s="254">
        <f>E32*F32</f>
        <v>0</v>
      </c>
      <c r="H32" s="286"/>
      <c r="I32" s="287"/>
    </row>
    <row r="33" spans="1:9" ht="18.75" customHeight="1">
      <c r="A33" s="263"/>
      <c r="B33" s="264"/>
      <c r="C33" s="264"/>
      <c r="D33" s="265"/>
      <c r="E33" s="261"/>
      <c r="F33" s="261"/>
      <c r="G33" s="261"/>
      <c r="H33" s="290"/>
      <c r="I33" s="291"/>
    </row>
    <row r="34" spans="1:9" ht="18.75" customHeight="1">
      <c r="A34" s="251"/>
      <c r="B34" s="252"/>
      <c r="C34" s="252"/>
      <c r="D34" s="253"/>
      <c r="E34" s="254"/>
      <c r="F34" s="254"/>
      <c r="G34" s="254">
        <f>E34*F34</f>
        <v>0</v>
      </c>
      <c r="H34" s="286"/>
      <c r="I34" s="287"/>
    </row>
    <row r="35" spans="1:9" ht="18.75" customHeight="1">
      <c r="A35" s="263"/>
      <c r="B35" s="264"/>
      <c r="C35" s="264"/>
      <c r="D35" s="265"/>
      <c r="E35" s="261"/>
      <c r="F35" s="261"/>
      <c r="G35" s="261"/>
      <c r="H35" s="290"/>
      <c r="I35" s="291"/>
    </row>
    <row r="36" spans="1:9" ht="18.75" customHeight="1">
      <c r="A36" s="251"/>
      <c r="B36" s="252"/>
      <c r="C36" s="252"/>
      <c r="D36" s="253"/>
      <c r="E36" s="254"/>
      <c r="F36" s="254"/>
      <c r="G36" s="254">
        <f>E36*F36</f>
        <v>0</v>
      </c>
      <c r="H36" s="286"/>
      <c r="I36" s="287"/>
    </row>
    <row r="37" spans="1:9" ht="18.75" customHeight="1">
      <c r="A37" s="263"/>
      <c r="B37" s="264"/>
      <c r="C37" s="264"/>
      <c r="D37" s="265"/>
      <c r="E37" s="261"/>
      <c r="F37" s="261"/>
      <c r="G37" s="261"/>
      <c r="H37" s="290"/>
      <c r="I37" s="291"/>
    </row>
    <row r="38" spans="1:9" ht="18.75" customHeight="1">
      <c r="A38" s="251"/>
      <c r="B38" s="252"/>
      <c r="C38" s="252"/>
      <c r="D38" s="253"/>
      <c r="E38" s="254"/>
      <c r="F38" s="254"/>
      <c r="G38" s="254">
        <f>E38*F38</f>
        <v>0</v>
      </c>
      <c r="H38" s="286"/>
      <c r="I38" s="287"/>
    </row>
    <row r="39" spans="1:9" ht="18.75" customHeight="1" thickBot="1">
      <c r="A39" s="258"/>
      <c r="B39" s="259"/>
      <c r="C39" s="259"/>
      <c r="D39" s="260"/>
      <c r="E39" s="255"/>
      <c r="F39" s="255"/>
      <c r="G39" s="255"/>
      <c r="H39" s="288"/>
      <c r="I39" s="289"/>
    </row>
    <row r="40" spans="1:9">
      <c r="C40" s="284" t="s">
        <v>187</v>
      </c>
      <c r="D40" s="218" t="s">
        <v>188</v>
      </c>
      <c r="E40" s="219"/>
      <c r="F40" s="218" t="s">
        <v>189</v>
      </c>
      <c r="G40" s="219"/>
      <c r="H40" s="218" t="s">
        <v>190</v>
      </c>
      <c r="I40" s="220"/>
    </row>
    <row r="41" spans="1:9" ht="15" thickBot="1">
      <c r="C41" s="285"/>
      <c r="D41" s="221"/>
      <c r="E41" s="222">
        <f>SUM(G20:G39)</f>
        <v>815000</v>
      </c>
      <c r="F41" s="221"/>
      <c r="G41" s="223">
        <f>E41*0.05</f>
        <v>40750</v>
      </c>
      <c r="H41" s="221"/>
      <c r="I41" s="224">
        <f>E41+G41</f>
        <v>855750</v>
      </c>
    </row>
  </sheetData>
  <mergeCells count="64">
    <mergeCell ref="D4:G5"/>
    <mergeCell ref="A19:D19"/>
    <mergeCell ref="H19:I19"/>
    <mergeCell ref="A20:D20"/>
    <mergeCell ref="E20:E21"/>
    <mergeCell ref="F20:F21"/>
    <mergeCell ref="G20:G21"/>
    <mergeCell ref="H20:I21"/>
    <mergeCell ref="A21:D21"/>
    <mergeCell ref="A22:D22"/>
    <mergeCell ref="E22:E23"/>
    <mergeCell ref="F22:F23"/>
    <mergeCell ref="G22:G23"/>
    <mergeCell ref="H22:I23"/>
    <mergeCell ref="A23:D23"/>
    <mergeCell ref="A24:D24"/>
    <mergeCell ref="E24:E25"/>
    <mergeCell ref="F24:F25"/>
    <mergeCell ref="G24:G25"/>
    <mergeCell ref="H24:I25"/>
    <mergeCell ref="A25:D25"/>
    <mergeCell ref="A26:D26"/>
    <mergeCell ref="E26:E27"/>
    <mergeCell ref="F26:F27"/>
    <mergeCell ref="G26:G27"/>
    <mergeCell ref="H26:I27"/>
    <mergeCell ref="A27:D27"/>
    <mergeCell ref="A28:D28"/>
    <mergeCell ref="E28:E29"/>
    <mergeCell ref="F28:F29"/>
    <mergeCell ref="G28:G29"/>
    <mergeCell ref="H28:I29"/>
    <mergeCell ref="A29:D29"/>
    <mergeCell ref="A30:D30"/>
    <mergeCell ref="E30:E31"/>
    <mergeCell ref="F30:F31"/>
    <mergeCell ref="G30:G31"/>
    <mergeCell ref="H30:I31"/>
    <mergeCell ref="A31:D31"/>
    <mergeCell ref="A32:D32"/>
    <mergeCell ref="E32:E33"/>
    <mergeCell ref="F32:F33"/>
    <mergeCell ref="G32:G33"/>
    <mergeCell ref="H32:I33"/>
    <mergeCell ref="A33:D33"/>
    <mergeCell ref="A34:D34"/>
    <mergeCell ref="E34:E35"/>
    <mergeCell ref="F34:F35"/>
    <mergeCell ref="G34:G35"/>
    <mergeCell ref="H34:I35"/>
    <mergeCell ref="A35:D35"/>
    <mergeCell ref="H38:I39"/>
    <mergeCell ref="A39:D39"/>
    <mergeCell ref="A36:D36"/>
    <mergeCell ref="E36:E37"/>
    <mergeCell ref="F36:F37"/>
    <mergeCell ref="G36:G37"/>
    <mergeCell ref="H36:I37"/>
    <mergeCell ref="A37:D37"/>
    <mergeCell ref="C40:C41"/>
    <mergeCell ref="A38:D38"/>
    <mergeCell ref="E38:E39"/>
    <mergeCell ref="F38:F39"/>
    <mergeCell ref="G38:G39"/>
  </mergeCells>
  <phoneticPr fontId="2"/>
  <printOptions horizontalCentered="1"/>
  <pageMargins left="0.78740157480314965" right="0.78740157480314965" top="0.98425196850393704" bottom="0.98425196850393704" header="0.51181102362204722" footer="0.51181102362204722"/>
  <pageSetup paperSize="9"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86A17-B463-4EF7-9596-2E2DFFFBE000}">
  <dimension ref="A1:N46"/>
  <sheetViews>
    <sheetView showGridLines="0" view="pageBreakPreview" zoomScale="60" zoomScaleNormal="100" workbookViewId="0"/>
  </sheetViews>
  <sheetFormatPr defaultColWidth="8.09765625" defaultRowHeight="13.2"/>
  <cols>
    <col min="1" max="12" width="6.19921875" style="190" customWidth="1"/>
    <col min="13" max="16384" width="8.09765625" style="190"/>
  </cols>
  <sheetData>
    <row r="1" spans="1:14" ht="21" customHeight="1">
      <c r="F1" s="325" t="s">
        <v>125</v>
      </c>
      <c r="G1" s="325"/>
      <c r="H1" s="325"/>
    </row>
    <row r="2" spans="1:14" ht="21" customHeight="1">
      <c r="F2" s="325"/>
      <c r="G2" s="325"/>
      <c r="H2" s="325"/>
    </row>
    <row r="3" spans="1:14" ht="6" customHeight="1"/>
    <row r="4" spans="1:14">
      <c r="H4" s="190" t="s">
        <v>126</v>
      </c>
      <c r="J4" s="326">
        <f ca="1">TODAY()</f>
        <v>43711</v>
      </c>
      <c r="K4" s="326"/>
      <c r="L4" s="326"/>
    </row>
    <row r="5" spans="1:14">
      <c r="H5" s="190" t="s">
        <v>127</v>
      </c>
      <c r="J5" s="327" t="s">
        <v>128</v>
      </c>
      <c r="K5" s="327"/>
      <c r="L5" s="327"/>
      <c r="N5" s="191"/>
    </row>
    <row r="6" spans="1:14">
      <c r="N6" s="191"/>
    </row>
    <row r="7" spans="1:14">
      <c r="H7" s="191" t="s">
        <v>129</v>
      </c>
      <c r="I7" s="191"/>
      <c r="N7" s="192"/>
    </row>
    <row r="8" spans="1:14">
      <c r="H8" s="191"/>
      <c r="I8" s="193" t="s">
        <v>130</v>
      </c>
      <c r="N8" s="191"/>
    </row>
    <row r="9" spans="1:14">
      <c r="H9" s="191"/>
      <c r="I9" s="193" t="s">
        <v>131</v>
      </c>
      <c r="N9" s="191"/>
    </row>
    <row r="10" spans="1:14">
      <c r="H10" s="191"/>
      <c r="I10" s="193" t="s">
        <v>132</v>
      </c>
      <c r="N10" s="191"/>
    </row>
    <row r="11" spans="1:14">
      <c r="H11" s="194"/>
      <c r="I11" s="191"/>
    </row>
    <row r="12" spans="1:14">
      <c r="H12" s="194"/>
      <c r="I12" s="193" t="s">
        <v>133</v>
      </c>
    </row>
    <row r="13" spans="1:14">
      <c r="A13" s="190" t="s">
        <v>134</v>
      </c>
      <c r="H13" s="194"/>
      <c r="I13" s="193" t="s">
        <v>135</v>
      </c>
    </row>
    <row r="14" spans="1:14" ht="13.8" thickBot="1"/>
    <row r="15" spans="1:14" ht="20.25" customHeight="1">
      <c r="A15" s="328" t="s">
        <v>136</v>
      </c>
      <c r="B15" s="329"/>
      <c r="C15" s="330" t="s">
        <v>137</v>
      </c>
      <c r="D15" s="329"/>
      <c r="E15" s="330" t="s">
        <v>138</v>
      </c>
      <c r="F15" s="329"/>
      <c r="G15" s="330" t="s">
        <v>139</v>
      </c>
      <c r="H15" s="329"/>
      <c r="I15" s="330" t="s">
        <v>140</v>
      </c>
      <c r="J15" s="329"/>
      <c r="K15" s="331" t="s">
        <v>141</v>
      </c>
      <c r="L15" s="332"/>
    </row>
    <row r="16" spans="1:14" ht="24.75" customHeight="1" thickBot="1">
      <c r="A16" s="318">
        <v>235000</v>
      </c>
      <c r="B16" s="319"/>
      <c r="C16" s="320">
        <v>235000</v>
      </c>
      <c r="D16" s="319"/>
      <c r="E16" s="320">
        <f>SUM(K19:L28)</f>
        <v>101000</v>
      </c>
      <c r="F16" s="319"/>
      <c r="G16" s="320">
        <f>E16*0.05</f>
        <v>5050</v>
      </c>
      <c r="H16" s="319"/>
      <c r="I16" s="321">
        <f>-E16*0.1</f>
        <v>-10100</v>
      </c>
      <c r="J16" s="322"/>
      <c r="K16" s="323">
        <f>A16-C16+SUM(E16:J16)</f>
        <v>95950</v>
      </c>
      <c r="L16" s="324"/>
    </row>
    <row r="17" spans="1:12" ht="13.8" thickBot="1"/>
    <row r="18" spans="1:12" ht="22.5" customHeight="1">
      <c r="A18" s="195" t="s">
        <v>142</v>
      </c>
      <c r="B18" s="312" t="s">
        <v>143</v>
      </c>
      <c r="C18" s="312"/>
      <c r="D18" s="312"/>
      <c r="E18" s="312"/>
      <c r="F18" s="312"/>
      <c r="G18" s="312"/>
      <c r="H18" s="196" t="s">
        <v>144</v>
      </c>
      <c r="I18" s="313" t="s">
        <v>145</v>
      </c>
      <c r="J18" s="314"/>
      <c r="K18" s="313" t="s">
        <v>146</v>
      </c>
      <c r="L18" s="315"/>
    </row>
    <row r="19" spans="1:12" ht="22.5" customHeight="1">
      <c r="A19" s="197">
        <v>37685</v>
      </c>
      <c r="B19" s="309" t="s">
        <v>147</v>
      </c>
      <c r="C19" s="309"/>
      <c r="D19" s="309"/>
      <c r="E19" s="309"/>
      <c r="F19" s="309"/>
      <c r="G19" s="309"/>
      <c r="H19" s="198">
        <v>5</v>
      </c>
      <c r="I19" s="310">
        <v>2800</v>
      </c>
      <c r="J19" s="310"/>
      <c r="K19" s="316">
        <f t="shared" ref="K19:K28" si="0">IF(B19="","",H19*I19)</f>
        <v>14000</v>
      </c>
      <c r="L19" s="317"/>
    </row>
    <row r="20" spans="1:12" ht="22.5" customHeight="1">
      <c r="A20" s="197"/>
      <c r="B20" s="309" t="s">
        <v>148</v>
      </c>
      <c r="C20" s="309"/>
      <c r="D20" s="309"/>
      <c r="E20" s="309"/>
      <c r="F20" s="309"/>
      <c r="G20" s="309"/>
      <c r="H20" s="198">
        <v>5</v>
      </c>
      <c r="I20" s="310">
        <v>1600</v>
      </c>
      <c r="J20" s="310"/>
      <c r="K20" s="310">
        <f t="shared" si="0"/>
        <v>8000</v>
      </c>
      <c r="L20" s="311"/>
    </row>
    <row r="21" spans="1:12" ht="22.5" customHeight="1">
      <c r="A21" s="197"/>
      <c r="B21" s="309" t="s">
        <v>149</v>
      </c>
      <c r="C21" s="309"/>
      <c r="D21" s="309"/>
      <c r="E21" s="309"/>
      <c r="F21" s="309"/>
      <c r="G21" s="309"/>
      <c r="H21" s="198">
        <v>10</v>
      </c>
      <c r="I21" s="310">
        <v>1000</v>
      </c>
      <c r="J21" s="310"/>
      <c r="K21" s="310">
        <f t="shared" si="0"/>
        <v>10000</v>
      </c>
      <c r="L21" s="311"/>
    </row>
    <row r="22" spans="1:12" ht="22.5" customHeight="1">
      <c r="A22" s="197"/>
      <c r="B22" s="309" t="s">
        <v>150</v>
      </c>
      <c r="C22" s="309"/>
      <c r="D22" s="309"/>
      <c r="E22" s="309"/>
      <c r="F22" s="309"/>
      <c r="G22" s="309"/>
      <c r="H22" s="198">
        <v>5</v>
      </c>
      <c r="I22" s="310">
        <v>1800</v>
      </c>
      <c r="J22" s="310"/>
      <c r="K22" s="310">
        <f t="shared" si="0"/>
        <v>9000</v>
      </c>
      <c r="L22" s="311"/>
    </row>
    <row r="23" spans="1:12" ht="22.5" customHeight="1">
      <c r="A23" s="197"/>
      <c r="B23" s="309" t="s">
        <v>151</v>
      </c>
      <c r="C23" s="309"/>
      <c r="D23" s="309"/>
      <c r="E23" s="309"/>
      <c r="F23" s="309"/>
      <c r="G23" s="309"/>
      <c r="H23" s="198">
        <v>100</v>
      </c>
      <c r="I23" s="310">
        <v>600</v>
      </c>
      <c r="J23" s="310"/>
      <c r="K23" s="310">
        <f t="shared" si="0"/>
        <v>60000</v>
      </c>
      <c r="L23" s="311"/>
    </row>
    <row r="24" spans="1:12" ht="22.5" customHeight="1">
      <c r="A24" s="197"/>
      <c r="B24" s="309"/>
      <c r="C24" s="309"/>
      <c r="D24" s="309"/>
      <c r="E24" s="309"/>
      <c r="F24" s="309"/>
      <c r="G24" s="309"/>
      <c r="H24" s="199"/>
      <c r="I24" s="310"/>
      <c r="J24" s="310"/>
      <c r="K24" s="310" t="str">
        <f t="shared" si="0"/>
        <v/>
      </c>
      <c r="L24" s="311"/>
    </row>
    <row r="25" spans="1:12" ht="22.5" customHeight="1">
      <c r="A25" s="197"/>
      <c r="B25" s="309"/>
      <c r="C25" s="309"/>
      <c r="D25" s="309"/>
      <c r="E25" s="309"/>
      <c r="F25" s="309"/>
      <c r="G25" s="309"/>
      <c r="H25" s="199"/>
      <c r="I25" s="310"/>
      <c r="J25" s="310"/>
      <c r="K25" s="310" t="str">
        <f t="shared" si="0"/>
        <v/>
      </c>
      <c r="L25" s="311"/>
    </row>
    <row r="26" spans="1:12" ht="22.5" customHeight="1">
      <c r="A26" s="197"/>
      <c r="B26" s="309"/>
      <c r="C26" s="309"/>
      <c r="D26" s="309"/>
      <c r="E26" s="309"/>
      <c r="F26" s="309"/>
      <c r="G26" s="309"/>
      <c r="H26" s="199"/>
      <c r="I26" s="310"/>
      <c r="J26" s="310"/>
      <c r="K26" s="310" t="str">
        <f t="shared" si="0"/>
        <v/>
      </c>
      <c r="L26" s="311"/>
    </row>
    <row r="27" spans="1:12" ht="22.5" customHeight="1">
      <c r="A27" s="197"/>
      <c r="B27" s="309"/>
      <c r="C27" s="309"/>
      <c r="D27" s="309"/>
      <c r="E27" s="309"/>
      <c r="F27" s="309"/>
      <c r="G27" s="309"/>
      <c r="H27" s="199"/>
      <c r="I27" s="310"/>
      <c r="J27" s="310"/>
      <c r="K27" s="310" t="str">
        <f t="shared" si="0"/>
        <v/>
      </c>
      <c r="L27" s="311"/>
    </row>
    <row r="28" spans="1:12" ht="22.5" customHeight="1" thickBot="1">
      <c r="A28" s="200"/>
      <c r="B28" s="296"/>
      <c r="C28" s="296"/>
      <c r="D28" s="296"/>
      <c r="E28" s="296"/>
      <c r="F28" s="296"/>
      <c r="G28" s="296"/>
      <c r="H28" s="201"/>
      <c r="I28" s="297"/>
      <c r="J28" s="297"/>
      <c r="K28" s="297" t="str">
        <f t="shared" si="0"/>
        <v/>
      </c>
      <c r="L28" s="298"/>
    </row>
    <row r="29" spans="1:12" ht="13.8" thickBot="1"/>
    <row r="30" spans="1:12">
      <c r="B30" s="299" t="s">
        <v>152</v>
      </c>
      <c r="C30" s="300"/>
      <c r="D30" s="300"/>
      <c r="E30" s="202"/>
      <c r="F30" s="202"/>
      <c r="G30" s="203"/>
      <c r="H30" s="203"/>
      <c r="I30" s="203"/>
      <c r="J30" s="203"/>
      <c r="K30" s="203"/>
      <c r="L30" s="204"/>
    </row>
    <row r="31" spans="1:12">
      <c r="B31" s="301" t="s">
        <v>153</v>
      </c>
      <c r="C31" s="302"/>
      <c r="D31" s="302"/>
      <c r="E31" s="302"/>
      <c r="F31" s="302"/>
      <c r="G31" s="302"/>
      <c r="H31" s="302"/>
      <c r="I31" s="302"/>
      <c r="J31" s="302"/>
      <c r="K31" s="302"/>
      <c r="L31" s="303"/>
    </row>
    <row r="32" spans="1:12">
      <c r="B32" s="301"/>
      <c r="C32" s="302"/>
      <c r="D32" s="302"/>
      <c r="E32" s="302"/>
      <c r="F32" s="302"/>
      <c r="G32" s="302"/>
      <c r="H32" s="302"/>
      <c r="I32" s="302"/>
      <c r="J32" s="302"/>
      <c r="K32" s="302"/>
      <c r="L32" s="303"/>
    </row>
    <row r="33" spans="2:12">
      <c r="B33" s="301"/>
      <c r="C33" s="302"/>
      <c r="D33" s="302"/>
      <c r="E33" s="302"/>
      <c r="F33" s="302"/>
      <c r="G33" s="302"/>
      <c r="H33" s="302"/>
      <c r="I33" s="302"/>
      <c r="J33" s="302"/>
      <c r="K33" s="302"/>
      <c r="L33" s="303"/>
    </row>
    <row r="34" spans="2:12">
      <c r="B34" s="301"/>
      <c r="C34" s="302"/>
      <c r="D34" s="302"/>
      <c r="E34" s="302"/>
      <c r="F34" s="302"/>
      <c r="G34" s="302"/>
      <c r="H34" s="302"/>
      <c r="I34" s="302"/>
      <c r="J34" s="302"/>
      <c r="K34" s="302"/>
      <c r="L34" s="303"/>
    </row>
    <row r="35" spans="2:12">
      <c r="B35" s="301"/>
      <c r="C35" s="302"/>
      <c r="D35" s="302"/>
      <c r="E35" s="302"/>
      <c r="F35" s="302"/>
      <c r="G35" s="302"/>
      <c r="H35" s="302"/>
      <c r="I35" s="302"/>
      <c r="J35" s="302"/>
      <c r="K35" s="302"/>
      <c r="L35" s="303"/>
    </row>
    <row r="36" spans="2:12">
      <c r="B36" s="301"/>
      <c r="C36" s="302"/>
      <c r="D36" s="302"/>
      <c r="E36" s="302"/>
      <c r="F36" s="302"/>
      <c r="G36" s="302"/>
      <c r="H36" s="302"/>
      <c r="I36" s="302"/>
      <c r="J36" s="302"/>
      <c r="K36" s="302"/>
      <c r="L36" s="303"/>
    </row>
    <row r="37" spans="2:12">
      <c r="B37" s="301"/>
      <c r="C37" s="302"/>
      <c r="D37" s="302"/>
      <c r="E37" s="302"/>
      <c r="F37" s="302"/>
      <c r="G37" s="302"/>
      <c r="H37" s="302"/>
      <c r="I37" s="302"/>
      <c r="J37" s="302"/>
      <c r="K37" s="302"/>
      <c r="L37" s="303"/>
    </row>
    <row r="38" spans="2:12" ht="13.8" thickBot="1">
      <c r="B38" s="304"/>
      <c r="C38" s="305"/>
      <c r="D38" s="305"/>
      <c r="E38" s="305"/>
      <c r="F38" s="305"/>
      <c r="G38" s="305"/>
      <c r="H38" s="305"/>
      <c r="I38" s="305"/>
      <c r="J38" s="305"/>
      <c r="K38" s="305"/>
      <c r="L38" s="306"/>
    </row>
    <row r="39" spans="2:12" ht="13.8" thickBot="1"/>
    <row r="40" spans="2:12">
      <c r="B40" s="205" t="s">
        <v>154</v>
      </c>
      <c r="C40" s="203"/>
      <c r="D40" s="203"/>
      <c r="E40" s="203"/>
      <c r="F40" s="203"/>
      <c r="G40" s="203"/>
      <c r="H40" s="203"/>
      <c r="I40" s="203"/>
      <c r="J40" s="203"/>
      <c r="K40" s="203"/>
      <c r="L40" s="204"/>
    </row>
    <row r="41" spans="2:12">
      <c r="B41" s="206"/>
      <c r="C41" s="194" t="s">
        <v>155</v>
      </c>
      <c r="D41" s="194"/>
      <c r="E41" s="194" t="s">
        <v>156</v>
      </c>
      <c r="F41" s="194"/>
      <c r="G41" s="194" t="s">
        <v>157</v>
      </c>
      <c r="H41" s="207">
        <v>492812</v>
      </c>
      <c r="I41" s="194" t="s">
        <v>158</v>
      </c>
      <c r="J41" s="194"/>
      <c r="L41" s="208"/>
    </row>
    <row r="42" spans="2:12">
      <c r="B42" s="206"/>
      <c r="C42" s="209" t="s">
        <v>159</v>
      </c>
      <c r="D42" s="209"/>
      <c r="E42" s="209" t="s">
        <v>160</v>
      </c>
      <c r="F42" s="209"/>
      <c r="G42" s="194" t="s">
        <v>157</v>
      </c>
      <c r="H42" s="210">
        <v>97716</v>
      </c>
      <c r="I42" s="194" t="s">
        <v>158</v>
      </c>
      <c r="J42" s="209"/>
      <c r="K42" s="211"/>
      <c r="L42" s="208"/>
    </row>
    <row r="43" spans="2:12">
      <c r="B43" s="206"/>
      <c r="C43" s="211"/>
      <c r="D43" s="211"/>
      <c r="E43" s="211"/>
      <c r="F43" s="211"/>
      <c r="G43" s="211"/>
      <c r="H43" s="211"/>
      <c r="I43" s="211"/>
      <c r="J43" s="211"/>
      <c r="K43" s="211"/>
      <c r="L43" s="208"/>
    </row>
    <row r="44" spans="2:12">
      <c r="B44" s="206"/>
      <c r="C44" s="211"/>
      <c r="D44" s="211"/>
      <c r="E44" s="211"/>
      <c r="F44" s="211"/>
      <c r="G44" s="211"/>
      <c r="H44" s="211"/>
      <c r="I44" s="211"/>
      <c r="J44" s="211"/>
      <c r="K44" s="211"/>
      <c r="L44" s="208"/>
    </row>
    <row r="45" spans="2:12">
      <c r="B45" s="206"/>
      <c r="C45" s="211"/>
      <c r="D45" s="211"/>
      <c r="E45" s="211"/>
      <c r="F45" s="211"/>
      <c r="G45" s="211"/>
      <c r="H45" s="211"/>
      <c r="I45" s="211"/>
      <c r="J45" s="211"/>
      <c r="K45" s="211"/>
      <c r="L45" s="208"/>
    </row>
    <row r="46" spans="2:12" ht="13.8" thickBot="1">
      <c r="B46" s="212"/>
      <c r="C46" s="307" t="s">
        <v>161</v>
      </c>
      <c r="D46" s="307"/>
      <c r="E46" s="307"/>
      <c r="F46" s="307"/>
      <c r="G46" s="307"/>
      <c r="H46" s="307"/>
      <c r="I46" s="307"/>
      <c r="J46" s="307"/>
      <c r="K46" s="307"/>
      <c r="L46" s="308"/>
    </row>
  </sheetData>
  <mergeCells count="51">
    <mergeCell ref="K16:L16"/>
    <mergeCell ref="F1:H2"/>
    <mergeCell ref="J4:L4"/>
    <mergeCell ref="J5:L5"/>
    <mergeCell ref="A15:B15"/>
    <mergeCell ref="C15:D15"/>
    <mergeCell ref="E15:F15"/>
    <mergeCell ref="G15:H15"/>
    <mergeCell ref="I15:J15"/>
    <mergeCell ref="K15:L15"/>
    <mergeCell ref="A16:B16"/>
    <mergeCell ref="C16:D16"/>
    <mergeCell ref="E16:F16"/>
    <mergeCell ref="G16:H16"/>
    <mergeCell ref="I16:J16"/>
    <mergeCell ref="B18:G18"/>
    <mergeCell ref="I18:J18"/>
    <mergeCell ref="K18:L18"/>
    <mergeCell ref="B19:G19"/>
    <mergeCell ref="I19:J19"/>
    <mergeCell ref="K19:L19"/>
    <mergeCell ref="B20:G20"/>
    <mergeCell ref="I20:J20"/>
    <mergeCell ref="K20:L20"/>
    <mergeCell ref="B21:G21"/>
    <mergeCell ref="I21:J21"/>
    <mergeCell ref="K21:L21"/>
    <mergeCell ref="B22:G22"/>
    <mergeCell ref="I22:J22"/>
    <mergeCell ref="K22:L22"/>
    <mergeCell ref="B23:G23"/>
    <mergeCell ref="I23:J23"/>
    <mergeCell ref="K23:L23"/>
    <mergeCell ref="B24:G24"/>
    <mergeCell ref="I24:J24"/>
    <mergeCell ref="K24:L24"/>
    <mergeCell ref="B25:G25"/>
    <mergeCell ref="I25:J25"/>
    <mergeCell ref="K25:L25"/>
    <mergeCell ref="C46:L46"/>
    <mergeCell ref="B26:G26"/>
    <mergeCell ref="I26:J26"/>
    <mergeCell ref="K26:L26"/>
    <mergeCell ref="B27:G27"/>
    <mergeCell ref="I27:J27"/>
    <mergeCell ref="K27:L27"/>
    <mergeCell ref="B28:G28"/>
    <mergeCell ref="I28:J28"/>
    <mergeCell ref="K28:L28"/>
    <mergeCell ref="B30:D30"/>
    <mergeCell ref="B31:L38"/>
  </mergeCells>
  <phoneticPr fontId="2"/>
  <printOptions horizontalCentered="1"/>
  <pageMargins left="0.78740157480314965" right="0.78740157480314965" top="0.98425196850393704" bottom="0.98425196850393704" header="0.51181102362204722" footer="0.51181102362204722"/>
  <pageSetup paperSize="9" scale="91"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80EAF-F56A-4943-8684-0FB433723BE7}">
  <sheetPr>
    <pageSetUpPr autoPageBreaks="0" fitToPage="1"/>
  </sheetPr>
  <dimension ref="B1:C22"/>
  <sheetViews>
    <sheetView showGridLines="0" view="pageBreakPreview" zoomScale="60" zoomScaleNormal="100" workbookViewId="0"/>
  </sheetViews>
  <sheetFormatPr defaultColWidth="9.796875" defaultRowHeight="30" customHeight="1"/>
  <cols>
    <col min="1" max="1" width="2.3984375" style="181" customWidth="1"/>
    <col min="2" max="2" width="50.3984375" style="181" customWidth="1"/>
    <col min="3" max="3" width="29.09765625" style="181" customWidth="1"/>
    <col min="4" max="4" width="2.8984375" style="181" customWidth="1"/>
    <col min="5" max="16384" width="9.796875" style="181"/>
  </cols>
  <sheetData>
    <row r="1" spans="2:3" ht="30" customHeight="1">
      <c r="B1" s="180" t="s">
        <v>114</v>
      </c>
    </row>
    <row r="2" spans="2:3" ht="50.1" customHeight="1">
      <c r="B2" s="182" t="s">
        <v>0</v>
      </c>
    </row>
    <row r="3" spans="2:3" ht="30" customHeight="1">
      <c r="B3" s="181" t="s">
        <v>115</v>
      </c>
    </row>
    <row r="4" spans="2:3" ht="18" customHeight="1">
      <c r="B4" s="183" t="s">
        <v>116</v>
      </c>
    </row>
    <row r="5" spans="2:3" ht="24.9" customHeight="1">
      <c r="B5" s="184" t="s">
        <v>99</v>
      </c>
    </row>
    <row r="6" spans="2:3" ht="30" customHeight="1">
      <c r="B6" s="185" t="s">
        <v>117</v>
      </c>
      <c r="C6" s="185" t="s">
        <v>59</v>
      </c>
    </row>
    <row r="7" spans="2:3" ht="18" customHeight="1">
      <c r="B7" s="181" t="s">
        <v>118</v>
      </c>
      <c r="C7" s="333" t="s">
        <v>119</v>
      </c>
    </row>
    <row r="8" spans="2:3" ht="30" customHeight="1">
      <c r="B8" s="181" t="s">
        <v>115</v>
      </c>
      <c r="C8" s="333"/>
    </row>
    <row r="9" spans="2:3" ht="18" customHeight="1">
      <c r="B9" s="183" t="s">
        <v>120</v>
      </c>
      <c r="C9" s="333"/>
    </row>
    <row r="10" spans="2:3" ht="30" customHeight="1">
      <c r="B10" s="186" t="s">
        <v>121</v>
      </c>
      <c r="C10" s="186" t="s">
        <v>18</v>
      </c>
    </row>
    <row r="11" spans="2:3" ht="30" customHeight="1">
      <c r="B11" s="181" t="s">
        <v>17</v>
      </c>
      <c r="C11" s="187" t="s">
        <v>18</v>
      </c>
    </row>
    <row r="12" spans="2:3" ht="30" customHeight="1">
      <c r="B12" s="181" t="s">
        <v>17</v>
      </c>
      <c r="C12" s="187" t="s">
        <v>18</v>
      </c>
    </row>
    <row r="13" spans="2:3" ht="30" customHeight="1">
      <c r="B13" s="181" t="s">
        <v>17</v>
      </c>
      <c r="C13" s="187" t="s">
        <v>18</v>
      </c>
    </row>
    <row r="14" spans="2:3" ht="30" customHeight="1">
      <c r="B14" s="181" t="s">
        <v>17</v>
      </c>
      <c r="C14" s="187" t="s">
        <v>18</v>
      </c>
    </row>
    <row r="15" spans="2:3" ht="30" customHeight="1">
      <c r="B15" s="188" t="s">
        <v>39</v>
      </c>
      <c r="C15" s="187">
        <f>IFERROR(SUM(InvoiceDetails[金額]), "")</f>
        <v>0</v>
      </c>
    </row>
    <row r="16" spans="2:3" ht="30" customHeight="1">
      <c r="B16" s="188" t="s">
        <v>74</v>
      </c>
      <c r="C16" s="189">
        <v>0</v>
      </c>
    </row>
    <row r="17" spans="2:3" ht="30" customHeight="1">
      <c r="B17" s="188" t="s">
        <v>75</v>
      </c>
      <c r="C17" s="187">
        <v>0</v>
      </c>
    </row>
    <row r="18" spans="2:3" ht="30" customHeight="1">
      <c r="B18" s="188" t="s">
        <v>122</v>
      </c>
      <c r="C18" s="187">
        <f>IFERROR(C15*(1+C16)+C17, "")</f>
        <v>0</v>
      </c>
    </row>
    <row r="19" spans="2:3" ht="30" customHeight="1">
      <c r="B19" s="334" t="str">
        <f>"すべての小切手の振り出し先を"&amp; Company_Name&amp;"に指定します"</f>
        <v>すべての小切手の振り出し先を会社名に指定します</v>
      </c>
      <c r="C19" s="334"/>
    </row>
    <row r="20" spans="2:3" ht="30" customHeight="1">
      <c r="B20" s="334" t="s">
        <v>123</v>
      </c>
      <c r="C20" s="334"/>
    </row>
    <row r="21" spans="2:3" ht="30" customHeight="1">
      <c r="B21" s="334" t="s">
        <v>124</v>
      </c>
      <c r="C21" s="334"/>
    </row>
    <row r="22" spans="2:3" ht="30" customHeight="1">
      <c r="B22" s="186" t="s">
        <v>76</v>
      </c>
    </row>
  </sheetData>
  <mergeCells count="4">
    <mergeCell ref="C7:C9"/>
    <mergeCell ref="B19:C19"/>
    <mergeCell ref="B20:C20"/>
    <mergeCell ref="B21:C21"/>
  </mergeCells>
  <phoneticPr fontId="2"/>
  <dataValidations count="26">
    <dataValidation allowBlank="1" showInputMessage="1" showErrorMessage="1" prompt="このセルには連絡先名、電話番号、メールを入力します" sqref="B21:C21" xr:uid="{D802471E-DC17-4B07-BB75-8781CA028599}"/>
    <dataValidation allowBlank="1" showInputMessage="1" showErrorMessage="1" prompt="下のセルには連絡先の詳細を入力します" sqref="B20:C20" xr:uid="{995B6005-735C-4538-8A0F-614C225FBEFB}"/>
    <dataValidation allowBlank="1" showInputMessage="1" showErrorMessage="1" prompt="会社名はこのセルに自動的に追加されます" sqref="B19:C19" xr:uid="{1AAA084F-FE1D-4FFA-B8C9-3A4E1A98CBD0}"/>
    <dataValidation allowBlank="1" showInputMessage="1" showErrorMessage="1" prompt="合計はこのセルで自動的に計算されます" sqref="C18" xr:uid="{8877C03B-2D82-4D69-BC29-0BC946B3A477}"/>
    <dataValidation allowBlank="1" showInputMessage="1" showErrorMessage="1" prompt="合計は右のセルで自動的に計算されます" sqref="B18" xr:uid="{67D73083-03F7-4680-9246-B485360FF33D}"/>
    <dataValidation allowBlank="1" showInputMessage="1" showErrorMessage="1" prompt="このセルにその他のコストを入力します" sqref="C17" xr:uid="{FE8EDB77-B38A-406A-814F-31A961101A1E}"/>
    <dataValidation allowBlank="1" showInputMessage="1" showErrorMessage="1" prompt="右のセルにその他のコストを入力します" sqref="B17" xr:uid="{1EE19C37-FE2B-4A38-A3A8-263E40F67FBB}"/>
    <dataValidation allowBlank="1" showInputMessage="1" showErrorMessage="1" prompt="このセルに税率を入力します" sqref="C16" xr:uid="{2DCC7BE0-EC57-45E2-8AF1-B8DE2513B88E}"/>
    <dataValidation allowBlank="1" showInputMessage="1" showErrorMessage="1" prompt="右にあるセルに税率を入力します" sqref="B16" xr:uid="{5CA9CC61-C7BF-4AF9-8F9D-4B45F29F3E44}"/>
    <dataValidation allowBlank="1" showInputMessage="1" showErrorMessage="1" prompt="小計はこのセルで自動的に計算されます" sqref="C15" xr:uid="{1543126A-3958-485D-9E84-8A0F67DF386D}"/>
    <dataValidation allowBlank="1" showInputMessage="1" showErrorMessage="1" prompt="小計は右のセルで自動的に計算されます" sqref="B15" xr:uid="{D91205D5-0DC8-480F-B1C2-71F6BAD73B03}"/>
    <dataValidation allowBlank="1" showInputMessage="1" showErrorMessage="1" prompt="列 B の各説明に対し、この見出しの下にあるこの列の金額を入力します。テーブルの下のセルに税率とその他のコストを入力して、小計と合計金額を計算します" sqref="C10" xr:uid="{0EA3C40A-51CD-4B74-AD59-0AEE975B7B9B}"/>
    <dataValidation allowBlank="1" showInputMessage="1" showErrorMessage="1" prompt="この見出しの下にあるこの列に請求書の詳細を入力します。見出しのフィルターを使用して、特定のエントリを検索します" sqref="B10" xr:uid="{12C59A75-D819-4B24-987D-DDA0D04D5AB2}"/>
    <dataValidation allowBlank="1" showInputMessage="1" showErrorMessage="1" prompt="このセルには請求先の電話番号を入力します" sqref="B9" xr:uid="{F5766743-3A15-46B2-97B9-973B02D93334}"/>
    <dataValidation allowBlank="1" showInputMessage="1" showErrorMessage="1" prompt="このセルには請求先の郵便番号、都道府県、市区町村、番地を入力します" sqref="B8" xr:uid="{CB05D27C-A600-4A9F-A40F-8A0D590B1649}"/>
    <dataValidation allowBlank="1" showInputMessage="1" showErrorMessage="1" prompt="このセルには製品の説明を入力します" sqref="C7:C9" xr:uid="{9DF2A611-24DD-4BDD-A1FB-311BB6838431}"/>
    <dataValidation allowBlank="1" showInputMessage="1" showErrorMessage="1" prompt="このセルには顧客名または請求先の会社名を入力します" sqref="B7" xr:uid="{A6DBA583-001C-4711-BCF0-94EFA0211B11}"/>
    <dataValidation allowBlank="1" showInputMessage="1" showErrorMessage="1" prompt="下のセルに請求書の製品の説明を入力します" sqref="C6" xr:uid="{F6B483DE-F5A8-4AAC-9DC6-CB58D473100B}"/>
    <dataValidation allowBlank="1" showInputMessage="1" showErrorMessage="1" prompt="下のセルに取引先への請求の詳細を入力します" sqref="B6" xr:uid="{61D50764-7EC1-4C4C-805B-31BC2A1FDF92}"/>
    <dataValidation allowBlank="1" showInputMessage="1" showErrorMessage="1" prompt="このセルには請求日を入力します" sqref="B5" xr:uid="{0E397CED-7D6E-4E12-8505-73685F11AB13}"/>
    <dataValidation allowBlank="1" showInputMessage="1" showErrorMessage="1" prompt="このセルには電話番号と FAX 番号を入力します" sqref="B4" xr:uid="{81E93E82-6A5C-41DA-9098-6628114D4F95}"/>
    <dataValidation allowBlank="1" showInputMessage="1" showErrorMessage="1" prompt="このセルには、請求会社の郵便番号、都道府県、市区町村、番地を入力します" sqref="B3" xr:uid="{20FAAF90-0511-4A03-91FD-1861611CE4A9}"/>
    <dataValidation allowBlank="1" showInputMessage="1" showErrorMessage="1" prompt="このセルには請求会社の名前を入力します" sqref="B2" xr:uid="{F2E84828-E0C5-4376-BB6E-6D18C93D4D6A}"/>
    <dataValidation allowBlank="1" showInputMessage="1" showErrorMessage="1" prompt="このセルには請求書番号を入力します。下のセルには請求会社と顧客の詳細を入力します" sqref="B1" xr:uid="{D724293A-26E0-48C7-8866-D8014AE51A1F}"/>
    <dataValidation allowBlank="1" showInputMessage="1" showErrorMessage="1" prompt="このワークシートに請求書を作成します。請求書の詳細、品目の説明、金額、税率、およびその他任意のコストを入力します。小計および合計は自動的に計算されます。" sqref="A1" xr:uid="{27B0E025-172F-4EE1-BA5D-1DF8ABCBDA09}"/>
    <dataValidation allowBlank="1" showErrorMessage="1" sqref="B22 B11:C14" xr:uid="{C1DC7A79-62E0-4B98-B87B-31C51CFA595D}"/>
  </dataValidations>
  <printOptions horizontalCentered="1"/>
  <pageMargins left="0.4" right="0.4" top="0.4" bottom="0.4" header="0.3" footer="0.3"/>
  <pageSetup paperSize="9" fitToHeight="0" orientation="portrait" r:id="rId1"/>
  <headerFooter differentFirst="1">
    <oddFooter>Page &amp;P of &amp;N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43F27-2112-475C-B466-90588BC9BCFD}">
  <sheetPr>
    <pageSetUpPr fitToPage="1"/>
  </sheetPr>
  <dimension ref="B1:E27"/>
  <sheetViews>
    <sheetView showGridLines="0" view="pageBreakPreview" zoomScale="60" zoomScaleNormal="100" workbookViewId="0"/>
  </sheetViews>
  <sheetFormatPr defaultColWidth="9.796875" defaultRowHeight="30" customHeight="1"/>
  <cols>
    <col min="1" max="1" width="3.09765625" style="165" customWidth="1"/>
    <col min="2" max="2" width="61.5" style="169" customWidth="1"/>
    <col min="3" max="4" width="19.3984375" style="169" customWidth="1"/>
    <col min="5" max="5" width="25.5" style="169" customWidth="1"/>
    <col min="6" max="6" width="3.09765625" style="165" customWidth="1"/>
    <col min="7" max="16384" width="9.796875" style="165"/>
  </cols>
  <sheetData>
    <row r="1" spans="2:5" ht="60" customHeight="1">
      <c r="B1" s="165"/>
      <c r="C1" s="166" t="s">
        <v>95</v>
      </c>
      <c r="D1" s="337" t="s">
        <v>1</v>
      </c>
      <c r="E1" s="337"/>
    </row>
    <row r="2" spans="2:5" ht="33" customHeight="1">
      <c r="B2" s="167" t="s">
        <v>96</v>
      </c>
      <c r="C2" s="165"/>
      <c r="D2" s="165"/>
      <c r="E2" s="165"/>
    </row>
    <row r="3" spans="2:5" ht="15">
      <c r="B3" s="168" t="s">
        <v>97</v>
      </c>
      <c r="D3" s="170" t="s">
        <v>66</v>
      </c>
      <c r="E3" s="168">
        <v>100</v>
      </c>
    </row>
    <row r="4" spans="2:5" ht="15">
      <c r="B4" s="168" t="s">
        <v>98</v>
      </c>
      <c r="D4" s="170" t="s">
        <v>99</v>
      </c>
      <c r="E4" s="171">
        <f ca="1">TODAY()</f>
        <v>43711</v>
      </c>
    </row>
    <row r="5" spans="2:5" ht="15">
      <c r="B5" s="172" t="s">
        <v>100</v>
      </c>
      <c r="D5" s="170" t="s">
        <v>101</v>
      </c>
      <c r="E5" s="168" t="s">
        <v>102</v>
      </c>
    </row>
    <row r="6" spans="2:5" ht="15">
      <c r="B6" s="168" t="s">
        <v>103</v>
      </c>
      <c r="C6" s="165"/>
      <c r="D6" s="165"/>
      <c r="E6" s="165"/>
    </row>
    <row r="7" spans="2:5" ht="30" customHeight="1">
      <c r="B7" s="170" t="s">
        <v>104</v>
      </c>
      <c r="C7" s="165"/>
      <c r="D7" s="338" t="s">
        <v>105</v>
      </c>
      <c r="E7" s="338"/>
    </row>
    <row r="8" spans="2:5" ht="15">
      <c r="B8" s="173" t="s">
        <v>70</v>
      </c>
      <c r="C8" s="165"/>
      <c r="D8" s="165"/>
      <c r="E8" s="168" t="s">
        <v>70</v>
      </c>
    </row>
    <row r="9" spans="2:5" ht="15">
      <c r="B9" s="173" t="s">
        <v>0</v>
      </c>
      <c r="C9" s="165"/>
      <c r="D9" s="165"/>
      <c r="E9" s="168" t="s">
        <v>0</v>
      </c>
    </row>
    <row r="10" spans="2:5" ht="15">
      <c r="B10" s="173" t="s">
        <v>97</v>
      </c>
      <c r="C10" s="165"/>
      <c r="D10" s="165"/>
      <c r="E10" s="168" t="s">
        <v>97</v>
      </c>
    </row>
    <row r="11" spans="2:5" ht="15">
      <c r="B11" s="173" t="s">
        <v>98</v>
      </c>
      <c r="C11" s="165"/>
      <c r="D11" s="165"/>
      <c r="E11" s="168" t="s">
        <v>98</v>
      </c>
    </row>
    <row r="12" spans="2:5" ht="33" customHeight="1">
      <c r="B12" s="174" t="s">
        <v>71</v>
      </c>
      <c r="C12" s="165"/>
      <c r="D12" s="165"/>
      <c r="E12" s="175" t="s">
        <v>71</v>
      </c>
    </row>
    <row r="13" spans="2:5" ht="30" customHeight="1">
      <c r="B13" s="339" t="s">
        <v>106</v>
      </c>
      <c r="C13" s="339"/>
      <c r="D13" s="339" t="s">
        <v>56</v>
      </c>
      <c r="E13" s="339"/>
    </row>
    <row r="14" spans="2:5" ht="30" customHeight="1">
      <c r="B14" s="340" t="s">
        <v>107</v>
      </c>
      <c r="C14" s="340"/>
      <c r="D14" s="340" t="s">
        <v>58</v>
      </c>
      <c r="E14" s="340"/>
    </row>
    <row r="15" spans="2:5" ht="45" customHeight="1">
      <c r="B15" s="165" t="s">
        <v>17</v>
      </c>
      <c r="C15" s="165" t="s">
        <v>108</v>
      </c>
      <c r="D15" s="165" t="s">
        <v>109</v>
      </c>
      <c r="E15" s="165" t="s">
        <v>22</v>
      </c>
    </row>
    <row r="16" spans="2:5" ht="30" customHeight="1">
      <c r="B16" s="165" t="s">
        <v>110</v>
      </c>
      <c r="C16" s="176">
        <v>1</v>
      </c>
      <c r="D16" s="177">
        <v>150</v>
      </c>
      <c r="E16" s="177">
        <f>データ[[#This Row],[数量]]*データ[[#This Row],[金額]]</f>
        <v>150</v>
      </c>
    </row>
    <row r="17" spans="2:5" ht="30" customHeight="1">
      <c r="B17" s="165" t="s">
        <v>111</v>
      </c>
      <c r="C17" s="176">
        <v>1</v>
      </c>
      <c r="D17" s="177">
        <v>1000</v>
      </c>
      <c r="E17" s="177">
        <f>データ[[#This Row],[数量]]*データ[[#This Row],[金額]]</f>
        <v>1000</v>
      </c>
    </row>
    <row r="18" spans="2:5" ht="30" customHeight="1">
      <c r="B18" s="165"/>
      <c r="C18" s="176"/>
      <c r="D18" s="177"/>
      <c r="E18" s="177">
        <f>データ[[#This Row],[数量]]*データ[[#This Row],[金額]]</f>
        <v>0</v>
      </c>
    </row>
    <row r="19" spans="2:5" ht="30" customHeight="1">
      <c r="B19" s="165"/>
      <c r="C19" s="176"/>
      <c r="D19" s="177"/>
      <c r="E19" s="177">
        <f>データ[[#This Row],[数量]]*データ[[#This Row],[金額]]</f>
        <v>0</v>
      </c>
    </row>
    <row r="20" spans="2:5" ht="30" customHeight="1">
      <c r="B20" s="165"/>
      <c r="C20" s="176"/>
      <c r="D20" s="177"/>
      <c r="E20" s="177">
        <f>データ[[#This Row],[数量]]*データ[[#This Row],[金額]]</f>
        <v>0</v>
      </c>
    </row>
    <row r="21" spans="2:5" ht="30" customHeight="1">
      <c r="B21" s="165"/>
      <c r="C21" s="176"/>
      <c r="D21" s="177"/>
      <c r="E21" s="177">
        <f>データ[[#This Row],[数量]]*データ[[#This Row],[金額]]</f>
        <v>0</v>
      </c>
    </row>
    <row r="22" spans="2:5" ht="30" customHeight="1">
      <c r="B22" s="165"/>
      <c r="C22" s="176"/>
      <c r="D22" s="177"/>
      <c r="E22" s="177">
        <f>データ[[#This Row],[数量]]*データ[[#This Row],[金額]]</f>
        <v>0</v>
      </c>
    </row>
    <row r="23" spans="2:5" ht="30" customHeight="1">
      <c r="B23" s="165"/>
      <c r="C23" s="176"/>
      <c r="D23" s="177"/>
      <c r="E23" s="177">
        <f>データ[[#This Row],[数量]]*データ[[#This Row],[金額]]</f>
        <v>0</v>
      </c>
    </row>
    <row r="24" spans="2:5" ht="30" customHeight="1">
      <c r="B24" s="165"/>
      <c r="C24" s="176"/>
      <c r="D24" s="177"/>
      <c r="E24" s="177">
        <f>データ[[#This Row],[数量]]*データ[[#This Row],[金額]]</f>
        <v>0</v>
      </c>
    </row>
    <row r="25" spans="2:5" ht="30" customHeight="1">
      <c r="B25" s="165"/>
      <c r="C25" s="165"/>
      <c r="D25" s="178" t="s">
        <v>112</v>
      </c>
      <c r="E25" s="179">
        <f>SUBTOTAL(109,データ[合計])</f>
        <v>1150</v>
      </c>
    </row>
    <row r="26" spans="2:5" ht="30" customHeight="1">
      <c r="B26" s="335" t="str">
        <f>"すべての支払先を "&amp;会社_名&amp;" に指定します。"</f>
        <v>すべての支払先を 自分の会社名 に指定します。</v>
      </c>
      <c r="C26" s="335"/>
      <c r="D26" s="335"/>
      <c r="E26" s="335"/>
    </row>
    <row r="27" spans="2:5" ht="30" customHeight="1">
      <c r="B27" s="336" t="s">
        <v>113</v>
      </c>
      <c r="C27" s="336"/>
      <c r="D27" s="336"/>
      <c r="E27" s="336"/>
    </row>
  </sheetData>
  <mergeCells count="8">
    <mergeCell ref="B26:E26"/>
    <mergeCell ref="B27:E27"/>
    <mergeCell ref="D1:E1"/>
    <mergeCell ref="D7:E7"/>
    <mergeCell ref="B13:C13"/>
    <mergeCell ref="D13:E13"/>
    <mergeCell ref="B14:C14"/>
    <mergeCell ref="D14:E14"/>
  </mergeCells>
  <phoneticPr fontId="2"/>
  <dataValidations count="35">
    <dataValidation allowBlank="1" showInputMessage="1" showErrorMessage="1" prompt="このセルには顧客 ID を入力します" sqref="E5" xr:uid="{4F36A565-CF0D-4C65-9280-A947A564128E}"/>
    <dataValidation allowBlank="1" showInputMessage="1" showErrorMessage="1" prompt="右のセルには顧客 ID を入力します" sqref="D5" xr:uid="{CB49F0B7-6D35-40A0-B9C3-C05BCBF7D807}"/>
    <dataValidation allowBlank="1" showInputMessage="1" showErrorMessage="1" prompt="このセルには請求日を入力します" sqref="E4" xr:uid="{5956D6B4-E224-4514-915F-91A24A982BBA}"/>
    <dataValidation allowBlank="1" showInputMessage="1" showErrorMessage="1" prompt="右のセルには請求日を入力します" sqref="D4" xr:uid="{9FFD4BD6-6A6A-4202-86B9-8BFD21D62F98}"/>
    <dataValidation allowBlank="1" showInputMessage="1" showErrorMessage="1" prompt="このセルには請求書番号を入力します" sqref="E3" xr:uid="{133E4311-15D2-49E1-8C6B-6A1E1FF392C4}"/>
    <dataValidation allowBlank="1" showInputMessage="1" showErrorMessage="1" prompt="右のセルには請求書番号を入力します" sqref="D3" xr:uid="{519448DF-ACB3-48C1-A362-B1DEB8A78E6D}"/>
    <dataValidation allowBlank="1" showInputMessage="1" showErrorMessage="1" prompt="合計金額はこの見出しのこの列で自動的に計算されます。テーブルの最後のセルには、総額が含まれます" sqref="E15" xr:uid="{80C26F0C-328F-429C-9E42-89413B4EA7FB}"/>
    <dataValidation allowBlank="1" showInputMessage="1" showErrorMessage="1" prompt="この見出しの下にあるこの列には金額を入力します" sqref="D15" xr:uid="{953A25E0-263C-4B14-9384-433B4386FF00}"/>
    <dataValidation allowBlank="1" showInputMessage="1" showErrorMessage="1" prompt="この見出しの下にあるこの列には数量を入力します" sqref="C15" xr:uid="{2E065BC4-320B-4910-A867-E55D3FB4943D}"/>
    <dataValidation allowBlank="1" showInputMessage="1" showErrorMessage="1" prompt="この見出しの下にあるこの列には請求書の説明を入力します。見出しのフィルターを使用し、特定のエントリを検索します" sqref="B15" xr:uid="{D5C6A493-93BA-448D-B855-D3ECB26DE128}"/>
    <dataValidation allowBlank="1" showInputMessage="1" showErrorMessage="1" prompt="このセルには請求書の支払条件を入力します" sqref="D14:E14" xr:uid="{0BB3A865-C1AD-415A-99DD-7F0FC36F1B57}"/>
    <dataValidation allowBlank="1" showInputMessage="1" showErrorMessage="1" prompt="このセルには作業またはプロジェクトのタイトルを入力します。右にあるセルに支払条件を入力します_x000a_" sqref="B14:C14" xr:uid="{AD1931E0-D67C-4E0B-9F21-5491D979BB0C}"/>
    <dataValidation allowBlank="1" showInputMessage="1" showErrorMessage="1" prompt="下のセルには請求書の支払条件を入力します" sqref="D13:E13" xr:uid="{E966726D-04DE-4964-BD7C-9FE73F813101}"/>
    <dataValidation allowBlank="1" showInputMessage="1" showErrorMessage="1" prompt="下のセルには作業またはプロジェクトのタイトルを入力します" sqref="B13:C13" xr:uid="{1BA75248-A363-478E-818B-B825BE711545}"/>
    <dataValidation allowBlank="1" showInputMessage="1" showErrorMessage="1" prompt="このセルには配送先の名前を入力します" sqref="E8" xr:uid="{C674E518-7623-4D82-99B7-5D5204923CE7}"/>
    <dataValidation allowBlank="1" showInputMessage="1" showErrorMessage="1" prompt="このセルには配送先の会社名を入力します" sqref="E9" xr:uid="{DCEE1918-06A8-4929-B424-16BF0CA3C0C5}"/>
    <dataValidation allowBlank="1" showInputMessage="1" showErrorMessage="1" prompt="このセルには配送先の番地を入力します" sqref="E10" xr:uid="{93ECB354-1CE0-43B9-A688-A7E69270C0C0}"/>
    <dataValidation allowBlank="1" showInputMessage="1" showErrorMessage="1" prompt="このセルには配送先の郵便番号、都道府県、市区町村を入力します" sqref="E11" xr:uid="{D9C8A3FE-8933-4AC2-A9D1-802E990C28CC}"/>
    <dataValidation allowBlank="1" showInputMessage="1" showErrorMessage="1" prompt="このセルには配送先の電話番号を入力します" sqref="E12" xr:uid="{000720B3-551D-4D38-92A0-28614A1F27D8}"/>
    <dataValidation allowBlank="1" showInputMessage="1" showErrorMessage="1" prompt="このセルには顧客の電話番号を入力します" sqref="B12" xr:uid="{449B6FA7-F089-4D89-8753-ACF424E43FB5}"/>
    <dataValidation allowBlank="1" showInputMessage="1" showErrorMessage="1" prompt="このセルには顧客の郵便番号、都道府県、市区町村を入力します" sqref="B11" xr:uid="{2DEAB01C-7F95-4D1A-A6F6-BA41C13A05C7}"/>
    <dataValidation allowBlank="1" showInputMessage="1" showErrorMessage="1" prompt="このセルには顧客の番地を入力します" sqref="B10" xr:uid="{FFF4D05D-C259-4C04-A741-E91B1D7B4A91}"/>
    <dataValidation allowBlank="1" showInputMessage="1" showErrorMessage="1" prompt="このセルには顧客の会社名を入力します" sqref="B9" xr:uid="{81D204F0-9261-42ED-8D5C-F86BF2BC91E6}"/>
    <dataValidation allowBlank="1" showInputMessage="1" showErrorMessage="1" prompt="このセルには顧客名を入力します" sqref="B8" xr:uid="{D7805511-58F3-43D3-97C5-2DC9CC649E47}"/>
    <dataValidation allowBlank="1" showInputMessage="1" showErrorMessage="1" prompt="下のセルには配送先の情報を入力します" sqref="D7:E7" xr:uid="{3EAA7B7D-4BAF-4F1C-B8C5-D06E5A11BAD7}"/>
    <dataValidation allowBlank="1" showInputMessage="1" showErrorMessage="1" prompt="下のセルには顧客名、会社名、住所、電話番号を、セル E8 から E12 には配送先の詳細を入力します" sqref="B7" xr:uid="{1EF6B9A8-3482-46D6-BF8E-3B32CBAD672D}"/>
    <dataValidation allowBlank="1" showInputMessage="1" showErrorMessage="1" prompt="このセルには請求会社のメール アドレスを入力します" sqref="B6" xr:uid="{CC11CE81-47A6-4760-8FA0-9BB5B954DBEB}"/>
    <dataValidation allowBlank="1" showInputMessage="1" showErrorMessage="1" prompt="このセルには請求会社の電話番号とファックス番号を入力します" sqref="B5" xr:uid="{6C682423-4794-41FC-972B-678461D3A70D}"/>
    <dataValidation allowBlank="1" showInputMessage="1" showErrorMessage="1" prompt="このセルには請求会社の郵便番号、都道府県、市区町村を入力します" sqref="B4" xr:uid="{1A0097E6-1A71-459C-BACB-7CAF464CB45F}"/>
    <dataValidation allowBlank="1" showInputMessage="1" showErrorMessage="1" prompt="このセルには請求会社の番地を入力します" sqref="B3" xr:uid="{2405567B-4C9F-4239-B83E-E336A7B02E5D}"/>
    <dataValidation allowBlank="1" showInputMessage="1" showErrorMessage="1" prompt="下のセルには請求会社名、郵便番号、都道府県、市区町村、番地、電話番号とファックス番号、メール アドレスを入力します" sqref="B2" xr:uid="{1142A2DD-5294-4E6D-824F-C85EC2657D14}"/>
    <dataValidation allowBlank="1" showInputMessage="1" showErrorMessage="1" prompt="このワークシートのタイトルはこのセルに入ります。セル D3 から E5 には請求書の詳細を入力します" sqref="D1:E1" xr:uid="{CA78625A-4F9C-401A-A022-46077CC085D4}"/>
    <dataValidation allowBlank="1" showInputMessage="1" showErrorMessage="1" prompt="このセルには会社のスローガンを入力します" sqref="C1" xr:uid="{7951B2C9-7EFA-4F84-AB90-DE5E782BE8B0}"/>
    <dataValidation allowBlank="1" showInputMessage="1" showErrorMessage="1" prompt="このセルには会社のロゴを追加し、下のセルには請求会社の名前を入力します" sqref="B1" xr:uid="{03760601-4EC6-439C-9216-4D70031DE698}"/>
    <dataValidation allowBlank="1" showInputMessage="1" showErrorMessage="1" prompt="このワークシートで、利子付きの請求書を作成します。顧客と配送先の詳細、説明、金額を入力します。総額は自動的に計算されます" sqref="A1" xr:uid="{DC6EAEB8-79AF-4163-A034-E3051F8D98CE}"/>
  </dataValidations>
  <printOptions horizontalCentered="1"/>
  <pageMargins left="0.39370078740157483" right="0.39370078740157483" top="0.39370078740157483" bottom="0.39370078740157483" header="0.23622047244094491" footer="0.23622047244094491"/>
  <pageSetup paperSize="9" scale="68" fitToHeight="0" orientation="portrait" r:id="rId1"/>
  <headerFooter differentFirst="1">
    <oddFooter>Page &amp;P of &amp;N</oddFooter>
  </headerFooter>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CC54A-20D5-4E1F-AD60-E4F2146A6F52}">
  <sheetPr>
    <pageSetUpPr fitToPage="1"/>
  </sheetPr>
  <dimension ref="B1:H21"/>
  <sheetViews>
    <sheetView showGridLines="0" view="pageBreakPreview" zoomScale="60" zoomScaleNormal="100" workbookViewId="0"/>
  </sheetViews>
  <sheetFormatPr defaultColWidth="9.796875" defaultRowHeight="30" customHeight="1"/>
  <cols>
    <col min="1" max="1" width="2.59765625" style="147" customWidth="1"/>
    <col min="2" max="2" width="21.09765625" style="147" customWidth="1"/>
    <col min="3" max="3" width="3.09765625" style="147" customWidth="1"/>
    <col min="4" max="4" width="17.3984375" style="147" customWidth="1"/>
    <col min="5" max="5" width="22.8984375" style="147" customWidth="1"/>
    <col min="6" max="7" width="15.19921875" style="147" customWidth="1"/>
    <col min="8" max="8" width="17.3984375" style="147" customWidth="1"/>
    <col min="9" max="9" width="3.09765625" style="147" customWidth="1"/>
    <col min="10" max="16384" width="9.796875" style="147"/>
  </cols>
  <sheetData>
    <row r="1" spans="2:8" ht="60" customHeight="1" thickBot="1">
      <c r="B1" s="146"/>
      <c r="D1" s="345">
        <f ca="1">TODAY()</f>
        <v>43711</v>
      </c>
      <c r="E1" s="345"/>
      <c r="F1" s="346" t="s">
        <v>66</v>
      </c>
      <c r="G1" s="346"/>
      <c r="H1" s="148">
        <v>2211</v>
      </c>
    </row>
    <row r="2" spans="2:8" ht="30" customHeight="1" thickTop="1">
      <c r="B2" s="149" t="s">
        <v>11</v>
      </c>
      <c r="D2" s="341" t="s">
        <v>26</v>
      </c>
      <c r="E2" s="341"/>
      <c r="F2" s="341"/>
      <c r="G2" s="341"/>
      <c r="H2" s="341"/>
    </row>
    <row r="3" spans="2:8" ht="30" customHeight="1">
      <c r="B3" s="150" t="s">
        <v>70</v>
      </c>
      <c r="D3" s="344" t="s">
        <v>68</v>
      </c>
      <c r="E3" s="344"/>
      <c r="F3" s="344"/>
      <c r="G3" s="344"/>
      <c r="H3" s="344"/>
    </row>
    <row r="4" spans="2:8" ht="30" customHeight="1">
      <c r="B4" s="150" t="s">
        <v>0</v>
      </c>
      <c r="D4" s="151" t="s">
        <v>78</v>
      </c>
      <c r="E4" s="151" t="s">
        <v>17</v>
      </c>
      <c r="F4" s="152" t="s">
        <v>79</v>
      </c>
      <c r="G4" s="152" t="s">
        <v>33</v>
      </c>
      <c r="H4" s="152" t="s">
        <v>18</v>
      </c>
    </row>
    <row r="5" spans="2:8" ht="30" customHeight="1">
      <c r="B5" s="150" t="s">
        <v>30</v>
      </c>
      <c r="D5" s="147" t="s">
        <v>80</v>
      </c>
      <c r="E5" s="147" t="s">
        <v>19</v>
      </c>
      <c r="F5" s="153">
        <v>2.99</v>
      </c>
      <c r="G5" s="154">
        <v>15</v>
      </c>
      <c r="H5" s="153">
        <f>IFERROR(請求書[[#This Row],[価格]]*請求書[[#This Row],[数量]], "")</f>
        <v>44.85</v>
      </c>
    </row>
    <row r="6" spans="2:8" ht="30" customHeight="1">
      <c r="B6" s="150" t="s">
        <v>69</v>
      </c>
      <c r="D6" s="147" t="s">
        <v>81</v>
      </c>
      <c r="E6" s="147" t="s">
        <v>20</v>
      </c>
      <c r="F6" s="153">
        <v>4</v>
      </c>
      <c r="G6" s="154">
        <v>20</v>
      </c>
      <c r="H6" s="153">
        <f>IFERROR(請求書[[#This Row],[価格]]*請求書[[#This Row],[数量]], "")</f>
        <v>80</v>
      </c>
    </row>
    <row r="7" spans="2:8" ht="30" customHeight="1">
      <c r="B7" s="155" t="s">
        <v>71</v>
      </c>
      <c r="F7" s="153"/>
      <c r="G7" s="154"/>
      <c r="H7" s="153">
        <f>IFERROR(請求書[[#This Row],[価格]]*請求書[[#This Row],[数量]], "")</f>
        <v>0</v>
      </c>
    </row>
    <row r="8" spans="2:8" ht="30" customHeight="1">
      <c r="B8" s="149" t="s">
        <v>82</v>
      </c>
      <c r="F8" s="153"/>
      <c r="G8" s="154"/>
      <c r="H8" s="153">
        <f>IFERROR(請求書[[#This Row],[価格]]*請求書[[#This Row],[数量]], "")</f>
        <v>0</v>
      </c>
    </row>
    <row r="9" spans="2:8" ht="30" customHeight="1">
      <c r="B9" s="150" t="s">
        <v>70</v>
      </c>
      <c r="F9" s="153"/>
      <c r="G9" s="154"/>
      <c r="H9" s="153">
        <f>IFERROR(請求書[[#This Row],[価格]]*請求書[[#This Row],[数量]], "")</f>
        <v>0</v>
      </c>
    </row>
    <row r="10" spans="2:8" ht="30" customHeight="1">
      <c r="B10" s="150" t="s">
        <v>0</v>
      </c>
      <c r="F10" s="153"/>
      <c r="G10" s="154"/>
      <c r="H10" s="153">
        <f>IFERROR(請求書[[#This Row],[価格]]*請求書[[#This Row],[数量]], "")</f>
        <v>0</v>
      </c>
    </row>
    <row r="11" spans="2:8" ht="30" customHeight="1">
      <c r="B11" s="150" t="s">
        <v>30</v>
      </c>
      <c r="F11" s="153"/>
      <c r="G11" s="154"/>
      <c r="H11" s="153">
        <f>IFERROR(請求書[[#This Row],[価格]]*請求書[[#This Row],[数量]], "")</f>
        <v>0</v>
      </c>
    </row>
    <row r="12" spans="2:8" s="158" customFormat="1" ht="30" customHeight="1">
      <c r="B12" s="150" t="s">
        <v>69</v>
      </c>
      <c r="C12" s="147"/>
      <c r="D12" s="147"/>
      <c r="E12" s="151" t="str">
        <f>"合計品目数: "&amp;SUBTOTAL(103,請求書[説明])</f>
        <v>合計品目数: 2</v>
      </c>
      <c r="F12" s="156"/>
      <c r="G12" s="147" t="s">
        <v>39</v>
      </c>
      <c r="H12" s="157">
        <f>SUBTOTAL(109,請求書[金額])</f>
        <v>124.85</v>
      </c>
    </row>
    <row r="13" spans="2:8" ht="30" customHeight="1">
      <c r="B13" s="155" t="s">
        <v>71</v>
      </c>
      <c r="D13" s="159" t="s">
        <v>83</v>
      </c>
      <c r="E13" s="347">
        <v>0.05</v>
      </c>
      <c r="F13" s="347"/>
      <c r="G13" s="159" t="s">
        <v>61</v>
      </c>
      <c r="H13" s="160">
        <f>IFERROR(IF(TaxRate=0,0,請求書[[#Totals],[金額]]*TaxRate), "")</f>
        <v>6.2424999999999997</v>
      </c>
    </row>
    <row r="14" spans="2:8" ht="30" customHeight="1" thickBot="1">
      <c r="B14" s="161"/>
      <c r="D14" s="162"/>
      <c r="E14" s="156"/>
      <c r="G14" s="159" t="s">
        <v>84</v>
      </c>
      <c r="H14" s="160">
        <v>50</v>
      </c>
    </row>
    <row r="15" spans="2:8" ht="30" customHeight="1" thickTop="1" thickBot="1">
      <c r="B15" s="149" t="s">
        <v>85</v>
      </c>
      <c r="E15" s="156"/>
      <c r="G15" s="159" t="s">
        <v>86</v>
      </c>
      <c r="H15" s="163">
        <f>IFERROR((請求書[[#Totals],[金額]]+消費税)-Deposit, "")</f>
        <v>81.092500000000001</v>
      </c>
    </row>
    <row r="16" spans="2:8" ht="30" customHeight="1" thickTop="1">
      <c r="B16" s="150" t="str">
        <f>会社名</f>
        <v>会社名</v>
      </c>
      <c r="D16" s="348" t="s">
        <v>58</v>
      </c>
      <c r="E16" s="348"/>
      <c r="F16" s="348"/>
      <c r="G16" s="348"/>
      <c r="H16" s="348"/>
    </row>
    <row r="17" spans="2:8" ht="30" customHeight="1">
      <c r="B17" s="341" t="s">
        <v>87</v>
      </c>
      <c r="D17" s="342" t="s">
        <v>23</v>
      </c>
      <c r="E17" s="342"/>
      <c r="F17" s="342"/>
      <c r="G17" s="342"/>
      <c r="H17" s="342"/>
    </row>
    <row r="18" spans="2:8" ht="30" customHeight="1" thickBot="1">
      <c r="B18" s="341"/>
    </row>
    <row r="19" spans="2:8" ht="30" customHeight="1" thickTop="1">
      <c r="B19" s="150" t="s">
        <v>88</v>
      </c>
      <c r="D19" s="343" t="s">
        <v>0</v>
      </c>
      <c r="E19" s="343"/>
      <c r="F19" s="343"/>
      <c r="G19" s="343"/>
      <c r="H19" s="343"/>
    </row>
    <row r="20" spans="2:8" ht="30" customHeight="1">
      <c r="B20" s="155" t="s">
        <v>89</v>
      </c>
      <c r="C20" s="164"/>
      <c r="D20" s="155" t="s">
        <v>90</v>
      </c>
      <c r="E20" s="344" t="s">
        <v>30</v>
      </c>
      <c r="F20" s="344"/>
      <c r="G20" s="344" t="s">
        <v>91</v>
      </c>
      <c r="H20" s="344"/>
    </row>
    <row r="21" spans="2:8" ht="30" customHeight="1">
      <c r="B21" s="150" t="s">
        <v>92</v>
      </c>
      <c r="D21" s="155" t="s">
        <v>93</v>
      </c>
      <c r="E21" s="344" t="s">
        <v>69</v>
      </c>
      <c r="F21" s="344"/>
      <c r="G21" s="344" t="s">
        <v>94</v>
      </c>
      <c r="H21" s="344"/>
    </row>
  </sheetData>
  <dataConsolidate/>
  <mergeCells count="13">
    <mergeCell ref="E21:F21"/>
    <mergeCell ref="G21:H21"/>
    <mergeCell ref="D1:E1"/>
    <mergeCell ref="F1:G1"/>
    <mergeCell ref="D2:H2"/>
    <mergeCell ref="D3:H3"/>
    <mergeCell ref="E13:F13"/>
    <mergeCell ref="D16:H16"/>
    <mergeCell ref="B17:B18"/>
    <mergeCell ref="D17:H17"/>
    <mergeCell ref="D19:H19"/>
    <mergeCell ref="E20:F20"/>
    <mergeCell ref="G20:H20"/>
  </mergeCells>
  <phoneticPr fontId="2"/>
  <dataValidations count="47">
    <dataValidation type="decimal" errorStyle="warning" operator="greaterThanOrEqual" allowBlank="1" showInputMessage="1" showErrorMessage="1" error="0 以上の価格を入力します。[キャンセル] を押して値を入力します" sqref="F5:F11" xr:uid="{D1EE6449-9C3F-4799-B155-E7CD2A3D7D0C}">
      <formula1>0</formula1>
    </dataValidation>
    <dataValidation allowBlank="1" showInputMessage="1" showErrorMessage="1" prompt="このセルに請求日を入力します" sqref="D1:E1" xr:uid="{775C3341-CC4E-4401-9052-9FCB180B2192}"/>
    <dataValidation allowBlank="1" showInputMessage="1" showErrorMessage="1" prompt="このセルには会社のロゴを追加します。下のセルで請求先、配送先、顧客の詳細を更新します。セル H1 には請求書番号を入力します" sqref="B1" xr:uid="{F329AC5B-2AEA-4CEC-AFA8-C31DEE72BDE3}"/>
    <dataValidation allowBlank="1" showInputMessage="1" showErrorMessage="1" prompt="このセルには請求の FAX 番号を入力します。&quot;FAX:&quot; の後に追加します" sqref="D21" xr:uid="{5A0F7FC4-4087-4D60-AB1D-FC4D226CE492}"/>
    <dataValidation allowBlank="1" showInputMessage="1" showErrorMessage="1" prompt="このセルには請求会社のメール アドレスを入力します" sqref="G21:H21" xr:uid="{9B56B2E4-2920-4981-AA0E-0D17738B23BC}"/>
    <dataValidation allowBlank="1" showInputMessage="1" showErrorMessage="1" prompt="このセルには請求会社の Web サイトを入力します" sqref="G20:H20" xr:uid="{4E76C1D3-B18C-486B-8655-DF2D0000719A}"/>
    <dataValidation allowBlank="1" showInputMessage="1" showErrorMessage="1" prompt="このセルには請求会社の郵便番号、都道府県、市区町村を入力します" sqref="E21:F21" xr:uid="{12F6422F-DCD9-4B68-9C7B-94130ED80DF9}"/>
    <dataValidation allowBlank="1" showInputMessage="1" showErrorMessage="1" prompt="このセルには請求会社の番地を入力します" sqref="E20:F20" xr:uid="{76671737-ECA8-4496-B073-79769593B355}"/>
    <dataValidation allowBlank="1" showInputMessage="1" showErrorMessage="1" prompt="このセルには請求の電話番号を入力します&quot;電話:&quot; の後に追加します" sqref="D20" xr:uid="{BF52325F-C958-4564-BE25-315C7C881796}"/>
    <dataValidation allowBlank="1" showInputMessage="1" showErrorMessage="1" prompt="このセルには請求の連絡先メール アドレスを入力します" sqref="B21" xr:uid="{FB2EC98C-C41D-480E-90A5-7E1B9313B2D7}"/>
    <dataValidation allowBlank="1" showInputMessage="1" showErrorMessage="1" prompt="このセルには請求の連絡先電話番号を入力します" sqref="B20" xr:uid="{1C9718E0-D45E-4E82-ADA5-C51B050C51A6}"/>
    <dataValidation allowBlank="1" showInputMessage="1" showErrorMessage="1" prompt="このセルには請求の連絡先名を入力します" sqref="B19" xr:uid="{FF91BF24-426C-4608-84FC-0AAEBF7401DB}"/>
    <dataValidation allowBlank="1" showInputMessage="1" showErrorMessage="1" prompt="配送先を入力:このセルに電話番号" sqref="B13" xr:uid="{98A8AA5B-C1E8-46E4-92B7-3A4134A404EC}"/>
    <dataValidation allowBlank="1" showInputMessage="1" showErrorMessage="1" prompt="配送先を入力:このセルに郵便番号、都道府県、市区町村" sqref="B12" xr:uid="{F5C6B0CF-B9DA-4FAF-A7AA-C018DD20DAFB}"/>
    <dataValidation allowBlank="1" showInputMessage="1" showErrorMessage="1" prompt="配送先を入力:このセルに番地" sqref="B11" xr:uid="{409F79EE-F8A4-45CA-ABE1-CD2327E4467D}"/>
    <dataValidation allowBlank="1" showInputMessage="1" showErrorMessage="1" prompt="配送先を入力:このセルに会社名" sqref="B10" xr:uid="{0E8197A4-9E38-4BBE-B902-176A5CF50E92}"/>
    <dataValidation allowBlank="1" showInputMessage="1" showErrorMessage="1" prompt="配送先を入力:このセルに名前" sqref="B9" xr:uid="{7DF8F0FE-E6E1-4C79-BFB0-6A7D38600C90}"/>
    <dataValidation allowBlank="1" showInputMessage="1" showErrorMessage="1" prompt="請求先を入力:このセルに電話番号" sqref="B7" xr:uid="{E83EBA98-A289-4338-A7C1-569E57CD917C}"/>
    <dataValidation allowBlank="1" showInputMessage="1" showErrorMessage="1" prompt="請求先を入力:このセルに郵便番号、都道府県、市区町村" sqref="B6" xr:uid="{C0E49838-E95B-445E-A864-017EFECA5506}"/>
    <dataValidation allowBlank="1" showInputMessage="1" showErrorMessage="1" prompt="請求先を入力:このセルに番地" sqref="B5" xr:uid="{CD8F71B4-3E53-43A8-A93F-D31075E70855}"/>
    <dataValidation allowBlank="1" showInputMessage="1" showErrorMessage="1" prompt="請求先を入力:このセルに会社名" sqref="B4" xr:uid="{AA6F944F-C360-43F7-97F5-373811DAEC45}"/>
    <dataValidation allowBlank="1" showInputMessage="1" showErrorMessage="1" prompt="請求先を入力:このセルに名前" sqref="B3" xr:uid="{D5D9E975-B288-4494-A6F6-C04BF53928D5}"/>
    <dataValidation allowBlank="1" showInputMessage="1" showErrorMessage="1" prompt="このセルに売上税率を入力します。免税の場合は 0% を入力します" sqref="E13:F13" xr:uid="{AF3DC518-BFE8-44DD-807F-190CF5D45338}"/>
    <dataValidation allowBlank="1" showInputMessage="1" showErrorMessage="1" prompt="右のセルに売上税率を入力します" sqref="D13" xr:uid="{5C807BC2-0DE2-4DC7-9A3C-8BA5652986C5}"/>
    <dataValidation allowBlank="1" showInputMessage="1" showErrorMessage="1" prompt="消費税はこのセルで自動的に更新されます" sqref="H13" xr:uid="{244CBD5F-7A8C-438A-B177-0E9D11F9F87E}"/>
    <dataValidation allowBlank="1" showInputMessage="1" showErrorMessage="1" prompt="左のセルに売上税率を入力すると、消費税が右のセルで自動的に更新されます" sqref="G13" xr:uid="{17D0AF7D-D7BE-498C-B8C3-BEE274607A99}"/>
    <dataValidation allowBlank="1" showInputMessage="1" showErrorMessage="1" prompt="このセルに前金受領済み金額を入力します" sqref="H14" xr:uid="{B71A2891-3712-46FF-85D9-5C333EDBC73F}"/>
    <dataValidation allowBlank="1" showInputMessage="1" showErrorMessage="1" prompt="右のセルに前金受領済み金額を入力します" sqref="G14" xr:uid="{4FBDDFF0-15DC-4167-8CAB-14C8A9E5C74B}"/>
    <dataValidation allowBlank="1" showInputMessage="1" showErrorMessage="1" prompt="全体の請求合計がこのセルで自動的に更新されます" sqref="H15" xr:uid="{06EFC95B-F69F-43E9-8410-31E079FB6E07}"/>
    <dataValidation allowBlank="1" showInputMessage="1" showErrorMessage="1" prompt="全体の請求合計は右のセルで自動的に更新されます" sqref="G15" xr:uid="{5D610263-4A9B-41E9-9A69-F09B67A2FF36}"/>
    <dataValidation allowBlank="1" showInputMessage="1" showErrorMessage="1" prompt="このセルには請求会社名を入力し、下のセルには会社の詳細を入力します" sqref="D19" xr:uid="{B3D56422-756A-4CFF-9851-D16643DF4187}"/>
    <dataValidation allowBlank="1" showInputMessage="1" showErrorMessage="1" prompt="下のセルには連絡先の詳細を入力しますワークシートの最後にある請求書の表の詳細の後に会社名と詳細を入力します" sqref="B17:B18" xr:uid="{F7FF93DF-EA22-4AB6-A02B-ED4FBD2A2595}"/>
    <dataValidation allowBlank="1" showInputMessage="1" showErrorMessage="1" prompt="会社名はこのセルで自動的に更新されます" sqref="B16" xr:uid="{EBCAE4AA-1F6E-4C2F-99D5-9D2B4123244C}"/>
    <dataValidation allowBlank="1" showInputMessage="1" showErrorMessage="1" prompt="会社名は下のセルで自動的に更新されます。セル B19 から B21 に連絡先の詳細を入力します" sqref="B15" xr:uid="{C0C31E6D-E112-44D6-8B3F-5543647FEC07}"/>
    <dataValidation allowBlank="1" showInputMessage="1" showErrorMessage="1" prompt="下のセルに配送先の詳細を入力します" sqref="B8" xr:uid="{13626D14-DA7B-4C2F-9E29-52952A10B6F3}"/>
    <dataValidation allowBlank="1" showInputMessage="1" showErrorMessage="1" prompt="金額はこの列で自動的に計算されます表の下に売上税率を入力します。小計、消費税の金額、前金受領済み金額、および請求合計は、この列の最後にあります" sqref="H4" xr:uid="{8C9FE0D1-AE07-40D8-AC76-1E7C7E0411E3}"/>
    <dataValidation allowBlank="1" showInputMessage="1" showErrorMessage="1" prompt="この見出しの下にあるこの列に数量を入力します" sqref="G4" xr:uid="{B76B5EF0-4F91-4C23-B8A2-63729CB99363}"/>
    <dataValidation allowBlank="1" showInputMessage="1" showErrorMessage="1" prompt="この見出しの下にあるこの列に価格を入力します" sqref="F4" xr:uid="{5C69B934-FB08-47CE-9373-DA37E1BAB1E9}"/>
    <dataValidation allowBlank="1" showInputMessage="1" showErrorMessage="1" prompt="この見出しの下にあるこの列に説明を入力します合計品目数はこの表の列の最後にあります" sqref="E4" xr:uid="{643B5302-A4EE-4354-B454-4C6B68CBE709}"/>
    <dataValidation allowBlank="1" showInputMessage="1" showErrorMessage="1" prompt="この見出しの下にあるこの列に品目番号を入力します" sqref="D4" xr:uid="{34709DE0-22FA-4DAB-A6F1-77FE17DF5E70}"/>
    <dataValidation allowBlank="1" showInputMessage="1" showErrorMessage="1" prompt="このセルにプロジェクトまたはサービスの説明を入力し、下の表に請求書の詳細を入力します" sqref="D3:H3" xr:uid="{58A7A40B-6644-4BE0-8784-BB067A5AB461}"/>
    <dataValidation allowBlank="1" showInputMessage="1" showErrorMessage="1" prompt="下のセルにプロジェクトまたはサービスの説明を入力します" sqref="D2:H2" xr:uid="{FF8973D9-BA8E-4383-A578-C642677DA549}"/>
    <dataValidation allowBlank="1" showInputMessage="1" showErrorMessage="1" prompt="下のセルに請求先と配送先の詳細を入力します。セル D7 から順に請求書の表に請求書の詳細を入力します" sqref="B2" xr:uid="{96E3FA6E-2132-4486-BCAB-BDC9E5074787}"/>
    <dataValidation allowBlank="1" showInputMessage="1" showErrorMessage="1" prompt="このセルに請求書を入力し、セル D3 にプロジェクトまたはサービスの説明を入力します" sqref="H1" xr:uid="{8AA6A0E2-3AF2-4040-9C51-8D24A240D8EF}"/>
    <dataValidation allowBlank="1" showInputMessage="1" showErrorMessage="1" prompt="右のセルには請求書番号を入力します" sqref="F1:G1" xr:uid="{D8DE9230-8958-49CC-AE34-7EDBD65E2FAA}"/>
    <dataValidation allowBlank="1" showInputMessage="1" showErrorMessage="1" prompt="このブックで合計を計算する請求書を作成します。列 B に請求先、配送先、顧客の詳細を入力し、表に請求の詳細を入力します。総額は自動的に計算されます" sqref="A1" xr:uid="{43DBBB4D-8339-4379-9AA8-862EB54B91DF}"/>
    <dataValidation type="decimal" errorStyle="warning" operator="greaterThanOrEqual" allowBlank="1" showInputMessage="1" showErrorMessage="1" error="0 以上の数量を入力します。[キャンセル] を押して値を入力します" sqref="G5:G11" xr:uid="{8BB256D7-D992-454E-8D96-31E5000A716F}">
      <formula1>0</formula1>
    </dataValidation>
  </dataValidations>
  <printOptions horizontalCentered="1"/>
  <pageMargins left="0.5" right="0.5" top="1" bottom="0.75" header="0.5" footer="0.5"/>
  <pageSetup paperSize="9" scale="74" fitToHeight="0" orientation="portrait" r:id="rId1"/>
  <headerFooter differentFirst="1">
    <oddFooter>Page &amp;P of &amp;N</oddFooter>
  </headerFooter>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F4BAB-BCE4-43F7-8FA9-D9596D77C9AD}">
  <sheetPr>
    <pageSetUpPr fitToPage="1"/>
  </sheetPr>
  <dimension ref="B1:E36"/>
  <sheetViews>
    <sheetView showGridLines="0" view="pageBreakPreview" zoomScale="60" zoomScaleNormal="100" workbookViewId="0"/>
  </sheetViews>
  <sheetFormatPr defaultColWidth="10" defaultRowHeight="14.4"/>
  <cols>
    <col min="1" max="1" width="2.59765625" style="123" customWidth="1"/>
    <col min="2" max="2" width="38.19921875" style="123" customWidth="1"/>
    <col min="3" max="3" width="26.8984375" style="123" customWidth="1"/>
    <col min="4" max="4" width="12.59765625" style="123" customWidth="1"/>
    <col min="5" max="5" width="26.5" style="123" customWidth="1"/>
    <col min="6" max="16384" width="10" style="123"/>
  </cols>
  <sheetData>
    <row r="1" spans="2:5" s="121" customFormat="1" ht="63" customHeight="1" thickBot="1">
      <c r="B1" s="353" t="s">
        <v>0</v>
      </c>
      <c r="C1" s="354"/>
      <c r="D1" s="119"/>
      <c r="E1" s="120" t="s">
        <v>1</v>
      </c>
    </row>
    <row r="2" spans="2:5" ht="30.75" customHeight="1">
      <c r="B2" s="122" t="s">
        <v>65</v>
      </c>
      <c r="D2" s="124" t="s">
        <v>24</v>
      </c>
      <c r="E2" s="125">
        <f ca="1">TODAY()</f>
        <v>43711</v>
      </c>
    </row>
    <row r="3" spans="2:5">
      <c r="C3" s="126"/>
      <c r="D3" s="124" t="s">
        <v>66</v>
      </c>
      <c r="E3" s="127">
        <v>100</v>
      </c>
    </row>
    <row r="4" spans="2:5" ht="12.75" customHeight="1">
      <c r="B4" s="128"/>
      <c r="C4" s="128"/>
      <c r="D4" s="129"/>
      <c r="E4" s="127"/>
    </row>
    <row r="5" spans="2:5">
      <c r="D5" s="124" t="s">
        <v>67</v>
      </c>
      <c r="E5" s="127" t="s">
        <v>68</v>
      </c>
    </row>
    <row r="6" spans="2:5">
      <c r="B6" s="130" t="s">
        <v>30</v>
      </c>
      <c r="D6" s="129"/>
      <c r="E6" s="127"/>
    </row>
    <row r="7" spans="2:5">
      <c r="B7" s="130" t="s">
        <v>69</v>
      </c>
      <c r="D7" s="124" t="s">
        <v>11</v>
      </c>
      <c r="E7" s="127" t="s">
        <v>70</v>
      </c>
    </row>
    <row r="8" spans="2:5">
      <c r="B8" s="130" t="s">
        <v>71</v>
      </c>
      <c r="D8" s="131"/>
      <c r="E8" s="127" t="s">
        <v>0</v>
      </c>
    </row>
    <row r="9" spans="2:5">
      <c r="B9" s="130" t="s">
        <v>72</v>
      </c>
      <c r="D9" s="131"/>
      <c r="E9" s="127" t="s">
        <v>30</v>
      </c>
    </row>
    <row r="10" spans="2:5">
      <c r="B10" s="130"/>
      <c r="D10" s="132"/>
      <c r="E10" s="127" t="s">
        <v>69</v>
      </c>
    </row>
    <row r="11" spans="2:5">
      <c r="C11" s="132"/>
      <c r="D11" s="132"/>
      <c r="E11" s="127" t="s">
        <v>71</v>
      </c>
    </row>
    <row r="12" spans="2:5">
      <c r="B12" s="132"/>
      <c r="C12" s="132"/>
      <c r="D12" s="132"/>
      <c r="E12" s="133"/>
    </row>
    <row r="13" spans="2:5" s="121" customFormat="1" ht="27" customHeight="1">
      <c r="B13" s="355" t="s">
        <v>17</v>
      </c>
      <c r="C13" s="355"/>
      <c r="D13" s="356"/>
      <c r="E13" s="134" t="s">
        <v>18</v>
      </c>
    </row>
    <row r="14" spans="2:5" ht="20.100000000000001" customHeight="1">
      <c r="B14" s="357"/>
      <c r="C14" s="357"/>
      <c r="D14" s="357"/>
      <c r="E14" s="135"/>
    </row>
    <row r="15" spans="2:5" ht="20.100000000000001" customHeight="1">
      <c r="B15" s="352"/>
      <c r="C15" s="352"/>
      <c r="D15" s="352"/>
      <c r="E15" s="136"/>
    </row>
    <row r="16" spans="2:5" ht="20.100000000000001" customHeight="1">
      <c r="B16" s="351"/>
      <c r="C16" s="351"/>
      <c r="D16" s="351"/>
      <c r="E16" s="137"/>
    </row>
    <row r="17" spans="2:5" ht="20.100000000000001" customHeight="1">
      <c r="B17" s="352"/>
      <c r="C17" s="352"/>
      <c r="D17" s="352"/>
      <c r="E17" s="136"/>
    </row>
    <row r="18" spans="2:5" ht="20.100000000000001" customHeight="1">
      <c r="B18" s="351"/>
      <c r="C18" s="351"/>
      <c r="D18" s="351"/>
      <c r="E18" s="137"/>
    </row>
    <row r="19" spans="2:5" ht="20.100000000000001" customHeight="1">
      <c r="B19" s="352"/>
      <c r="C19" s="352"/>
      <c r="D19" s="352"/>
      <c r="E19" s="136"/>
    </row>
    <row r="20" spans="2:5" ht="20.100000000000001" customHeight="1">
      <c r="B20" s="351"/>
      <c r="C20" s="351"/>
      <c r="D20" s="351"/>
      <c r="E20" s="137"/>
    </row>
    <row r="21" spans="2:5" ht="20.100000000000001" customHeight="1">
      <c r="B21" s="352"/>
      <c r="C21" s="352"/>
      <c r="D21" s="352"/>
      <c r="E21" s="136"/>
    </row>
    <row r="22" spans="2:5" ht="20.100000000000001" customHeight="1">
      <c r="B22" s="351"/>
      <c r="C22" s="351"/>
      <c r="D22" s="351"/>
      <c r="E22" s="137"/>
    </row>
    <row r="23" spans="2:5" ht="20.100000000000001" customHeight="1">
      <c r="B23" s="352"/>
      <c r="C23" s="352"/>
      <c r="D23" s="352"/>
      <c r="E23" s="136"/>
    </row>
    <row r="24" spans="2:5" ht="20.100000000000001" customHeight="1">
      <c r="B24" s="351"/>
      <c r="C24" s="351"/>
      <c r="D24" s="351"/>
      <c r="E24" s="137"/>
    </row>
    <row r="25" spans="2:5" ht="20.100000000000001" customHeight="1">
      <c r="B25" s="352"/>
      <c r="C25" s="352"/>
      <c r="D25" s="352"/>
      <c r="E25" s="136"/>
    </row>
    <row r="26" spans="2:5" ht="20.100000000000001" customHeight="1">
      <c r="B26" s="351"/>
      <c r="C26" s="351"/>
      <c r="D26" s="351"/>
      <c r="E26" s="137"/>
    </row>
    <row r="27" spans="2:5" ht="20.100000000000001" customHeight="1">
      <c r="B27" s="352"/>
      <c r="C27" s="352"/>
      <c r="D27" s="352"/>
      <c r="E27" s="136"/>
    </row>
    <row r="28" spans="2:5" ht="20.100000000000001" customHeight="1">
      <c r="B28" s="351"/>
      <c r="C28" s="351"/>
      <c r="D28" s="351"/>
      <c r="E28" s="137"/>
    </row>
    <row r="29" spans="2:5" ht="20.100000000000001" customHeight="1">
      <c r="B29" s="352"/>
      <c r="C29" s="352"/>
      <c r="D29" s="352"/>
      <c r="E29" s="136"/>
    </row>
    <row r="30" spans="2:5" ht="20.100000000000001" customHeight="1">
      <c r="B30" s="138"/>
      <c r="C30" s="138"/>
      <c r="D30" s="139" t="s">
        <v>39</v>
      </c>
      <c r="E30" s="137">
        <f>SUM(E14:E29)</f>
        <v>0</v>
      </c>
    </row>
    <row r="31" spans="2:5" ht="20.100000000000001" customHeight="1">
      <c r="B31" s="349" t="s">
        <v>73</v>
      </c>
      <c r="C31" s="350"/>
      <c r="D31" s="139" t="s">
        <v>74</v>
      </c>
      <c r="E31" s="140">
        <v>0</v>
      </c>
    </row>
    <row r="32" spans="2:5" ht="20.100000000000001" customHeight="1">
      <c r="B32" s="350"/>
      <c r="C32" s="350"/>
      <c r="D32" s="139" t="s">
        <v>61</v>
      </c>
      <c r="E32" s="137">
        <f>E30*E31</f>
        <v>0</v>
      </c>
    </row>
    <row r="33" spans="2:5" ht="20.100000000000001" customHeight="1">
      <c r="B33" s="350"/>
      <c r="C33" s="350"/>
      <c r="D33" s="139" t="s">
        <v>75</v>
      </c>
      <c r="E33" s="136">
        <v>0</v>
      </c>
    </row>
    <row r="34" spans="2:5" ht="20.100000000000001" customHeight="1">
      <c r="B34" s="141" t="s">
        <v>76</v>
      </c>
      <c r="C34" s="142"/>
      <c r="D34" s="143" t="s">
        <v>77</v>
      </c>
      <c r="E34" s="144">
        <f>E30+E32+E33</f>
        <v>0</v>
      </c>
    </row>
    <row r="35" spans="2:5">
      <c r="B35" s="129"/>
      <c r="C35" s="133"/>
      <c r="D35" s="132"/>
      <c r="E35" s="132"/>
    </row>
    <row r="36" spans="2:5">
      <c r="B36" s="145"/>
      <c r="C36" s="145"/>
      <c r="D36" s="145"/>
      <c r="E36" s="145"/>
    </row>
  </sheetData>
  <mergeCells count="19">
    <mergeCell ref="B23:D23"/>
    <mergeCell ref="B1:C1"/>
    <mergeCell ref="B13:D13"/>
    <mergeCell ref="B14:D14"/>
    <mergeCell ref="B15:D15"/>
    <mergeCell ref="B16:D16"/>
    <mergeCell ref="B17:D17"/>
    <mergeCell ref="B18:D18"/>
    <mergeCell ref="B19:D19"/>
    <mergeCell ref="B20:D20"/>
    <mergeCell ref="B21:D21"/>
    <mergeCell ref="B22:D22"/>
    <mergeCell ref="B31:C33"/>
    <mergeCell ref="B24:D24"/>
    <mergeCell ref="B25:D25"/>
    <mergeCell ref="B26:D26"/>
    <mergeCell ref="B27:D27"/>
    <mergeCell ref="B28:D28"/>
    <mergeCell ref="B29:D29"/>
  </mergeCells>
  <phoneticPr fontId="2"/>
  <pageMargins left="0.5" right="0.5" top="0.5" bottom="0.5" header="0.5" footer="0.5"/>
  <pageSetup paperSize="9" scale="79" fitToHeight="0"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E331-0E64-44F3-B58E-B102656BCCEE}">
  <sheetPr>
    <pageSetUpPr fitToPage="1"/>
  </sheetPr>
  <dimension ref="A1:G52"/>
  <sheetViews>
    <sheetView showGridLines="0" view="pageBreakPreview" zoomScale="60" zoomScaleNormal="100" workbookViewId="0">
      <selection sqref="A1:XFD1"/>
    </sheetView>
  </sheetViews>
  <sheetFormatPr defaultColWidth="10" defaultRowHeight="14.4"/>
  <cols>
    <col min="1" max="2" width="15" style="76" customWidth="1"/>
    <col min="3" max="3" width="23.796875" style="76" customWidth="1"/>
    <col min="4" max="4" width="15" style="76" customWidth="1"/>
    <col min="5" max="5" width="13.5" style="76" customWidth="1"/>
    <col min="6" max="6" width="18" style="76" customWidth="1"/>
    <col min="7" max="16384" width="10" style="76"/>
  </cols>
  <sheetData>
    <row r="1" spans="1:7" ht="66.75" customHeight="1">
      <c r="A1" s="77"/>
      <c r="B1" s="372" t="s">
        <v>1</v>
      </c>
      <c r="C1" s="372"/>
      <c r="D1" s="372"/>
      <c r="E1" s="372"/>
      <c r="F1" s="372"/>
    </row>
    <row r="2" spans="1:7" ht="18.75" customHeight="1" thickBot="1">
      <c r="A2" s="78"/>
      <c r="B2" s="79"/>
      <c r="C2" s="79"/>
      <c r="D2" s="79"/>
      <c r="E2" s="79"/>
      <c r="F2" s="79"/>
    </row>
    <row r="3" spans="1:7" ht="15" customHeight="1" thickTop="1">
      <c r="A3" s="80"/>
      <c r="B3" s="80"/>
      <c r="C3" s="80"/>
      <c r="D3" s="81"/>
      <c r="E3" s="82"/>
      <c r="F3" s="82"/>
    </row>
    <row r="4" spans="1:7" ht="18.75" customHeight="1">
      <c r="A4" s="373" t="s">
        <v>43</v>
      </c>
      <c r="B4" s="373"/>
      <c r="C4" s="373"/>
      <c r="D4" s="81"/>
      <c r="E4" s="83" t="s">
        <v>24</v>
      </c>
      <c r="F4" s="84">
        <f ca="1">TODAY()</f>
        <v>43711</v>
      </c>
    </row>
    <row r="5" spans="1:7" ht="15" customHeight="1">
      <c r="A5" s="85" t="s">
        <v>44</v>
      </c>
      <c r="B5" s="85"/>
      <c r="C5" s="85"/>
      <c r="D5" s="86"/>
      <c r="E5" s="83" t="s">
        <v>25</v>
      </c>
      <c r="F5" s="87" t="s">
        <v>45</v>
      </c>
    </row>
    <row r="6" spans="1:7" s="88" customFormat="1" ht="14.1" customHeight="1">
      <c r="A6" s="85"/>
      <c r="B6" s="85"/>
      <c r="C6" s="85"/>
      <c r="E6" s="83" t="s">
        <v>46</v>
      </c>
      <c r="F6" s="87" t="s">
        <v>47</v>
      </c>
    </row>
    <row r="7" spans="1:7" s="88" customFormat="1" ht="15" customHeight="1" thickBot="1">
      <c r="A7" s="89"/>
      <c r="B7" s="89"/>
      <c r="C7" s="89"/>
      <c r="D7" s="89"/>
      <c r="E7" s="89"/>
      <c r="F7" s="89"/>
    </row>
    <row r="8" spans="1:7" s="88" customFormat="1" ht="22.5" customHeight="1" thickTop="1">
      <c r="F8" s="90"/>
    </row>
    <row r="9" spans="1:7" s="88" customFormat="1" ht="14.1" customHeight="1">
      <c r="A9" s="83" t="s">
        <v>48</v>
      </c>
      <c r="B9" s="368" t="s">
        <v>49</v>
      </c>
      <c r="C9" s="368"/>
      <c r="E9" s="90"/>
      <c r="F9" s="90"/>
    </row>
    <row r="10" spans="1:7" s="88" customFormat="1" ht="14.1" customHeight="1">
      <c r="A10" s="91"/>
      <c r="B10" s="368" t="s">
        <v>50</v>
      </c>
      <c r="C10" s="368"/>
      <c r="E10" s="90"/>
      <c r="F10" s="90"/>
    </row>
    <row r="11" spans="1:7" s="88" customFormat="1" ht="14.1" customHeight="1">
      <c r="B11" s="368" t="s">
        <v>51</v>
      </c>
      <c r="C11" s="368"/>
      <c r="E11" s="90"/>
      <c r="F11" s="90"/>
    </row>
    <row r="12" spans="1:7" s="88" customFormat="1" ht="14.1" customHeight="1">
      <c r="B12" s="368" t="s">
        <v>52</v>
      </c>
      <c r="C12" s="368"/>
      <c r="D12" s="82"/>
      <c r="E12" s="90"/>
      <c r="F12" s="90"/>
    </row>
    <row r="13" spans="1:7" s="88" customFormat="1" ht="14.1" customHeight="1">
      <c r="B13" s="368" t="s">
        <v>53</v>
      </c>
      <c r="C13" s="368"/>
      <c r="E13" s="90"/>
      <c r="F13" s="90"/>
    </row>
    <row r="14" spans="1:7" s="88" customFormat="1" ht="26.25" customHeight="1">
      <c r="A14" s="369"/>
      <c r="B14" s="369"/>
      <c r="C14" s="369"/>
      <c r="D14" s="369"/>
      <c r="E14" s="369"/>
      <c r="F14" s="369"/>
    </row>
    <row r="15" spans="1:7" ht="15" customHeight="1" thickBot="1">
      <c r="A15" s="366" t="s">
        <v>54</v>
      </c>
      <c r="B15" s="366"/>
      <c r="C15" s="92" t="s">
        <v>55</v>
      </c>
      <c r="D15" s="366" t="s">
        <v>56</v>
      </c>
      <c r="E15" s="366"/>
      <c r="F15" s="92" t="s">
        <v>57</v>
      </c>
    </row>
    <row r="16" spans="1:7" ht="15" customHeight="1" thickTop="1">
      <c r="A16" s="370"/>
      <c r="B16" s="370"/>
      <c r="C16" s="93"/>
      <c r="D16" s="371" t="s">
        <v>58</v>
      </c>
      <c r="E16" s="371"/>
      <c r="F16" s="94"/>
      <c r="G16" s="95"/>
    </row>
    <row r="17" spans="1:6" s="96" customFormat="1" ht="26.25" customHeight="1">
      <c r="A17" s="97"/>
      <c r="B17" s="97"/>
      <c r="C17" s="98"/>
      <c r="D17" s="98"/>
      <c r="E17" s="98"/>
      <c r="F17" s="99"/>
    </row>
    <row r="18" spans="1:6" ht="15" customHeight="1" thickBot="1">
      <c r="A18" s="92" t="s">
        <v>33</v>
      </c>
      <c r="B18" s="366" t="s">
        <v>59</v>
      </c>
      <c r="C18" s="366"/>
      <c r="D18" s="366"/>
      <c r="E18" s="92" t="s">
        <v>34</v>
      </c>
      <c r="F18" s="92" t="s">
        <v>60</v>
      </c>
    </row>
    <row r="19" spans="1:6" ht="15" customHeight="1" thickTop="1">
      <c r="A19" s="100"/>
      <c r="B19" s="367"/>
      <c r="C19" s="367"/>
      <c r="D19" s="367"/>
      <c r="E19" s="101"/>
      <c r="F19" s="102" t="str">
        <f t="shared" ref="F19:F39" si="0">IF(SUM(A19)&gt;0,SUM(A19*E19),"")</f>
        <v/>
      </c>
    </row>
    <row r="20" spans="1:6" ht="15" customHeight="1">
      <c r="A20" s="103"/>
      <c r="B20" s="362"/>
      <c r="C20" s="362"/>
      <c r="D20" s="362"/>
      <c r="E20" s="104"/>
      <c r="F20" s="105" t="str">
        <f t="shared" si="0"/>
        <v/>
      </c>
    </row>
    <row r="21" spans="1:6" ht="15" customHeight="1">
      <c r="A21" s="103"/>
      <c r="B21" s="362"/>
      <c r="C21" s="362"/>
      <c r="D21" s="362"/>
      <c r="E21" s="104"/>
      <c r="F21" s="105" t="str">
        <f t="shared" si="0"/>
        <v/>
      </c>
    </row>
    <row r="22" spans="1:6" ht="15" customHeight="1">
      <c r="A22" s="103"/>
      <c r="B22" s="362"/>
      <c r="C22" s="362"/>
      <c r="D22" s="362"/>
      <c r="E22" s="104"/>
      <c r="F22" s="105" t="str">
        <f t="shared" si="0"/>
        <v/>
      </c>
    </row>
    <row r="23" spans="1:6" ht="15" customHeight="1">
      <c r="A23" s="103"/>
      <c r="B23" s="362"/>
      <c r="C23" s="362"/>
      <c r="D23" s="362"/>
      <c r="E23" s="104"/>
      <c r="F23" s="105" t="str">
        <f t="shared" si="0"/>
        <v/>
      </c>
    </row>
    <row r="24" spans="1:6" ht="15" customHeight="1">
      <c r="A24" s="103"/>
      <c r="B24" s="362"/>
      <c r="C24" s="362"/>
      <c r="D24" s="362"/>
      <c r="E24" s="104"/>
      <c r="F24" s="105" t="str">
        <f t="shared" si="0"/>
        <v/>
      </c>
    </row>
    <row r="25" spans="1:6" ht="15" customHeight="1">
      <c r="A25" s="103"/>
      <c r="B25" s="362"/>
      <c r="C25" s="362"/>
      <c r="D25" s="362"/>
      <c r="E25" s="104"/>
      <c r="F25" s="105" t="str">
        <f t="shared" si="0"/>
        <v/>
      </c>
    </row>
    <row r="26" spans="1:6" ht="15" customHeight="1">
      <c r="A26" s="103"/>
      <c r="B26" s="362"/>
      <c r="C26" s="362"/>
      <c r="D26" s="362"/>
      <c r="E26" s="104"/>
      <c r="F26" s="105" t="str">
        <f t="shared" si="0"/>
        <v/>
      </c>
    </row>
    <row r="27" spans="1:6" ht="15" customHeight="1">
      <c r="A27" s="103"/>
      <c r="B27" s="362"/>
      <c r="C27" s="362"/>
      <c r="D27" s="362"/>
      <c r="E27" s="104"/>
      <c r="F27" s="105" t="str">
        <f t="shared" si="0"/>
        <v/>
      </c>
    </row>
    <row r="28" spans="1:6" ht="15" customHeight="1">
      <c r="A28" s="103"/>
      <c r="B28" s="362"/>
      <c r="C28" s="362"/>
      <c r="D28" s="362"/>
      <c r="E28" s="104"/>
      <c r="F28" s="105" t="str">
        <f t="shared" si="0"/>
        <v/>
      </c>
    </row>
    <row r="29" spans="1:6" ht="15" customHeight="1">
      <c r="A29" s="103"/>
      <c r="B29" s="362"/>
      <c r="C29" s="362"/>
      <c r="D29" s="362"/>
      <c r="E29" s="104"/>
      <c r="F29" s="105" t="str">
        <f t="shared" si="0"/>
        <v/>
      </c>
    </row>
    <row r="30" spans="1:6" ht="15" customHeight="1">
      <c r="A30" s="103"/>
      <c r="B30" s="362"/>
      <c r="C30" s="362"/>
      <c r="D30" s="362"/>
      <c r="E30" s="104"/>
      <c r="F30" s="105" t="str">
        <f>IF(SUM(A30)&gt;0,SUM(A30*E30),"")</f>
        <v/>
      </c>
    </row>
    <row r="31" spans="1:6" ht="15" customHeight="1">
      <c r="A31" s="103"/>
      <c r="B31" s="362"/>
      <c r="C31" s="362"/>
      <c r="D31" s="362"/>
      <c r="E31" s="104"/>
      <c r="F31" s="105" t="str">
        <f>IF(SUM(A31)&gt;0,SUM(A31*E31),"")</f>
        <v/>
      </c>
    </row>
    <row r="32" spans="1:6" ht="15" customHeight="1">
      <c r="A32" s="103"/>
      <c r="B32" s="362"/>
      <c r="C32" s="362"/>
      <c r="D32" s="362"/>
      <c r="E32" s="104"/>
      <c r="F32" s="105" t="str">
        <f t="shared" si="0"/>
        <v/>
      </c>
    </row>
    <row r="33" spans="1:6" ht="15" customHeight="1">
      <c r="A33" s="103"/>
      <c r="B33" s="362"/>
      <c r="C33" s="362"/>
      <c r="D33" s="362"/>
      <c r="E33" s="104"/>
      <c r="F33" s="105" t="str">
        <f t="shared" si="0"/>
        <v/>
      </c>
    </row>
    <row r="34" spans="1:6" ht="15" customHeight="1">
      <c r="A34" s="103"/>
      <c r="B34" s="362"/>
      <c r="C34" s="362"/>
      <c r="D34" s="362"/>
      <c r="E34" s="104"/>
      <c r="F34" s="105" t="str">
        <f t="shared" si="0"/>
        <v/>
      </c>
    </row>
    <row r="35" spans="1:6" ht="15" customHeight="1">
      <c r="A35" s="103"/>
      <c r="B35" s="362"/>
      <c r="C35" s="362"/>
      <c r="D35" s="362"/>
      <c r="E35" s="104"/>
      <c r="F35" s="105" t="str">
        <f t="shared" si="0"/>
        <v/>
      </c>
    </row>
    <row r="36" spans="1:6" ht="15" customHeight="1">
      <c r="A36" s="103"/>
      <c r="B36" s="362"/>
      <c r="C36" s="362"/>
      <c r="D36" s="362"/>
      <c r="E36" s="104"/>
      <c r="F36" s="105" t="str">
        <f t="shared" si="0"/>
        <v/>
      </c>
    </row>
    <row r="37" spans="1:6" ht="15" customHeight="1">
      <c r="A37" s="103"/>
      <c r="B37" s="362"/>
      <c r="C37" s="362"/>
      <c r="D37" s="362"/>
      <c r="E37" s="104"/>
      <c r="F37" s="105" t="str">
        <f t="shared" si="0"/>
        <v/>
      </c>
    </row>
    <row r="38" spans="1:6" ht="15" customHeight="1">
      <c r="A38" s="103"/>
      <c r="B38" s="362"/>
      <c r="C38" s="362"/>
      <c r="D38" s="362"/>
      <c r="E38" s="104"/>
      <c r="F38" s="105" t="str">
        <f t="shared" si="0"/>
        <v/>
      </c>
    </row>
    <row r="39" spans="1:6" ht="15" customHeight="1">
      <c r="A39" s="103"/>
      <c r="B39" s="362"/>
      <c r="C39" s="362"/>
      <c r="D39" s="362"/>
      <c r="E39" s="104"/>
      <c r="F39" s="105" t="str">
        <f t="shared" si="0"/>
        <v/>
      </c>
    </row>
    <row r="40" spans="1:6" ht="15" customHeight="1">
      <c r="A40" s="106"/>
      <c r="B40" s="106"/>
      <c r="C40" s="106"/>
      <c r="D40" s="106"/>
      <c r="E40" s="107" t="s">
        <v>39</v>
      </c>
      <c r="F40" s="108" t="str">
        <f>IF(SUM(F19:F39)&gt;0,SUM(F19:F39),"")</f>
        <v/>
      </c>
    </row>
    <row r="41" spans="1:6" ht="15" customHeight="1">
      <c r="A41" s="106"/>
      <c r="B41" s="106"/>
      <c r="C41" s="106"/>
      <c r="D41" s="106"/>
      <c r="E41" s="109" t="s">
        <v>61</v>
      </c>
      <c r="F41" s="110"/>
    </row>
    <row r="42" spans="1:6" ht="15" customHeight="1">
      <c r="A42" s="106"/>
      <c r="B42" s="106"/>
      <c r="C42" s="106"/>
      <c r="D42" s="106"/>
      <c r="E42" s="109" t="s">
        <v>62</v>
      </c>
      <c r="F42" s="111" t="str">
        <f>IF(SUM(F40)&gt;0,SUM((F40*F41)+F40),"")</f>
        <v/>
      </c>
    </row>
    <row r="43" spans="1:6" ht="39.9" customHeight="1">
      <c r="A43" s="363"/>
      <c r="B43" s="363"/>
      <c r="C43" s="363"/>
      <c r="D43" s="363"/>
      <c r="E43" s="363"/>
      <c r="F43" s="363"/>
    </row>
    <row r="44" spans="1:6" ht="15" customHeight="1">
      <c r="A44" s="364" t="s">
        <v>63</v>
      </c>
      <c r="B44" s="365"/>
      <c r="C44" s="365"/>
      <c r="D44" s="365"/>
      <c r="E44" s="365"/>
      <c r="F44" s="365"/>
    </row>
    <row r="45" spans="1:6" ht="15" customHeight="1">
      <c r="A45" s="365"/>
      <c r="B45" s="365"/>
      <c r="C45" s="365"/>
      <c r="D45" s="365"/>
      <c r="E45" s="365"/>
      <c r="F45" s="365"/>
    </row>
    <row r="46" spans="1:6" ht="9.9" customHeight="1">
      <c r="A46" s="112"/>
      <c r="B46" s="112"/>
      <c r="C46" s="112"/>
      <c r="D46" s="112"/>
      <c r="E46" s="112"/>
      <c r="F46" s="112"/>
    </row>
    <row r="47" spans="1:6" s="113" customFormat="1" ht="15" customHeight="1">
      <c r="A47" s="358" t="s">
        <v>64</v>
      </c>
      <c r="B47" s="359"/>
      <c r="C47" s="359"/>
      <c r="D47" s="359"/>
      <c r="E47" s="359"/>
      <c r="F47" s="359"/>
    </row>
    <row r="48" spans="1:6" ht="15.9" customHeight="1">
      <c r="A48" s="114"/>
      <c r="B48" s="115"/>
      <c r="C48" s="115"/>
      <c r="D48" s="88"/>
      <c r="E48" s="88"/>
      <c r="F48" s="88"/>
    </row>
    <row r="49" spans="1:6" ht="15.9" customHeight="1">
      <c r="B49" s="360"/>
      <c r="C49" s="361"/>
      <c r="D49" s="361"/>
      <c r="E49" s="361"/>
    </row>
    <row r="50" spans="1:6" ht="15.9" customHeight="1">
      <c r="B50" s="116"/>
      <c r="C50" s="117"/>
      <c r="D50" s="117"/>
      <c r="E50" s="117"/>
    </row>
    <row r="51" spans="1:6" ht="11.25" customHeight="1"/>
    <row r="52" spans="1:6">
      <c r="A52" s="118"/>
      <c r="B52" s="118"/>
      <c r="C52" s="118"/>
      <c r="D52" s="118"/>
      <c r="E52" s="118"/>
      <c r="F52" s="118"/>
    </row>
  </sheetData>
  <mergeCells count="38">
    <mergeCell ref="B12:C12"/>
    <mergeCell ref="B1:F1"/>
    <mergeCell ref="A4:C4"/>
    <mergeCell ref="B9:C9"/>
    <mergeCell ref="B10:C10"/>
    <mergeCell ref="B11:C11"/>
    <mergeCell ref="B23:D23"/>
    <mergeCell ref="B13:C13"/>
    <mergeCell ref="A14:F14"/>
    <mergeCell ref="A15:B15"/>
    <mergeCell ref="D15:E15"/>
    <mergeCell ref="A16:B16"/>
    <mergeCell ref="D16:E16"/>
    <mergeCell ref="B18:D18"/>
    <mergeCell ref="B19:D19"/>
    <mergeCell ref="B20:D20"/>
    <mergeCell ref="B21:D21"/>
    <mergeCell ref="B22:D22"/>
    <mergeCell ref="B35:D35"/>
    <mergeCell ref="B24:D24"/>
    <mergeCell ref="B25:D25"/>
    <mergeCell ref="B26:D26"/>
    <mergeCell ref="B27:D27"/>
    <mergeCell ref="B28:D28"/>
    <mergeCell ref="B29:D29"/>
    <mergeCell ref="B30:D30"/>
    <mergeCell ref="B31:D31"/>
    <mergeCell ref="B32:D32"/>
    <mergeCell ref="B33:D33"/>
    <mergeCell ref="B34:D34"/>
    <mergeCell ref="A47:F47"/>
    <mergeCell ref="B49:E49"/>
    <mergeCell ref="B36:D36"/>
    <mergeCell ref="B37:D37"/>
    <mergeCell ref="B38:D38"/>
    <mergeCell ref="B39:D39"/>
    <mergeCell ref="A43:F43"/>
    <mergeCell ref="A44:F45"/>
  </mergeCells>
  <phoneticPr fontId="2"/>
  <printOptions horizontalCentered="1"/>
  <pageMargins left="0.75" right="0.75" top="0.5" bottom="0.5" header="0.5" footer="0.5"/>
  <pageSetup paperSize="9" scale="79"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9CA82-E20C-416F-B316-B06B79F1C6CF}">
  <dimension ref="A1:I45"/>
  <sheetViews>
    <sheetView showGridLines="0" view="pageBreakPreview" zoomScale="60" zoomScaleNormal="100" workbookViewId="0">
      <selection activeCell="L21" sqref="L21"/>
    </sheetView>
  </sheetViews>
  <sheetFormatPr defaultColWidth="10" defaultRowHeight="15"/>
  <cols>
    <col min="1" max="1" width="15.19921875" style="18" customWidth="1"/>
    <col min="2" max="2" width="33.8984375" style="18" customWidth="1"/>
    <col min="3" max="3" width="18.19921875" style="73" customWidth="1"/>
    <col min="4" max="4" width="18.796875" style="18" customWidth="1"/>
    <col min="5" max="5" width="25.796875" style="18" customWidth="1"/>
    <col min="6" max="6" width="2.59765625" style="18" customWidth="1"/>
    <col min="7" max="16384" width="10" style="18"/>
  </cols>
  <sheetData>
    <row r="1" spans="1:7" ht="104.25" customHeight="1" thickBot="1">
      <c r="A1" s="19"/>
      <c r="B1" s="19"/>
      <c r="C1" s="20"/>
      <c r="D1" s="375" t="s">
        <v>1</v>
      </c>
      <c r="E1" s="375"/>
      <c r="F1" s="21"/>
    </row>
    <row r="2" spans="1:7" ht="13.5" customHeight="1">
      <c r="A2" s="22"/>
      <c r="B2" s="22"/>
      <c r="C2" s="23"/>
      <c r="D2" s="24"/>
      <c r="E2" s="24"/>
      <c r="F2" s="25"/>
    </row>
    <row r="3" spans="1:7" ht="9" customHeight="1">
      <c r="A3" s="26"/>
      <c r="B3" s="26"/>
      <c r="C3" s="23"/>
      <c r="D3" s="27"/>
      <c r="E3" s="27"/>
      <c r="F3" s="28"/>
    </row>
    <row r="4" spans="1:7">
      <c r="A4" s="29"/>
      <c r="B4" s="22"/>
      <c r="C4" s="30"/>
      <c r="D4" s="31" t="s">
        <v>24</v>
      </c>
      <c r="E4" s="32">
        <v>43636</v>
      </c>
      <c r="F4" s="25"/>
    </row>
    <row r="5" spans="1:7">
      <c r="A5" s="29"/>
      <c r="B5" s="22"/>
      <c r="C5" s="30"/>
      <c r="D5" s="31" t="s">
        <v>25</v>
      </c>
      <c r="E5" s="33">
        <v>1111</v>
      </c>
      <c r="F5" s="25"/>
    </row>
    <row r="6" spans="1:7" s="34" customFormat="1" ht="12" customHeight="1">
      <c r="A6" s="35"/>
      <c r="B6" s="36"/>
      <c r="C6" s="37"/>
      <c r="D6" s="376" t="s">
        <v>26</v>
      </c>
      <c r="E6" s="377" t="s">
        <v>27</v>
      </c>
      <c r="F6" s="38"/>
    </row>
    <row r="7" spans="1:7" ht="12" customHeight="1">
      <c r="A7" s="35"/>
      <c r="B7" s="39"/>
      <c r="C7" s="40"/>
      <c r="D7" s="376"/>
      <c r="E7" s="377"/>
      <c r="F7" s="25"/>
    </row>
    <row r="8" spans="1:7" ht="23.25" customHeight="1">
      <c r="A8" s="35"/>
      <c r="B8" s="39"/>
      <c r="C8" s="40"/>
      <c r="D8" s="41"/>
      <c r="E8" s="42"/>
      <c r="F8" s="25"/>
    </row>
    <row r="9" spans="1:7" ht="30" customHeight="1">
      <c r="A9" s="43"/>
      <c r="B9" s="43"/>
      <c r="C9" s="44"/>
      <c r="D9" s="43"/>
      <c r="E9" s="45"/>
    </row>
    <row r="10" spans="1:7" ht="27" customHeight="1" thickBot="1">
      <c r="A10" s="378" t="s">
        <v>28</v>
      </c>
      <c r="B10" s="378"/>
      <c r="C10" s="378"/>
      <c r="D10" s="378"/>
      <c r="E10" s="378"/>
    </row>
    <row r="11" spans="1:7" ht="15.6" thickBot="1">
      <c r="A11" s="379" t="s">
        <v>29</v>
      </c>
      <c r="B11" s="379"/>
      <c r="C11" s="379"/>
      <c r="D11" s="379"/>
      <c r="E11" s="379"/>
      <c r="G11" s="46"/>
    </row>
    <row r="12" spans="1:7" ht="15.6" thickBot="1">
      <c r="A12" s="374" t="s">
        <v>0</v>
      </c>
      <c r="B12" s="374"/>
      <c r="C12" s="374"/>
      <c r="D12" s="374"/>
      <c r="E12" s="374"/>
      <c r="F12" s="47"/>
    </row>
    <row r="13" spans="1:7" ht="15.6" thickBot="1">
      <c r="A13" s="374" t="s">
        <v>30</v>
      </c>
      <c r="B13" s="374"/>
      <c r="C13" s="374"/>
      <c r="D13" s="374"/>
      <c r="E13" s="374"/>
      <c r="F13" s="48"/>
      <c r="G13" s="48"/>
    </row>
    <row r="14" spans="1:7" ht="15.6" thickBot="1">
      <c r="A14" s="374" t="s">
        <v>31</v>
      </c>
      <c r="B14" s="374"/>
      <c r="C14" s="374"/>
      <c r="D14" s="374"/>
      <c r="E14" s="374"/>
      <c r="F14" s="47"/>
      <c r="G14" s="47"/>
    </row>
    <row r="15" spans="1:7" ht="15.6" thickBot="1">
      <c r="A15" s="374" t="s">
        <v>32</v>
      </c>
      <c r="B15" s="374"/>
      <c r="C15" s="374"/>
      <c r="D15" s="374"/>
      <c r="E15" s="374"/>
      <c r="F15" s="47"/>
    </row>
    <row r="16" spans="1:7" ht="30" customHeight="1">
      <c r="A16" s="43"/>
      <c r="B16" s="43"/>
      <c r="C16" s="44"/>
      <c r="D16" s="43"/>
    </row>
    <row r="17" spans="1:5" s="50" customFormat="1" ht="26.25" customHeight="1" thickBot="1">
      <c r="A17" s="49" t="s">
        <v>33</v>
      </c>
      <c r="B17" s="49" t="s">
        <v>17</v>
      </c>
      <c r="C17" s="49" t="s">
        <v>34</v>
      </c>
      <c r="D17" s="49" t="s">
        <v>18</v>
      </c>
      <c r="E17" s="49" t="s">
        <v>35</v>
      </c>
    </row>
    <row r="18" spans="1:5" s="50" customFormat="1" ht="20.100000000000001" customHeight="1" thickBot="1">
      <c r="A18" s="51">
        <v>1</v>
      </c>
      <c r="B18" s="52" t="s">
        <v>36</v>
      </c>
      <c r="C18" s="53">
        <v>2</v>
      </c>
      <c r="D18" s="53">
        <f t="shared" ref="D18:D26" si="0">A18*C18-IF(A18*C18&gt;100,1,0)*A18*C18*0.1</f>
        <v>2</v>
      </c>
      <c r="E18" s="54">
        <f>IF(A18*C18&gt;100,1,0)</f>
        <v>0</v>
      </c>
    </row>
    <row r="19" spans="1:5" s="50" customFormat="1" ht="20.100000000000001" customHeight="1" thickBot="1">
      <c r="A19" s="55">
        <v>1</v>
      </c>
      <c r="B19" s="56" t="s">
        <v>37</v>
      </c>
      <c r="C19" s="57">
        <v>2</v>
      </c>
      <c r="D19" s="57">
        <f t="shared" si="0"/>
        <v>2</v>
      </c>
      <c r="E19" s="54">
        <f t="shared" ref="E19:E26" si="1">IF(A19*C19&gt;100,1,0)</f>
        <v>0</v>
      </c>
    </row>
    <row r="20" spans="1:5" s="50" customFormat="1" ht="20.100000000000001" customHeight="1" thickBot="1">
      <c r="A20" s="58">
        <v>1</v>
      </c>
      <c r="B20" s="56" t="s">
        <v>38</v>
      </c>
      <c r="C20" s="57">
        <v>2</v>
      </c>
      <c r="D20" s="57">
        <f t="shared" si="0"/>
        <v>2</v>
      </c>
      <c r="E20" s="54">
        <f t="shared" si="1"/>
        <v>0</v>
      </c>
    </row>
    <row r="21" spans="1:5" s="50" customFormat="1" ht="20.100000000000001" customHeight="1" thickBot="1">
      <c r="A21" s="55"/>
      <c r="B21" s="52"/>
      <c r="C21" s="53"/>
      <c r="D21" s="53">
        <f t="shared" si="0"/>
        <v>0</v>
      </c>
      <c r="E21" s="54">
        <f t="shared" si="1"/>
        <v>0</v>
      </c>
    </row>
    <row r="22" spans="1:5" s="50" customFormat="1" ht="20.100000000000001" customHeight="1" thickBot="1">
      <c r="A22" s="51"/>
      <c r="B22" s="52"/>
      <c r="C22" s="53"/>
      <c r="D22" s="53">
        <f t="shared" si="0"/>
        <v>0</v>
      </c>
      <c r="E22" s="54">
        <f t="shared" si="1"/>
        <v>0</v>
      </c>
    </row>
    <row r="23" spans="1:5" s="50" customFormat="1" ht="20.100000000000001" customHeight="1" thickBot="1">
      <c r="A23" s="58"/>
      <c r="B23" s="59"/>
      <c r="C23" s="60"/>
      <c r="D23" s="60">
        <f t="shared" si="0"/>
        <v>0</v>
      </c>
      <c r="E23" s="54">
        <f t="shared" si="1"/>
        <v>0</v>
      </c>
    </row>
    <row r="24" spans="1:5" s="50" customFormat="1" ht="20.100000000000001" customHeight="1" thickBot="1">
      <c r="A24" s="55"/>
      <c r="B24" s="56"/>
      <c r="C24" s="57"/>
      <c r="D24" s="57">
        <f t="shared" si="0"/>
        <v>0</v>
      </c>
      <c r="E24" s="54">
        <f t="shared" si="1"/>
        <v>0</v>
      </c>
    </row>
    <row r="25" spans="1:5" s="50" customFormat="1" ht="20.100000000000001" customHeight="1" thickBot="1">
      <c r="A25" s="55"/>
      <c r="B25" s="52"/>
      <c r="C25" s="57"/>
      <c r="D25" s="57">
        <f t="shared" si="0"/>
        <v>0</v>
      </c>
      <c r="E25" s="54">
        <f t="shared" si="1"/>
        <v>0</v>
      </c>
    </row>
    <row r="26" spans="1:5" s="50" customFormat="1" ht="20.100000000000001" customHeight="1" thickBot="1">
      <c r="A26" s="51"/>
      <c r="B26" s="52"/>
      <c r="C26" s="53"/>
      <c r="D26" s="53">
        <f t="shared" si="0"/>
        <v>0</v>
      </c>
      <c r="E26" s="54">
        <f t="shared" si="1"/>
        <v>0</v>
      </c>
    </row>
    <row r="27" spans="1:5" s="50" customFormat="1" ht="20.100000000000001" customHeight="1" thickBot="1">
      <c r="A27" s="61" t="s">
        <v>39</v>
      </c>
      <c r="B27" s="62"/>
      <c r="C27" s="62"/>
      <c r="D27" s="63">
        <f>SUBTOTAL(109,テーブル_1[金額])</f>
        <v>6</v>
      </c>
      <c r="E27" s="64"/>
    </row>
    <row r="28" spans="1:5" ht="18.75" customHeight="1">
      <c r="A28" s="65"/>
      <c r="B28" s="66"/>
      <c r="C28" s="67"/>
      <c r="D28" s="65"/>
      <c r="E28" s="50"/>
    </row>
    <row r="29" spans="1:5" ht="16.5" customHeight="1" thickBot="1">
      <c r="A29" s="43"/>
      <c r="B29" s="43"/>
      <c r="C29" s="68" t="s">
        <v>40</v>
      </c>
      <c r="D29" s="69">
        <v>1000</v>
      </c>
    </row>
    <row r="30" spans="1:5" ht="18" customHeight="1" thickBot="1">
      <c r="A30" s="43"/>
      <c r="B30" s="43"/>
      <c r="C30" s="68" t="s">
        <v>41</v>
      </c>
      <c r="D30" s="70">
        <v>0.12</v>
      </c>
    </row>
    <row r="31" spans="1:5" ht="20.25" customHeight="1">
      <c r="C31" s="71" t="s">
        <v>42</v>
      </c>
      <c r="D31" s="72">
        <f>D27-D29-IF(D30&gt;0,D30*D27,0)</f>
        <v>-994.72</v>
      </c>
    </row>
    <row r="32" spans="1:5">
      <c r="C32" s="44"/>
      <c r="D32" s="43"/>
    </row>
    <row r="33" spans="1:9">
      <c r="A33" s="44"/>
      <c r="B33" s="73"/>
      <c r="D33" s="73"/>
      <c r="E33" s="73"/>
    </row>
    <row r="34" spans="1:9">
      <c r="A34" s="73"/>
      <c r="B34" s="73"/>
      <c r="D34" s="73"/>
      <c r="E34" s="73"/>
    </row>
    <row r="35" spans="1:9">
      <c r="A35" s="73"/>
      <c r="B35" s="73"/>
      <c r="D35" s="73"/>
      <c r="E35" s="73"/>
    </row>
    <row r="36" spans="1:9">
      <c r="C36" s="74"/>
      <c r="D36" s="75"/>
    </row>
    <row r="37" spans="1:9">
      <c r="A37" s="43"/>
      <c r="B37" s="43"/>
      <c r="C37" s="44"/>
      <c r="D37" s="43"/>
      <c r="I37" s="43"/>
    </row>
    <row r="38" spans="1:9">
      <c r="A38" s="75"/>
      <c r="B38" s="75"/>
      <c r="C38" s="44"/>
      <c r="D38" s="43"/>
      <c r="I38" s="43"/>
    </row>
    <row r="39" spans="1:9">
      <c r="A39" s="43"/>
      <c r="B39" s="43"/>
      <c r="C39" s="44"/>
      <c r="D39" s="43"/>
    </row>
    <row r="40" spans="1:9">
      <c r="A40" s="43"/>
      <c r="B40" s="43"/>
      <c r="C40" s="44"/>
      <c r="D40" s="43"/>
    </row>
    <row r="41" spans="1:9">
      <c r="A41" s="43"/>
      <c r="B41" s="43"/>
      <c r="C41" s="44"/>
      <c r="D41" s="43"/>
    </row>
    <row r="42" spans="1:9">
      <c r="A42" s="43"/>
      <c r="B42" s="43"/>
      <c r="C42" s="44"/>
      <c r="D42" s="43"/>
    </row>
    <row r="43" spans="1:9">
      <c r="A43" s="43"/>
      <c r="B43" s="43"/>
      <c r="C43" s="44"/>
      <c r="D43" s="43"/>
    </row>
    <row r="44" spans="1:9">
      <c r="A44" s="43"/>
      <c r="B44" s="43"/>
      <c r="C44" s="44"/>
      <c r="D44" s="43"/>
    </row>
    <row r="45" spans="1:9">
      <c r="A45" s="43"/>
      <c r="B45" s="43"/>
    </row>
  </sheetData>
  <mergeCells count="9">
    <mergeCell ref="A13:E13"/>
    <mergeCell ref="A14:E14"/>
    <mergeCell ref="A15:E15"/>
    <mergeCell ref="D1:E1"/>
    <mergeCell ref="D6:D7"/>
    <mergeCell ref="E6:E7"/>
    <mergeCell ref="A10:E10"/>
    <mergeCell ref="A11:E11"/>
    <mergeCell ref="A12:E12"/>
  </mergeCells>
  <phoneticPr fontId="2"/>
  <pageMargins left="0.7" right="0.7" top="0.75" bottom="0.75" header="0.3" footer="0.3"/>
  <pageSetup paperSize="9" scale="70" orientation="portrait" horizontalDpi="4294967293"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1" id="{3693F3F4-93CF-4164-917D-F789B14F2374}">
            <x14:iconSet iconSet="3Symbols2" showValue="0" custom="1">
              <x14:cfvo type="percent">
                <xm:f>0</xm:f>
              </x14:cfvo>
              <x14:cfvo type="num" gte="0">
                <xm:f>0</xm:f>
              </x14:cfvo>
              <x14:cfvo type="num" gte="0">
                <xm:f>0</xm:f>
              </x14:cfvo>
              <x14:cfIcon iconSet="NoIcons" iconId="0"/>
              <x14:cfIcon iconSet="NoIcons" iconId="0"/>
              <x14:cfIcon iconSet="3Symbols2" iconId="2"/>
            </x14:iconSet>
          </x14:cfRule>
          <xm:sqref>E18:E26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34</vt:i4>
      </vt:variant>
    </vt:vector>
  </HeadingPairs>
  <TitlesOfParts>
    <vt:vector size="44" baseType="lpstr">
      <vt:lpstr>請求書3</vt:lpstr>
      <vt:lpstr>請求書1</vt:lpstr>
      <vt:lpstr>請求書2</vt:lpstr>
      <vt:lpstr>請求書 (2)</vt:lpstr>
      <vt:lpstr>利子</vt:lpstr>
      <vt:lpstr>簡易請求書</vt:lpstr>
      <vt:lpstr>請求書</vt:lpstr>
      <vt:lpstr>サービス請求書 </vt:lpstr>
      <vt:lpstr>請求書 2019</vt:lpstr>
      <vt:lpstr>基本的な請求書</vt:lpstr>
      <vt:lpstr>簡易請求書!ColumnTitle1</vt:lpstr>
      <vt:lpstr>'請求書 (2)'!ColumnTitle1</vt:lpstr>
      <vt:lpstr>利子!ColumnTitle1</vt:lpstr>
      <vt:lpstr>ColumnTitle1</vt:lpstr>
      <vt:lpstr>ColumnTitleRegion1..B12.1</vt:lpstr>
      <vt:lpstr>ColumnTitleRegion1..B4.1</vt:lpstr>
      <vt:lpstr>ColumnTitleRegion1..B7</vt:lpstr>
      <vt:lpstr>ColumnTitleRegion1..C13.1</vt:lpstr>
      <vt:lpstr>ColumnTitleRegion2..B13</vt:lpstr>
      <vt:lpstr>ColumnTitleRegion2..C9.1</vt:lpstr>
      <vt:lpstr>ColumnTitleRegion2..E12.1</vt:lpstr>
      <vt:lpstr>ColumnTitleRegion3..B16</vt:lpstr>
      <vt:lpstr>ColumnTitleRegion3..D14</vt:lpstr>
      <vt:lpstr>ColumnTitleRegion4..B21</vt:lpstr>
      <vt:lpstr>ColumnTitleRegion5..D3</vt:lpstr>
      <vt:lpstr>Company_Name</vt:lpstr>
      <vt:lpstr>Deposit</vt:lpstr>
      <vt:lpstr>'サービス請求書 '!Print_Area</vt:lpstr>
      <vt:lpstr>'請求書 2019'!Print_Area</vt:lpstr>
      <vt:lpstr>請求書1!Print_Area</vt:lpstr>
      <vt:lpstr>請求書2!Print_Area</vt:lpstr>
      <vt:lpstr>請求書3!Print_Area</vt:lpstr>
      <vt:lpstr>基本的な請求書!Print_Titles</vt:lpstr>
      <vt:lpstr>請求書!Print_Titles</vt:lpstr>
      <vt:lpstr>'請求書 (2)'!Print_Titles</vt:lpstr>
      <vt:lpstr>利子!Print_Titles</vt:lpstr>
      <vt:lpstr>RowTitleRegion1..C18</vt:lpstr>
      <vt:lpstr>RowTitleRegion1..c29</vt:lpstr>
      <vt:lpstr>RowTitleRegion1..E5</vt:lpstr>
      <vt:lpstr>TaxRate</vt:lpstr>
      <vt:lpstr>会社_名</vt:lpstr>
      <vt:lpstr>簡易請求書!会社名</vt:lpstr>
      <vt:lpstr>会社名</vt:lpstr>
      <vt:lpstr>消費税</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Kuni Ujiie</dc:creator>
  <cp:lastModifiedBy>Kuni Ujiie</cp:lastModifiedBy>
  <dcterms:created xsi:type="dcterms:W3CDTF">2015-06-05T18:19:34Z</dcterms:created>
  <dcterms:modified xsi:type="dcterms:W3CDTF">2019-09-03T06:53:03Z</dcterms:modified>
</cp:coreProperties>
</file>