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14E8208F-D98C-4DDC-AAC1-527DC54514C6}" xr6:coauthVersionLast="47" xr6:coauthVersionMax="47" xr10:uidLastSave="{00000000-0000-0000-0000-000000000000}"/>
  <bookViews>
    <workbookView xWindow="690" yWindow="1770" windowWidth="28110" windowHeight="16440" tabRatio="780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C7" i="21" l="1"/>
  <c r="E7" i="21"/>
  <c r="F7" i="21"/>
  <c r="G7" i="21"/>
  <c r="H7" i="21"/>
  <c r="H61" i="21" s="1"/>
  <c r="I7" i="21"/>
  <c r="J7" i="21"/>
  <c r="K7" i="21"/>
  <c r="K61" i="21" s="1"/>
  <c r="L7" i="21"/>
  <c r="M7" i="21"/>
  <c r="N7" i="21"/>
  <c r="N61" i="21" s="1"/>
  <c r="O7" i="21"/>
  <c r="P7" i="21"/>
  <c r="Q7" i="21"/>
  <c r="R7" i="21"/>
  <c r="R61" i="21" s="1"/>
  <c r="S7" i="21"/>
  <c r="S61" i="21" s="1"/>
  <c r="T7" i="21"/>
  <c r="U7" i="21"/>
  <c r="V7" i="21"/>
  <c r="V61" i="21" s="1"/>
  <c r="W7" i="21"/>
  <c r="W61" i="21" s="1"/>
  <c r="X7" i="21"/>
  <c r="X61" i="21" s="1"/>
  <c r="Y7" i="21"/>
  <c r="Z7" i="21"/>
  <c r="AA7" i="21"/>
  <c r="AA61" i="21" s="1"/>
  <c r="D7" i="21"/>
  <c r="AC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D65" i="22"/>
  <c r="C577" i="1"/>
  <c r="N555" i="1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G36" i="21"/>
  <c r="AG37" i="21"/>
  <c r="AG38" i="21"/>
  <c r="AG39" i="21"/>
  <c r="AG40" i="21"/>
  <c r="AG41" i="21"/>
  <c r="AG42" i="21"/>
  <c r="AG43" i="21"/>
  <c r="AG44" i="21"/>
  <c r="AG45" i="21"/>
  <c r="AG46" i="21"/>
  <c r="AG47" i="21"/>
  <c r="AG48" i="21"/>
  <c r="AG49" i="21"/>
  <c r="AI49" i="21" s="1"/>
  <c r="AJ49" i="21" s="1"/>
  <c r="AG50" i="21"/>
  <c r="AG51" i="21"/>
  <c r="AG52" i="21"/>
  <c r="AG53" i="21"/>
  <c r="AG54" i="21"/>
  <c r="AH8" i="21"/>
  <c r="AH7" i="21"/>
  <c r="I3" i="21"/>
  <c r="G3" i="21"/>
  <c r="Z61" i="21"/>
  <c r="Y61" i="21"/>
  <c r="U61" i="21"/>
  <c r="T61" i="21"/>
  <c r="Q61" i="21"/>
  <c r="P61" i="21"/>
  <c r="O61" i="21"/>
  <c r="M61" i="21"/>
  <c r="L61" i="21"/>
  <c r="J61" i="21"/>
  <c r="I61" i="21"/>
  <c r="G61" i="21"/>
  <c r="F61" i="21"/>
  <c r="E61" i="21"/>
  <c r="D61" i="21"/>
  <c r="AG9" i="21"/>
  <c r="AG8" i="21"/>
  <c r="AG7" i="21"/>
  <c r="AI37" i="21" l="1"/>
  <c r="AJ37" i="21" s="1"/>
  <c r="AI21" i="21"/>
  <c r="AJ21" i="21" s="1"/>
  <c r="AI50" i="21"/>
  <c r="AJ50" i="21" s="1"/>
  <c r="AI44" i="21"/>
  <c r="AJ44" i="21" s="1"/>
  <c r="AI51" i="21"/>
  <c r="AJ51" i="21" s="1"/>
  <c r="AI35" i="21"/>
  <c r="AJ35" i="21" s="1"/>
  <c r="AI46" i="2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<sst xmlns="http://schemas.openxmlformats.org/spreadsheetml/2006/main" count="7148" uniqueCount="2104">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</sst>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1" xfId="6" applyFont="1" applyBorder="1" applyAlignment="1">
      <alignment horizontal="center"/>
    </xf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45" t="s">
        <v>1865</v>
      </c>
      <c r="E1" s="1245"/>
      <c r="F1" s="448"/>
      <c r="G1" s="1244" t="s">
        <v>1936</v>
      </c>
      <c r="H1" s="1244"/>
      <c r="I1" s="1244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1" t="s">
        <v>1</v>
      </c>
      <c r="B3" s="1251"/>
      <c r="C3" s="1251"/>
      <c r="D3" s="1251"/>
      <c r="E3" s="1251"/>
      <c r="F3" s="187"/>
      <c r="G3" s="1252" t="s">
        <v>2</v>
      </c>
      <c r="H3" s="1258" t="s">
        <v>3</v>
      </c>
      <c r="I3" s="1259"/>
      <c r="J3" s="1260"/>
      <c r="K3" s="1253" t="s">
        <v>4</v>
      </c>
      <c r="L3" s="1253"/>
      <c r="M3" s="1253"/>
      <c r="N3" s="1253"/>
      <c r="O3" s="1253"/>
      <c r="P3" s="1253"/>
      <c r="Q3" s="1253"/>
      <c r="R3" s="1254"/>
      <c r="S3" s="1254"/>
      <c r="T3" s="1253"/>
      <c r="U3" s="1253"/>
      <c r="V3" s="1253"/>
      <c r="W3" s="1253"/>
      <c r="X3" s="1253"/>
      <c r="Y3" s="1253"/>
      <c r="Z3" s="1253"/>
      <c r="AA3" s="1253"/>
      <c r="AB3" s="1253"/>
      <c r="AC3" s="1253"/>
      <c r="AD3" s="1253"/>
      <c r="AE3" s="1253"/>
      <c r="AF3" s="1253"/>
      <c r="AG3" s="1253"/>
      <c r="AH3" s="1253"/>
      <c r="AI3" s="1253"/>
      <c r="AJ3" s="1253"/>
      <c r="AK3" s="1255" t="s">
        <v>5</v>
      </c>
      <c r="AL3" s="1256"/>
      <c r="AM3" s="1257"/>
      <c r="AN3" s="1241" t="s">
        <v>439</v>
      </c>
      <c r="AO3" s="1242"/>
      <c r="AP3" s="1243"/>
      <c r="AQ3" s="1247" t="s">
        <v>607</v>
      </c>
      <c r="AR3" s="1248"/>
      <c r="AS3" s="1263" t="s">
        <v>2101</v>
      </c>
      <c r="AT3" s="1265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2" t="s">
        <v>6</v>
      </c>
      <c r="B4" s="1232" t="s">
        <v>7</v>
      </c>
      <c r="C4" s="1232" t="s">
        <v>8</v>
      </c>
      <c r="D4" s="1232" t="s">
        <v>9</v>
      </c>
      <c r="E4" s="1232" t="s">
        <v>10</v>
      </c>
      <c r="G4" s="1252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2097</v>
      </c>
      <c r="M4" s="235" t="s">
        <v>16</v>
      </c>
      <c r="N4" s="235" t="s">
        <v>2098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2099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0" t="s">
        <v>29</v>
      </c>
      <c r="AD4" s="1230" t="s">
        <v>1110</v>
      </c>
      <c r="AE4" s="1230" t="s">
        <v>30</v>
      </c>
      <c r="AF4" s="1230" t="s">
        <v>1165</v>
      </c>
      <c r="AG4" s="1233" t="s">
        <v>1142</v>
      </c>
      <c r="AH4" s="1231" t="s">
        <v>1112</v>
      </c>
      <c r="AI4" s="518" t="s">
        <v>31</v>
      </c>
      <c r="AJ4" s="1230" t="s">
        <v>32</v>
      </c>
      <c r="AK4" s="1232" t="s">
        <v>33</v>
      </c>
      <c r="AL4" s="230" t="s">
        <v>34</v>
      </c>
      <c r="AM4" s="412" t="s">
        <v>35</v>
      </c>
      <c r="AN4" s="415" t="s">
        <v>441</v>
      </c>
      <c r="AO4" s="1261" t="s">
        <v>440</v>
      </c>
      <c r="AP4" s="1262"/>
      <c r="AQ4" s="1249"/>
      <c r="AR4" s="1250"/>
      <c r="AS4" s="1264"/>
      <c r="AT4" s="1266"/>
      <c r="AU4" s="1234" t="s">
        <v>474</v>
      </c>
      <c r="AV4" s="1234" t="s">
        <v>1163</v>
      </c>
      <c r="AW4" s="1234" t="s">
        <v>1164</v>
      </c>
      <c r="AX4" s="1235" t="s">
        <v>36</v>
      </c>
      <c r="AY4" s="1238" t="s">
        <v>143</v>
      </c>
      <c r="AZ4" s="1235"/>
      <c r="BA4" s="1246" t="s">
        <v>617</v>
      </c>
      <c r="BB4" s="1246"/>
      <c r="BC4" s="1236" t="s">
        <v>296</v>
      </c>
      <c r="BD4" s="1237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2092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2093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2094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2095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2096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2100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69" t="s">
        <v>1688</v>
      </c>
      <c r="C1" s="1269"/>
      <c r="D1" s="1269"/>
      <c r="E1" s="1271" t="str">
        <f>日報入力!D1</f>
        <v>2021年度</v>
      </c>
      <c r="F1" s="1271"/>
      <c r="G1" s="1271" t="str">
        <f>日報入力!G1</f>
        <v>9月度【1工場】</v>
      </c>
      <c r="H1" s="1271"/>
      <c r="I1" s="1271"/>
      <c r="J1" s="1271"/>
      <c r="K1" s="1271"/>
      <c r="L1" s="865"/>
      <c r="M1" s="397"/>
      <c r="N1" s="397"/>
      <c r="O1" s="397"/>
      <c r="P1" s="397"/>
    </row>
    <row r="2" spans="1:20" ht="13.5" customHeight="1" x14ac:dyDescent="0.15">
      <c r="B2" s="1270"/>
      <c r="C2" s="1270"/>
      <c r="D2" s="1270"/>
      <c r="E2" s="1272"/>
      <c r="F2" s="1272"/>
      <c r="G2" s="1272"/>
      <c r="H2" s="1272"/>
      <c r="I2" s="1272"/>
      <c r="J2" s="1272"/>
      <c r="K2" s="1272"/>
      <c r="L2" s="865"/>
      <c r="M2" s="397"/>
      <c r="N2" s="397"/>
      <c r="O2" s="397"/>
      <c r="P2" s="397"/>
    </row>
    <row r="3" spans="1:20" ht="13.5" customHeight="1" x14ac:dyDescent="0.15">
      <c r="A3" s="187"/>
      <c r="B3" s="1273" t="s">
        <v>1689</v>
      </c>
      <c r="C3" s="874"/>
      <c r="D3" s="875"/>
      <c r="E3" s="876"/>
      <c r="F3" s="1274" t="s">
        <v>1690</v>
      </c>
      <c r="G3" s="1275"/>
      <c r="H3" s="1276"/>
      <c r="I3" s="1255" t="s">
        <v>1691</v>
      </c>
      <c r="J3" s="1256"/>
      <c r="K3" s="1256"/>
      <c r="L3" s="1256"/>
      <c r="M3" s="1256"/>
      <c r="N3" s="1256"/>
      <c r="O3" s="1256"/>
      <c r="P3" s="1256"/>
      <c r="Q3" s="1257"/>
      <c r="R3" s="1267" t="s">
        <v>1692</v>
      </c>
      <c r="S3" s="1267" t="s">
        <v>1693</v>
      </c>
      <c r="T3" s="413"/>
    </row>
    <row r="4" spans="1:20" ht="57" customHeight="1" x14ac:dyDescent="0.15">
      <c r="B4" s="1273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68"/>
      <c r="S4" s="1268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O579" sqref="AO579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295" t="str">
        <f>日報入力!D1</f>
        <v>2021年度</v>
      </c>
      <c r="G1" s="1295"/>
      <c r="H1" s="1295"/>
      <c r="I1" s="1295"/>
      <c r="J1" s="1291" t="str">
        <f>日報入力!G1</f>
        <v>9月度【1工場】</v>
      </c>
      <c r="K1" s="1291"/>
      <c r="L1" s="1291"/>
      <c r="M1" s="1291"/>
      <c r="N1" s="1291"/>
      <c r="O1" s="1291"/>
      <c r="P1" s="1291"/>
      <c r="Q1" s="1291"/>
      <c r="R1" s="1292"/>
      <c r="S1" s="1292"/>
      <c r="T1" s="1291"/>
      <c r="AI1" s="18"/>
      <c r="AJ1" s="18"/>
      <c r="AK1" s="18"/>
      <c r="AN1" s="1305" t="s">
        <v>1152</v>
      </c>
      <c r="AO1" s="1305"/>
      <c r="AP1" s="1305"/>
      <c r="AQ1" s="1305"/>
      <c r="AR1" s="1305"/>
      <c r="AS1" s="1305"/>
      <c r="AT1" s="1305"/>
      <c r="AU1" s="1305"/>
      <c r="AV1" s="1305"/>
      <c r="AW1" s="1305"/>
      <c r="AX1" s="1305"/>
      <c r="AY1" s="1300" t="s">
        <v>139</v>
      </c>
      <c r="AZ1" s="1317" t="s">
        <v>621</v>
      </c>
      <c r="BA1" s="1301" t="s">
        <v>1151</v>
      </c>
      <c r="BB1" s="1301"/>
      <c r="BC1" s="1301"/>
      <c r="BD1" s="1301"/>
      <c r="BE1" s="1301"/>
      <c r="BF1" s="1301"/>
      <c r="BG1" s="1301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06"/>
      <c r="AO2" s="1306"/>
      <c r="AP2" s="1306"/>
      <c r="AQ2" s="1306"/>
      <c r="AR2" s="1306"/>
      <c r="AS2" s="1306"/>
      <c r="AT2" s="1306"/>
      <c r="AU2" s="1306"/>
      <c r="AV2" s="1306"/>
      <c r="AW2" s="1306"/>
      <c r="AX2" s="1306"/>
      <c r="AY2" s="1300"/>
      <c r="AZ2" s="1318"/>
      <c r="BA2" s="1302"/>
      <c r="BB2" s="1302"/>
      <c r="BC2" s="1302"/>
      <c r="BD2" s="1302"/>
      <c r="BE2" s="1302"/>
      <c r="BF2" s="1302"/>
      <c r="BG2" s="1302"/>
    </row>
    <row r="3" spans="1:59" ht="19.5" customHeight="1" x14ac:dyDescent="0.15">
      <c r="A3" s="1252" t="s">
        <v>2</v>
      </c>
      <c r="B3" s="232" t="s">
        <v>3</v>
      </c>
      <c r="C3" s="232"/>
      <c r="D3" s="232"/>
      <c r="E3" s="1296" t="s">
        <v>4</v>
      </c>
      <c r="F3" s="1296"/>
      <c r="G3" s="1296"/>
      <c r="H3" s="1296"/>
      <c r="I3" s="1296"/>
      <c r="J3" s="1296"/>
      <c r="K3" s="1296"/>
      <c r="L3" s="1296"/>
      <c r="M3" s="1296"/>
      <c r="N3" s="1296"/>
      <c r="O3" s="1296"/>
      <c r="P3" s="1296"/>
      <c r="Q3" s="1296"/>
      <c r="R3" s="1296"/>
      <c r="S3" s="1296"/>
      <c r="T3" s="1296"/>
      <c r="U3" s="1296"/>
      <c r="V3" s="1296"/>
      <c r="W3" s="1296"/>
      <c r="X3" s="1296"/>
      <c r="Y3" s="1296"/>
      <c r="Z3" s="1296"/>
      <c r="AA3" s="1296"/>
      <c r="AB3" s="1296"/>
      <c r="AC3" s="1296"/>
      <c r="AD3" s="1296"/>
      <c r="AE3" s="1282"/>
      <c r="AF3" s="1282"/>
      <c r="AG3" s="1282"/>
      <c r="AH3" s="1282"/>
      <c r="AI3" s="1283" t="s">
        <v>602</v>
      </c>
      <c r="AJ3" s="1283"/>
      <c r="AK3" s="1283"/>
      <c r="AL3" s="1299" t="s">
        <v>38</v>
      </c>
      <c r="AM3" s="1299"/>
      <c r="AN3" s="1312" t="s">
        <v>8</v>
      </c>
      <c r="AO3" s="252"/>
      <c r="AP3" s="1320" t="s">
        <v>606</v>
      </c>
      <c r="AQ3" s="1321"/>
      <c r="AR3" s="434"/>
      <c r="AS3" s="252"/>
      <c r="AT3" s="1310" t="s">
        <v>140</v>
      </c>
      <c r="AU3" s="1303" t="s">
        <v>1132</v>
      </c>
      <c r="AV3" s="1313" t="s">
        <v>1149</v>
      </c>
      <c r="AW3" s="1308" t="s">
        <v>1148</v>
      </c>
      <c r="AX3" s="1308" t="s">
        <v>1150</v>
      </c>
      <c r="AY3" s="417" t="s">
        <v>139</v>
      </c>
      <c r="AZ3" s="1315" t="s">
        <v>141</v>
      </c>
      <c r="BA3" s="1315" t="s">
        <v>630</v>
      </c>
      <c r="BB3" s="383"/>
      <c r="BC3" s="383"/>
      <c r="BD3" s="1307" t="s">
        <v>474</v>
      </c>
      <c r="BE3" s="530"/>
      <c r="BF3" s="530"/>
      <c r="BG3" s="1297" t="s">
        <v>618</v>
      </c>
    </row>
    <row r="4" spans="1:59" ht="47.25" customHeight="1" x14ac:dyDescent="0.15">
      <c r="A4" s="1252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2"/>
      <c r="AO4" s="254" t="s">
        <v>605</v>
      </c>
      <c r="AP4" s="1322"/>
      <c r="AQ4" s="1323"/>
      <c r="AR4" s="435" t="s">
        <v>631</v>
      </c>
      <c r="AS4" s="254" t="s">
        <v>142</v>
      </c>
      <c r="AT4" s="1311"/>
      <c r="AU4" s="1304"/>
      <c r="AV4" s="1314"/>
      <c r="AW4" s="1319"/>
      <c r="AX4" s="1309"/>
      <c r="AY4" s="308" t="s">
        <v>457</v>
      </c>
      <c r="AZ4" s="1316"/>
      <c r="BA4" s="1316"/>
      <c r="BB4" s="253" t="s">
        <v>603</v>
      </c>
      <c r="BC4" s="253" t="s">
        <v>604</v>
      </c>
      <c r="BD4" s="1307"/>
      <c r="BE4" s="531" t="s">
        <v>1163</v>
      </c>
      <c r="BF4" s="531" t="s">
        <v>1164</v>
      </c>
      <c r="BG4" s="1298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1657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1657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1892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1892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1501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1501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1663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1663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1664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1664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1987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1781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1789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1788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1585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1583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1583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1898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1896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1794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1563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133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1862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133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1657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133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1657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133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1892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133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1892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133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1501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133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1501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1602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1597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1851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1663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1851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1663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2038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1664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2038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1664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1833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1789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1339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1788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1718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1781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1718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1781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1602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1583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1602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1581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1833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1898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1459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1459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1460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1461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1851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1851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133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133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2038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2038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1602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1602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133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2102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133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1833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1020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1833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133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1602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1602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293" t="s">
        <v>50</v>
      </c>
      <c r="B2002" s="1294"/>
      <c r="C2002" s="1294"/>
      <c r="D2002" s="1294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287" t="s">
        <v>51</v>
      </c>
      <c r="B2003" s="1288"/>
      <c r="C2003" s="1288"/>
      <c r="D2003" s="1288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289"/>
      <c r="O2005" s="1289"/>
      <c r="R2005" s="17"/>
      <c r="S2005" s="17"/>
      <c r="T2005" s="1289"/>
      <c r="U2005" s="1290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280">
        <v>2.4199999999999999E-2</v>
      </c>
      <c r="O2006" s="1281"/>
      <c r="P2006" s="1280"/>
      <c r="Q2006" s="1280"/>
      <c r="R2006" s="1280"/>
      <c r="S2006" s="1280"/>
      <c r="T2006" s="1280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277">
        <v>180</v>
      </c>
      <c r="AU2006" s="1277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277">
        <v>107</v>
      </c>
      <c r="AU2007" s="1277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285">
        <f>マシン別集計!AA51</f>
        <v>2.8819846586639549E-2</v>
      </c>
      <c r="O2008" s="1286"/>
      <c r="P2008" s="1285"/>
      <c r="Q2008" s="1285"/>
      <c r="R2008" s="1285"/>
      <c r="S2008" s="1285"/>
      <c r="T2008" s="1285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278">
        <f>マシン別集計!AE52*7.75*21*0.85/10000</f>
        <v>95.977276376089307</v>
      </c>
      <c r="AU2008" s="1278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279" t="s">
        <v>1168</v>
      </c>
      <c r="C2010" s="1279"/>
      <c r="D2010" s="1279"/>
      <c r="E2010" s="1279" t="s">
        <v>1169</v>
      </c>
      <c r="F2010" s="1279"/>
      <c r="G2010" s="1279"/>
      <c r="H2010" s="1279" t="s">
        <v>1169</v>
      </c>
      <c r="I2010" s="1279"/>
      <c r="J2010" s="1279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284"/>
      <c r="C2011" s="1284"/>
      <c r="D2011" s="1284"/>
      <c r="E2011" s="1284"/>
      <c r="F2011" s="1284"/>
      <c r="G2011" s="1284"/>
      <c r="H2011" s="1284"/>
      <c r="I2011" s="1284"/>
      <c r="J2011" s="1284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284"/>
      <c r="C2012" s="1284"/>
      <c r="D2012" s="1284"/>
      <c r="E2012" s="1284"/>
      <c r="F2012" s="1284"/>
      <c r="G2012" s="1284"/>
      <c r="H2012" s="1284"/>
      <c r="I2012" s="1284"/>
      <c r="J2012" s="1284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284"/>
      <c r="C2013" s="1284"/>
      <c r="D2013" s="1284"/>
      <c r="E2013" s="1284"/>
      <c r="F2013" s="1284"/>
      <c r="G2013" s="1284"/>
      <c r="H2013" s="1284"/>
      <c r="I2013" s="1284"/>
      <c r="J2013" s="1284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J1:T1"/>
    <mergeCell ref="A2002:D2002"/>
    <mergeCell ref="F1:I1"/>
    <mergeCell ref="A3:A4"/>
    <mergeCell ref="E3:AD3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AT2006:AU2006"/>
    <mergeCell ref="AT2007:AU2007"/>
    <mergeCell ref="AT2008:AU2008"/>
    <mergeCell ref="B2010:D2010"/>
    <mergeCell ref="E2010:G2010"/>
    <mergeCell ref="H2010:J2010"/>
    <mergeCell ref="N2006:T2006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31" activePane="bottomRight" state="frozen"/>
      <selection pane="topRight" activeCell="C1" sqref="C1"/>
      <selection pane="bottomLeft" activeCell="A7" sqref="A7"/>
      <selection pane="bottomRight" activeCell="E51" sqref="E51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39" t="s">
        <v>1168</v>
      </c>
      <c r="X1" s="1339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33" t="str">
        <f>日報入力!D1</f>
        <v>2021年度</v>
      </c>
      <c r="I2" s="1333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40"/>
      <c r="X2" s="1340"/>
      <c r="Y2" s="1342"/>
      <c r="Z2" s="1342"/>
      <c r="AA2" s="1342"/>
      <c r="AB2" s="1336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40"/>
      <c r="X3" s="1340"/>
      <c r="Y3" s="1343"/>
      <c r="Z3" s="1343"/>
      <c r="AA3" s="1343"/>
      <c r="AB3" s="1337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41"/>
      <c r="X4" s="1341"/>
      <c r="Y4" s="1343"/>
      <c r="Z4" s="1343"/>
      <c r="AA4" s="1343"/>
      <c r="AB4" s="1337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38" t="s">
        <v>1070</v>
      </c>
      <c r="W5" s="1338"/>
      <c r="X5" s="1338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1.2172630025820729E-2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34" t="s">
        <v>1284</v>
      </c>
      <c r="B51" s="1335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31" t="s">
        <v>1285</v>
      </c>
      <c r="B52" s="1332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27" t="s">
        <v>1286</v>
      </c>
      <c r="B53" s="1328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29" t="s">
        <v>1287</v>
      </c>
      <c r="B54" s="1330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24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25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25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25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25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25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25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25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26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B2:AB4"/>
    <mergeCell ref="V5:X5"/>
    <mergeCell ref="W1:X1"/>
    <mergeCell ref="W2:X4"/>
    <mergeCell ref="Y2:Y4"/>
    <mergeCell ref="Z2:Z4"/>
    <mergeCell ref="AA2:AA4"/>
    <mergeCell ref="A55:A63"/>
    <mergeCell ref="A53:B53"/>
    <mergeCell ref="A54:B54"/>
    <mergeCell ref="A52:B52"/>
    <mergeCell ref="H2:I2"/>
    <mergeCell ref="A51:B51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69"/>
  <sheetViews>
    <sheetView zoomScale="90" zoomScaleNormal="90" workbookViewId="0">
      <pane xSplit="2" ySplit="6" topLeftCell="C45" activePane="bottomRight" state="frozen"/>
      <selection activeCell="BB20" sqref="BB20"/>
      <selection pane="topRight" activeCell="BB20" sqref="BB20"/>
      <selection pane="bottomLeft" activeCell="BB20" sqref="BB20"/>
      <selection pane="bottomRight" activeCell="AG47" sqref="AG47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4" t="s">
        <v>1070</v>
      </c>
      <c r="X5" s="1344"/>
      <c r="Y5" s="1344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1925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1908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1909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1798</v>
      </c>
      <c r="C10" s="1224" t="s">
        <v>1919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1798</v>
      </c>
      <c r="C11" s="1224" t="s">
        <v>1920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1799</v>
      </c>
      <c r="C12" s="1224" t="s">
        <v>1914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1800</v>
      </c>
      <c r="C13" s="1224" t="s">
        <v>1957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1801</v>
      </c>
      <c r="C14" s="1224" t="s">
        <v>1911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1802</v>
      </c>
      <c r="C15" s="1224" t="s">
        <v>1919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1802</v>
      </c>
      <c r="C16" s="1224" t="s">
        <v>1402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1803</v>
      </c>
      <c r="C17" s="1224" t="s">
        <v>1905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1804</v>
      </c>
      <c r="C18" s="1224" t="s">
        <v>1932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1804</v>
      </c>
      <c r="C19" s="1224" t="s">
        <v>2086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1804</v>
      </c>
      <c r="C20" s="1224" t="s">
        <v>1916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1805</v>
      </c>
      <c r="C21" s="1224" t="s">
        <v>1955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1805</v>
      </c>
      <c r="C22" s="1224" t="s">
        <v>2010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1805</v>
      </c>
      <c r="C23" s="1224" t="s">
        <v>1944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1805</v>
      </c>
      <c r="C24" s="1224" t="s">
        <v>1986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1805</v>
      </c>
      <c r="C25" s="1224" t="s">
        <v>1976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1805</v>
      </c>
      <c r="C26" s="1224" t="s">
        <v>1956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1805</v>
      </c>
      <c r="C27" s="1224" t="s">
        <v>1997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1805</v>
      </c>
      <c r="C28" s="1224" t="s">
        <v>1965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1805</v>
      </c>
      <c r="C29" s="1224" t="s">
        <v>1408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1805</v>
      </c>
      <c r="C30" s="1224" t="s">
        <v>2102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1806</v>
      </c>
      <c r="C31" s="1224" t="s">
        <v>1970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1806</v>
      </c>
      <c r="C32" s="1224" t="s">
        <v>1918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1806</v>
      </c>
      <c r="C33" s="1224" t="s">
        <v>1927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1807</v>
      </c>
      <c r="C34" s="1224" t="s">
        <v>2064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1807</v>
      </c>
      <c r="C35" s="1224" t="s">
        <v>1952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1807</v>
      </c>
      <c r="C36" s="1224" t="s">
        <v>1966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1807</v>
      </c>
      <c r="C37" s="1224" t="s">
        <v>1968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1807</v>
      </c>
      <c r="C38" s="1224" t="s">
        <v>1969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1807</v>
      </c>
      <c r="C39" s="1224" t="s">
        <v>1401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1807</v>
      </c>
      <c r="C40" s="1224" t="s">
        <v>1407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1627</v>
      </c>
      <c r="C41" s="1224" t="s">
        <v>1861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1809</v>
      </c>
      <c r="C42" s="1224" t="s">
        <v>1991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1809</v>
      </c>
      <c r="C43" s="1224" t="s">
        <v>1992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1809</v>
      </c>
      <c r="C44" s="1224" t="s">
        <v>1906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1809</v>
      </c>
      <c r="C45" s="1224" t="s">
        <v>1934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1809</v>
      </c>
      <c r="C46" s="1224" t="s">
        <v>1975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1810</v>
      </c>
      <c r="C47" s="1224" t="s">
        <v>1932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1810</v>
      </c>
      <c r="C48" s="1224" t="s">
        <v>1951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1811</v>
      </c>
      <c r="C49" s="1224" t="s">
        <v>1931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1812</v>
      </c>
      <c r="C50" s="1224" t="s">
        <v>1406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1106</v>
      </c>
      <c r="C51" s="1224" t="s">
        <v>1403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1106</v>
      </c>
      <c r="C52" s="1224" t="s">
        <v>1405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1107</v>
      </c>
      <c r="C53" s="1224" t="s">
        <v>1937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1108</v>
      </c>
      <c r="C54" s="1224" t="s">
        <v>1921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1108</v>
      </c>
      <c r="C55" s="1224" t="s">
        <v>1922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1108</v>
      </c>
      <c r="C56" s="1224" t="s">
        <v>1928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1108</v>
      </c>
      <c r="C57" s="1224" t="s">
        <v>1923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1109</v>
      </c>
      <c r="C58" s="1224" t="s">
        <v>1924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121</v>
      </c>
      <c r="C59" s="1224" t="s">
        <v>1921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121</v>
      </c>
      <c r="C60" s="1224" t="s">
        <v>1922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121</v>
      </c>
      <c r="C61" s="1224" t="s">
        <v>1928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 t="s">
        <v>1237</v>
      </c>
      <c r="C65" s="1224"/>
      <c r="D65" s="1225">
        <f>SUM(D7:D64 )</f>
        <v>62637</v>
      </c>
      <c r="E65" s="1225">
        <f t="shared" ref="E65:AA65" si="0">SUM(E7:E64 )</f>
        <v>182856</v>
      </c>
      <c r="F65" s="1225">
        <f t="shared" si="0"/>
        <v>6073</v>
      </c>
      <c r="G65" s="1225">
        <f t="shared" si="0"/>
        <v>3285.1666666666661</v>
      </c>
      <c r="H65" s="1225">
        <f t="shared" si="0"/>
        <v>2891.8333333333326</v>
      </c>
      <c r="I65" s="1225">
        <f t="shared" si="0"/>
        <v>2731.583333333333</v>
      </c>
      <c r="J65" s="1225">
        <f t="shared" si="0"/>
        <v>77.916666666666643</v>
      </c>
      <c r="K65" s="1225">
        <f t="shared" si="0"/>
        <v>32.5</v>
      </c>
      <c r="L65" s="1225">
        <f t="shared" si="0"/>
        <v>16.583333333333332</v>
      </c>
      <c r="M65" s="1225">
        <f t="shared" si="0"/>
        <v>0</v>
      </c>
      <c r="N65" s="1225">
        <f t="shared" si="0"/>
        <v>25.666666666666671</v>
      </c>
      <c r="O65" s="1225">
        <f t="shared" si="0"/>
        <v>40.416666666666664</v>
      </c>
      <c r="P65" s="1225">
        <f t="shared" si="0"/>
        <v>74.3333333333333</v>
      </c>
      <c r="Q65" s="1225">
        <f t="shared" si="0"/>
        <v>34.5</v>
      </c>
      <c r="R65" s="1225">
        <f t="shared" si="0"/>
        <v>0</v>
      </c>
      <c r="S65" s="1225">
        <f t="shared" si="0"/>
        <v>4</v>
      </c>
      <c r="T65" s="1225">
        <f t="shared" si="0"/>
        <v>0</v>
      </c>
      <c r="U65" s="1225">
        <f t="shared" si="0"/>
        <v>0</v>
      </c>
      <c r="V65" s="1225">
        <f t="shared" si="0"/>
        <v>80.166666666666686</v>
      </c>
      <c r="W65" s="1225">
        <f t="shared" si="0"/>
        <v>232.82000000000002</v>
      </c>
      <c r="X65" s="1225">
        <f t="shared" si="0"/>
        <v>226.40700000000001</v>
      </c>
      <c r="Y65" s="1225">
        <f t="shared" si="0"/>
        <v>6.4309999999999974</v>
      </c>
      <c r="Z65" s="1225">
        <f t="shared" si="0"/>
        <v>18955.113000000005</v>
      </c>
      <c r="AA65" s="1225">
        <f t="shared" si="0"/>
        <v>562.49099999999999</v>
      </c>
      <c r="AB65" s="1228">
        <v>3.2144350523212427E-2</v>
      </c>
      <c r="AC65" s="1229">
        <f>AVERAGE(AC7:AC64 )</f>
        <v>0.34802337694440044</v>
      </c>
      <c r="AD65" s="1228">
        <v>0.8802699000558063</v>
      </c>
      <c r="AE65" s="1225">
        <v>6554.7045127082047</v>
      </c>
      <c r="AF65" s="1225">
        <v>6939.240245278992</v>
      </c>
      <c r="AG65" s="1225">
        <v>166.205278030557</v>
      </c>
    </row>
    <row r="66" spans="1:33" x14ac:dyDescent="0.35">
      <c r="Y66" s="1208"/>
    </row>
    <row r="67" spans="1:33" x14ac:dyDescent="0.35">
      <c r="Y67" s="1208"/>
    </row>
    <row r="68" spans="1:33" x14ac:dyDescent="0.35">
      <c r="Y68" s="1208"/>
    </row>
    <row r="69" spans="1:33" x14ac:dyDescent="0.35">
      <c r="Y69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abSelected="1" topLeftCell="A3" zoomScale="80" zoomScaleNormal="80" workbookViewId="0">
      <pane xSplit="2" ySplit="4" topLeftCell="G16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D61" sqref="D61:AJ61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33" t="str">
        <f>日報入力!D1</f>
        <v>2021年度</v>
      </c>
      <c r="H3" s="1333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45" t="s">
        <v>2020</v>
      </c>
      <c r="X5" s="1345"/>
      <c r="Y5" s="1345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46" t="s">
        <v>2025</v>
      </c>
      <c r="AH6" s="1346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50" t="s">
        <v>1237</v>
      </c>
      <c r="C7" s="1150"/>
      <c r="D7" s="1166">
        <f t="shared" ref="D7:AA7" si="0">SUM(D1:D6 )</f>
        <v>0</v>
      </c>
      <c r="E7" s="1166">
        <f t="shared" si="0"/>
        <v>0</v>
      </c>
      <c r="F7" s="1166">
        <f t="shared" si="0"/>
        <v>0</v>
      </c>
      <c r="G7" s="1166">
        <f t="shared" si="0"/>
        <v>0</v>
      </c>
      <c r="H7" s="1166">
        <f t="shared" si="0"/>
        <v>0</v>
      </c>
      <c r="I7" s="1166">
        <f t="shared" si="0"/>
        <v>0</v>
      </c>
      <c r="J7" s="1166">
        <f t="shared" si="0"/>
        <v>0</v>
      </c>
      <c r="K7" s="1166">
        <f t="shared" si="0"/>
        <v>0</v>
      </c>
      <c r="L7" s="1166">
        <f t="shared" si="0"/>
        <v>0</v>
      </c>
      <c r="M7" s="1166">
        <f t="shared" si="0"/>
        <v>0</v>
      </c>
      <c r="N7" s="1166">
        <f t="shared" si="0"/>
        <v>0</v>
      </c>
      <c r="O7" s="1166">
        <f t="shared" si="0"/>
        <v>0</v>
      </c>
      <c r="P7" s="1166">
        <f t="shared" si="0"/>
        <v>0</v>
      </c>
      <c r="Q7" s="1166">
        <f t="shared" si="0"/>
        <v>0</v>
      </c>
      <c r="R7" s="1166">
        <f t="shared" si="0"/>
        <v>0</v>
      </c>
      <c r="S7" s="1166">
        <f t="shared" si="0"/>
        <v>0</v>
      </c>
      <c r="T7" s="1166">
        <f t="shared" si="0"/>
        <v>0</v>
      </c>
      <c r="U7" s="1166">
        <f t="shared" si="0"/>
        <v>0</v>
      </c>
      <c r="V7" s="1166">
        <f t="shared" si="0"/>
        <v>0</v>
      </c>
      <c r="W7" s="1166">
        <f t="shared" si="0"/>
        <v>0</v>
      </c>
      <c r="X7" s="1166">
        <f t="shared" si="0"/>
        <v>0</v>
      </c>
      <c r="Y7" s="1166">
        <f t="shared" si="0"/>
        <v>0</v>
      </c>
      <c r="Z7" s="1166">
        <f t="shared" si="0"/>
        <v>0</v>
      </c>
      <c r="AA7" s="1166">
        <f t="shared" si="0"/>
        <v>0</v>
      </c>
      <c r="AB7" s="1167">
        <v>3.2144350523212427E-2</v>
      </c>
      <c r="AC7" s="1167" t="e">
        <f>AVERAGE(AC1:AC6 )</f>
        <v>#DIV/0!</v>
      </c>
      <c r="AD7" s="1167">
        <v>0.8802699000558063</v>
      </c>
      <c r="AE7" s="1166">
        <v>6554705.065990435</v>
      </c>
      <c r="AF7" s="1166">
        <v>6937907.391422376</v>
      </c>
      <c r="AG7" s="1206" t="str">
        <f>IF(D7=0,"",H7/D7*3600)</f>
        <v/>
      </c>
      <c r="AH7" s="1150" t="e">
        <f>VLOOKUP(C7,中子データ!B:K,10)</f>
        <v>#N/A</v>
      </c>
      <c r="AI7" s="1207" t="str">
        <f>IF(AG7="","",AH7/AG7)</f>
        <v/>
      </c>
      <c r="AJ7" s="1207" t="str">
        <f>IF(AI7="","",AD7*AI7*(1-AB7))</f>
        <v/>
      </c>
    </row>
    <row r="8" spans="1:36" ht="13.5" customHeight="1" x14ac:dyDescent="0.15">
      <c r="A8" s="1150">
        <v>2</v>
      </c>
      <c r="B8" s="1176" t="s">
        <v>1914</v>
      </c>
      <c r="C8" s="1176">
        <v>499</v>
      </c>
      <c r="D8" s="1169">
        <v>2711</v>
      </c>
      <c r="E8" s="1169">
        <v>5356</v>
      </c>
      <c r="F8" s="1169">
        <v>66</v>
      </c>
      <c r="G8" s="1169">
        <v>197.5</v>
      </c>
      <c r="H8" s="1169">
        <v>180.66666666666666</v>
      </c>
      <c r="I8" s="1169">
        <v>197.5</v>
      </c>
      <c r="J8" s="1169">
        <v>5.416666666666667</v>
      </c>
      <c r="K8" s="1169">
        <v>0</v>
      </c>
      <c r="L8" s="1169">
        <v>1.5</v>
      </c>
      <c r="M8" s="1169">
        <v>0</v>
      </c>
      <c r="N8" s="1172">
        <v>2</v>
      </c>
      <c r="O8" s="1172">
        <v>2.1666666666666665</v>
      </c>
      <c r="P8" s="1172">
        <v>2.25</v>
      </c>
      <c r="Q8" s="1172">
        <v>1.9166666666666667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1.5833333333333333</v>
      </c>
      <c r="W8" s="1184">
        <v>40881.87890625</v>
      </c>
      <c r="X8" s="1184">
        <v>40384.240000000005</v>
      </c>
      <c r="Y8" s="1184">
        <v>497.64000000000021</v>
      </c>
      <c r="Z8" s="1169">
        <v>2410200</v>
      </c>
      <c r="AA8" s="1169">
        <v>29700</v>
      </c>
      <c r="AB8" s="1170">
        <v>1.2172630025820729E-2</v>
      </c>
      <c r="AC8" s="1170">
        <v>1.2135176651305684</v>
      </c>
      <c r="AD8" s="1170">
        <v>0.91476793248945143</v>
      </c>
      <c r="AE8" s="1169">
        <v>12203.544303797469</v>
      </c>
      <c r="AF8" s="1169">
        <v>12203.544303797469</v>
      </c>
      <c r="AG8" s="1206">
        <f t="shared" ref="AG8:AG9" si="1">IF(D8=0,"",H8/D8*3600)</f>
        <v>239.91147178163038</v>
      </c>
      <c r="AH8" s="1150">
        <f>VLOOKUP(C8,中子データ!B:K,10)</f>
        <v>220</v>
      </c>
      <c r="AI8" s="1207">
        <f t="shared" ref="AI8:AI9" si="2">IF(AG8="","",AH8/AG8)</f>
        <v>0.91700492004920053</v>
      </c>
      <c r="AJ8" s="1207">
        <f>IF(AI8="","",AD8*AI8*(1-AB8))</f>
        <v>0.82863572433192689</v>
      </c>
    </row>
    <row r="9" spans="1:36" ht="13.5" customHeight="1" x14ac:dyDescent="0.15">
      <c r="A9" s="1150">
        <v>3</v>
      </c>
      <c r="B9" s="1176" t="s">
        <v>1906</v>
      </c>
      <c r="C9" s="1176">
        <v>569</v>
      </c>
      <c r="D9" s="1169">
        <v>6381</v>
      </c>
      <c r="E9" s="1169">
        <v>18918</v>
      </c>
      <c r="F9" s="1169">
        <v>225</v>
      </c>
      <c r="G9" s="1169">
        <v>268.5</v>
      </c>
      <c r="H9" s="1169">
        <v>223.83333333333334</v>
      </c>
      <c r="I9" s="1169">
        <v>225.50833333333333</v>
      </c>
      <c r="J9" s="1169">
        <v>2.75</v>
      </c>
      <c r="K9" s="1169">
        <v>2.5</v>
      </c>
      <c r="L9" s="1169">
        <v>2.25</v>
      </c>
      <c r="M9" s="1169">
        <v>4</v>
      </c>
      <c r="N9" s="1172">
        <v>3.1666666666666665</v>
      </c>
      <c r="O9" s="1172">
        <v>4.833333333333333</v>
      </c>
      <c r="P9" s="1172">
        <v>6.166666666666667</v>
      </c>
      <c r="Q9" s="1172">
        <v>5.166666666666667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10.583333333333334</v>
      </c>
      <c r="W9" s="1184">
        <v>22397.306640625</v>
      </c>
      <c r="X9" s="1184">
        <v>22134.059999999998</v>
      </c>
      <c r="Y9" s="1184">
        <v>263.24999999999972</v>
      </c>
      <c r="Z9" s="1169">
        <v>2321238.5999999996</v>
      </c>
      <c r="AA9" s="1169">
        <v>27607.5</v>
      </c>
      <c r="AB9" s="1170">
        <v>1.1753643629525154E-2</v>
      </c>
      <c r="AC9" s="1170">
        <v>1.6497695852534562</v>
      </c>
      <c r="AD9" s="1170">
        <v>0.83364369956548723</v>
      </c>
      <c r="AE9" s="1169">
        <v>8645.2089385474846</v>
      </c>
      <c r="AF9" s="1169">
        <v>10293.360629688481</v>
      </c>
      <c r="AG9" s="1206">
        <f t="shared" si="1"/>
        <v>126.28114715561824</v>
      </c>
      <c r="AH9" s="1150">
        <f>VLOOKUP(C9,中子データ!B:K,10)</f>
        <v>130</v>
      </c>
      <c r="AI9" s="1207">
        <f t="shared" si="2"/>
        <v>1.0294489947877885</v>
      </c>
      <c r="AJ9" s="1207">
        <f>IF(AI9="","",AD9*AI9*(1-AB9))</f>
        <v>0.84810676598386092</v>
      </c>
    </row>
    <row r="10" spans="1:36" ht="13.5" customHeight="1" x14ac:dyDescent="0.15">
      <c r="A10" s="1150">
        <v>4</v>
      </c>
      <c r="B10" s="1176" t="s">
        <v>1905</v>
      </c>
      <c r="C10" s="1176">
        <v>597</v>
      </c>
      <c r="D10" s="1169">
        <v>10296</v>
      </c>
      <c r="E10" s="603">
        <v>60289</v>
      </c>
      <c r="F10" s="1169">
        <v>1487</v>
      </c>
      <c r="G10" s="1169">
        <v>304.66666666666669</v>
      </c>
      <c r="H10" s="1169">
        <v>276.91666666666669</v>
      </c>
      <c r="I10" s="1169">
        <v>200.59166666666667</v>
      </c>
      <c r="J10" s="1169">
        <v>5.916666666666667</v>
      </c>
      <c r="K10" s="1169">
        <v>0</v>
      </c>
      <c r="L10" s="1169">
        <v>4.583333333333333</v>
      </c>
      <c r="M10" s="1169">
        <v>0</v>
      </c>
      <c r="N10" s="1172">
        <v>0.33333333333333331</v>
      </c>
      <c r="O10" s="1172">
        <v>2.5</v>
      </c>
      <c r="P10" s="1172">
        <v>9.4166666666666661</v>
      </c>
      <c r="Q10" s="1172">
        <v>1.4166666666666667</v>
      </c>
      <c r="R10" s="1172">
        <v>0</v>
      </c>
      <c r="S10" s="1172">
        <v>0</v>
      </c>
      <c r="T10" s="1172">
        <v>0</v>
      </c>
      <c r="U10" s="1172">
        <v>0</v>
      </c>
      <c r="V10" s="1172">
        <v>3.5833333333333335</v>
      </c>
      <c r="W10" s="1184">
        <v>22239.359375</v>
      </c>
      <c r="X10" s="1184">
        <v>21704.039999999997</v>
      </c>
      <c r="Y10" s="1184">
        <v>535.31999999999994</v>
      </c>
      <c r="Z10" s="1169">
        <v>1748381</v>
      </c>
      <c r="AA10" s="1169">
        <v>43123</v>
      </c>
      <c r="AB10" s="1170">
        <v>2.4070836570836571E-2</v>
      </c>
      <c r="AC10" s="1170">
        <v>1.8719918074756785</v>
      </c>
      <c r="AD10" s="1170">
        <v>0.90891684901531733</v>
      </c>
      <c r="AE10" s="1169">
        <v>5738.6684901531726</v>
      </c>
      <c r="AF10" s="1169">
        <v>8716.1198122221758</v>
      </c>
      <c r="AG10" s="1206">
        <f t="shared" ref="AG10:AG54" si="3">IF(D10=0,"",H10/D10*3600)</f>
        <v>96.824009324009339</v>
      </c>
      <c r="AH10" s="1150">
        <f>VLOOKUP(C10,中子データ!B:K,10)</f>
        <v>90</v>
      </c>
      <c r="AI10" s="1207">
        <f t="shared" ref="AI10:AI51" si="4">IF(AG10="","",AH10/AG10)</f>
        <v>0.92952151670177541</v>
      </c>
      <c r="AJ10" s="1207">
        <f t="shared" ref="AJ10:AJ51" si="5">IF(AI10="","",AD10*AI10*(1-AB10))</f>
        <v>0.82452133479212253</v>
      </c>
    </row>
    <row r="11" spans="1:36" ht="13.5" customHeight="1" x14ac:dyDescent="0.15">
      <c r="A11" s="1150">
        <v>5</v>
      </c>
      <c r="B11" s="1176" t="s">
        <v>1927</v>
      </c>
      <c r="C11" s="1176">
        <v>579</v>
      </c>
      <c r="D11" s="1169">
        <v>1715</v>
      </c>
      <c r="E11" s="603">
        <v>1692</v>
      </c>
      <c r="F11" s="1169">
        <v>23</v>
      </c>
      <c r="G11" s="1169">
        <v>129</v>
      </c>
      <c r="H11" s="1169">
        <v>115</v>
      </c>
      <c r="I11" s="1169">
        <v>83.724999999999994</v>
      </c>
      <c r="J11" s="1169">
        <v>4.916666666666667</v>
      </c>
      <c r="K11" s="1169">
        <v>1.5</v>
      </c>
      <c r="L11" s="1169">
        <v>0.33333333333333331</v>
      </c>
      <c r="M11" s="1169">
        <v>3</v>
      </c>
      <c r="N11" s="1172">
        <v>0.25</v>
      </c>
      <c r="O11" s="1172">
        <v>1</v>
      </c>
      <c r="P11" s="1172">
        <v>3.25</v>
      </c>
      <c r="Q11" s="1172">
        <v>0</v>
      </c>
      <c r="R11" s="1172">
        <v>0</v>
      </c>
      <c r="S11" s="1172">
        <v>0</v>
      </c>
      <c r="T11" s="1172">
        <v>0</v>
      </c>
      <c r="U11" s="1172">
        <v>0</v>
      </c>
      <c r="V11" s="1172">
        <v>2.75</v>
      </c>
      <c r="W11" s="1184">
        <v>15949.5</v>
      </c>
      <c r="X11" s="1184">
        <v>15735.6</v>
      </c>
      <c r="Y11" s="1184">
        <v>213.89999999999998</v>
      </c>
      <c r="Z11" s="1169">
        <v>1269000</v>
      </c>
      <c r="AA11" s="1169">
        <v>17250</v>
      </c>
      <c r="AB11" s="1170">
        <v>1.3411078717201166E-2</v>
      </c>
      <c r="AC11" s="1170">
        <v>0.79262672811059909</v>
      </c>
      <c r="AD11" s="1170">
        <v>0.89147286821705429</v>
      </c>
      <c r="AE11" s="1169">
        <v>9837.209302325582</v>
      </c>
      <c r="AF11" s="1169">
        <v>15156.763212899374</v>
      </c>
      <c r="AG11" s="1206">
        <f t="shared" si="3"/>
        <v>241.39941690962098</v>
      </c>
      <c r="AH11" s="1150">
        <f>VLOOKUP(C11,中子データ!B:K,10)</f>
        <v>240</v>
      </c>
      <c r="AI11" s="1207">
        <f t="shared" si="4"/>
        <v>0.99420289855072463</v>
      </c>
      <c r="AJ11" s="1207">
        <f t="shared" si="5"/>
        <v>0.87441860465116283</v>
      </c>
    </row>
    <row r="12" spans="1:36" ht="13.5" customHeight="1" x14ac:dyDescent="0.15">
      <c r="A12" s="1150">
        <v>6</v>
      </c>
      <c r="B12" s="1176" t="s">
        <v>1925</v>
      </c>
      <c r="C12" s="1176">
        <v>500</v>
      </c>
      <c r="D12" s="1169">
        <v>1378</v>
      </c>
      <c r="E12" s="603">
        <v>2704</v>
      </c>
      <c r="F12" s="1169">
        <v>52</v>
      </c>
      <c r="G12" s="1169">
        <v>102.33333333333333</v>
      </c>
      <c r="H12" s="1169">
        <v>86.166666666666671</v>
      </c>
      <c r="I12" s="1169">
        <v>102.33333333333333</v>
      </c>
      <c r="J12" s="1169">
        <v>3.3333333333333335</v>
      </c>
      <c r="K12" s="1169">
        <v>1</v>
      </c>
      <c r="L12" s="1169">
        <v>0</v>
      </c>
      <c r="M12" s="1169">
        <v>1</v>
      </c>
      <c r="N12" s="1172">
        <v>0.5</v>
      </c>
      <c r="O12" s="1172">
        <v>0.41666666666666669</v>
      </c>
      <c r="P12" s="1172">
        <v>4.416666666666667</v>
      </c>
      <c r="Q12" s="1172">
        <v>1.6666666666666667</v>
      </c>
      <c r="R12" s="1172">
        <v>0</v>
      </c>
      <c r="S12" s="1172">
        <v>0</v>
      </c>
      <c r="T12" s="1172">
        <v>0</v>
      </c>
      <c r="U12" s="1172">
        <v>0</v>
      </c>
      <c r="V12" s="1172">
        <v>4.833333333333333</v>
      </c>
      <c r="W12" s="1184">
        <v>23370.880859375</v>
      </c>
      <c r="X12" s="1184">
        <v>22929.920000000006</v>
      </c>
      <c r="Y12" s="1184">
        <v>440.96000000000026</v>
      </c>
      <c r="Z12" s="1169">
        <v>1216800</v>
      </c>
      <c r="AA12" s="1169">
        <v>23400</v>
      </c>
      <c r="AB12" s="1170">
        <v>1.8867924528301886E-2</v>
      </c>
      <c r="AC12" s="1170">
        <v>0.62877624167946744</v>
      </c>
      <c r="AD12" s="1170">
        <v>0.84201954397394141</v>
      </c>
      <c r="AE12" s="1169">
        <v>11890.553745928339</v>
      </c>
      <c r="AF12" s="1169">
        <v>11890.553745928339</v>
      </c>
      <c r="AG12" s="1206">
        <f t="shared" si="3"/>
        <v>225.10885341074024</v>
      </c>
      <c r="AH12" s="1150">
        <f>VLOOKUP(C12,中子データ!B:K,10)</f>
        <v>210</v>
      </c>
      <c r="AI12" s="1207">
        <f t="shared" si="4"/>
        <v>0.93288201160541573</v>
      </c>
      <c r="AJ12" s="1207">
        <f t="shared" si="5"/>
        <v>0.7706840390879478</v>
      </c>
    </row>
    <row r="13" spans="1:36" ht="13.5" customHeight="1" x14ac:dyDescent="0.15">
      <c r="A13" s="1150">
        <v>7</v>
      </c>
      <c r="B13" s="1176" t="s">
        <v>1911</v>
      </c>
      <c r="C13" s="1176">
        <v>435</v>
      </c>
      <c r="D13" s="1169">
        <v>2053</v>
      </c>
      <c r="E13" s="603">
        <v>3904</v>
      </c>
      <c r="F13" s="1169">
        <v>202</v>
      </c>
      <c r="G13" s="1169">
        <v>122.66666666666667</v>
      </c>
      <c r="H13" s="1169">
        <v>71.416666666666671</v>
      </c>
      <c r="I13" s="1169">
        <v>122.66666666666667</v>
      </c>
      <c r="J13" s="1169">
        <v>10.333333333333334</v>
      </c>
      <c r="K13" s="1169">
        <v>0</v>
      </c>
      <c r="L13" s="1169">
        <v>0.75</v>
      </c>
      <c r="M13" s="1169">
        <v>0</v>
      </c>
      <c r="N13" s="1172">
        <v>9.0833333333333339</v>
      </c>
      <c r="O13" s="1172">
        <v>5.833333333333333</v>
      </c>
      <c r="P13" s="1172">
        <v>4.666666666666667</v>
      </c>
      <c r="Q13" s="1172">
        <v>8.5833333333333339</v>
      </c>
      <c r="R13" s="1172">
        <v>0</v>
      </c>
      <c r="S13" s="1172">
        <v>4</v>
      </c>
      <c r="T13" s="1172">
        <v>0</v>
      </c>
      <c r="U13" s="1172">
        <v>0</v>
      </c>
      <c r="V13" s="1172">
        <v>8</v>
      </c>
      <c r="W13" s="1184">
        <v>10067.9111328125</v>
      </c>
      <c r="X13" s="1184">
        <v>9572.6079999999984</v>
      </c>
      <c r="Y13" s="1184">
        <v>495.30400000000003</v>
      </c>
      <c r="Z13" s="1169">
        <v>1210240</v>
      </c>
      <c r="AA13" s="1169">
        <v>62620</v>
      </c>
      <c r="AB13" s="1170">
        <v>4.9196298100340964E-2</v>
      </c>
      <c r="AC13" s="1170">
        <v>0.75371223758320538</v>
      </c>
      <c r="AD13" s="1170">
        <v>0.58220108695652173</v>
      </c>
      <c r="AE13" s="1169">
        <v>9866.0869565217381</v>
      </c>
      <c r="AF13" s="1169">
        <v>9866.0869565217381</v>
      </c>
      <c r="AG13" s="1206">
        <f t="shared" si="3"/>
        <v>125.23136872868973</v>
      </c>
      <c r="AH13" s="1150">
        <f>VLOOKUP(C13,中子データ!B:K,10)</f>
        <v>120</v>
      </c>
      <c r="AI13" s="1207">
        <f t="shared" si="4"/>
        <v>0.95822637106184361</v>
      </c>
      <c r="AJ13" s="1207">
        <f t="shared" si="5"/>
        <v>0.53043478260869559</v>
      </c>
    </row>
    <row r="14" spans="1:36" ht="13.5" customHeight="1" x14ac:dyDescent="0.15">
      <c r="A14" s="1150">
        <v>8</v>
      </c>
      <c r="B14" s="1176" t="s">
        <v>1402</v>
      </c>
      <c r="C14" s="1176">
        <v>501</v>
      </c>
      <c r="D14" s="1169">
        <v>1309</v>
      </c>
      <c r="E14" s="603">
        <v>2578</v>
      </c>
      <c r="F14" s="1169">
        <v>40</v>
      </c>
      <c r="G14" s="1169">
        <v>115.33333333333333</v>
      </c>
      <c r="H14" s="1169">
        <v>93.25</v>
      </c>
      <c r="I14" s="1169">
        <v>115.33333333333333</v>
      </c>
      <c r="J14" s="1169">
        <v>5.833333333333333</v>
      </c>
      <c r="K14" s="1169">
        <v>0</v>
      </c>
      <c r="L14" s="1169">
        <v>0</v>
      </c>
      <c r="M14" s="1169">
        <v>0</v>
      </c>
      <c r="N14" s="1172">
        <v>1.0833333333333333</v>
      </c>
      <c r="O14" s="1172">
        <v>3.6666666666666665</v>
      </c>
      <c r="P14" s="1172">
        <v>5.25</v>
      </c>
      <c r="Q14" s="1172">
        <v>1.5833333333333333</v>
      </c>
      <c r="R14" s="1172">
        <v>0</v>
      </c>
      <c r="S14" s="1172">
        <v>0</v>
      </c>
      <c r="T14" s="1172">
        <v>0</v>
      </c>
      <c r="U14" s="1172">
        <v>0</v>
      </c>
      <c r="V14" s="1172">
        <v>4.666666666666667</v>
      </c>
      <c r="W14" s="1184">
        <v>5445.439453125</v>
      </c>
      <c r="X14" s="1184">
        <v>5362.2400000000007</v>
      </c>
      <c r="Y14" s="1184">
        <v>83.200000000000159</v>
      </c>
      <c r="Z14" s="1169">
        <v>1095650</v>
      </c>
      <c r="AA14" s="1169">
        <v>17000</v>
      </c>
      <c r="AB14" s="1170">
        <v>1.5278838808250574E-2</v>
      </c>
      <c r="AC14" s="1170">
        <v>0.70865335381464412</v>
      </c>
      <c r="AD14" s="1170">
        <v>0.80852601156069359</v>
      </c>
      <c r="AE14" s="1169">
        <v>9499.8554913294793</v>
      </c>
      <c r="AF14" s="1169">
        <v>9499.8554913294793</v>
      </c>
      <c r="AG14" s="1206">
        <f t="shared" si="3"/>
        <v>256.45530939648586</v>
      </c>
      <c r="AH14" s="1150">
        <f>VLOOKUP(C14,中子データ!B:K,10)</f>
        <v>220</v>
      </c>
      <c r="AI14" s="1207">
        <f t="shared" si="4"/>
        <v>0.85784927018170987</v>
      </c>
      <c r="AJ14" s="1207">
        <f t="shared" si="5"/>
        <v>0.68299614643545281</v>
      </c>
    </row>
    <row r="15" spans="1:36" ht="13.5" customHeight="1" x14ac:dyDescent="0.15">
      <c r="A15" s="1150">
        <v>9</v>
      </c>
      <c r="B15" s="1176" t="s">
        <v>1401</v>
      </c>
      <c r="C15" s="1176">
        <v>525</v>
      </c>
      <c r="D15" s="1169">
        <v>2591</v>
      </c>
      <c r="E15" s="603">
        <v>7255</v>
      </c>
      <c r="F15" s="1169">
        <v>518</v>
      </c>
      <c r="G15" s="1169">
        <v>159.83333333333334</v>
      </c>
      <c r="H15" s="1169">
        <v>139.5</v>
      </c>
      <c r="I15" s="1169">
        <v>101.23333333333333</v>
      </c>
      <c r="J15" s="1169">
        <v>3.5833333333333335</v>
      </c>
      <c r="K15" s="1169">
        <v>1.5</v>
      </c>
      <c r="L15" s="1169">
        <v>1.9166666666666667</v>
      </c>
      <c r="M15" s="1169">
        <v>3</v>
      </c>
      <c r="N15" s="1172">
        <v>1.6666666666666667</v>
      </c>
      <c r="O15" s="1172">
        <v>0.25</v>
      </c>
      <c r="P15" s="1172">
        <v>5.416666666666667</v>
      </c>
      <c r="Q15" s="1172">
        <v>0.75</v>
      </c>
      <c r="R15" s="1172">
        <v>0</v>
      </c>
      <c r="S15" s="1172">
        <v>0</v>
      </c>
      <c r="T15" s="1172">
        <v>0</v>
      </c>
      <c r="U15" s="1172">
        <v>0</v>
      </c>
      <c r="V15" s="1172">
        <v>5.25</v>
      </c>
      <c r="W15" s="1184">
        <v>11659.5</v>
      </c>
      <c r="X15" s="1184">
        <v>10882.5</v>
      </c>
      <c r="Y15" s="1184">
        <v>777</v>
      </c>
      <c r="Z15" s="1169">
        <v>848835</v>
      </c>
      <c r="AA15" s="1169">
        <v>60606</v>
      </c>
      <c r="AB15" s="1170">
        <v>6.6640936575324841E-2</v>
      </c>
      <c r="AC15" s="1170">
        <v>0.98207885304659504</v>
      </c>
      <c r="AD15" s="1170">
        <v>0.87278415015641297</v>
      </c>
      <c r="AE15" s="1169">
        <v>5310.7507820646506</v>
      </c>
      <c r="AF15" s="1169">
        <v>8384.9357918999012</v>
      </c>
      <c r="AG15" s="1206">
        <f t="shared" si="3"/>
        <v>193.82477807796218</v>
      </c>
      <c r="AH15" s="1150">
        <f>VLOOKUP(C15,中子データ!B:K,10)</f>
        <v>160</v>
      </c>
      <c r="AI15" s="1207">
        <f t="shared" si="4"/>
        <v>0.82548785344484266</v>
      </c>
      <c r="AJ15" s="1207">
        <f t="shared" si="5"/>
        <v>0.67245973815316873</v>
      </c>
    </row>
    <row r="16" spans="1:36" ht="13.5" customHeight="1" x14ac:dyDescent="0.15">
      <c r="A16" s="1150">
        <v>10</v>
      </c>
      <c r="B16" s="1176" t="s">
        <v>1918</v>
      </c>
      <c r="C16" s="1176">
        <v>578</v>
      </c>
      <c r="D16" s="1169">
        <v>1100</v>
      </c>
      <c r="E16" s="603">
        <v>1082</v>
      </c>
      <c r="F16" s="1169">
        <v>18</v>
      </c>
      <c r="G16" s="1169">
        <v>95.083333333333329</v>
      </c>
      <c r="H16" s="1169">
        <v>83</v>
      </c>
      <c r="I16" s="1169">
        <v>48.791666666666664</v>
      </c>
      <c r="J16" s="1169">
        <v>1.9166666666666667</v>
      </c>
      <c r="K16" s="1169">
        <v>2.5</v>
      </c>
      <c r="L16" s="1169">
        <v>0.58333333333333337</v>
      </c>
      <c r="M16" s="1169">
        <v>4</v>
      </c>
      <c r="N16" s="1172">
        <v>0</v>
      </c>
      <c r="O16" s="1172">
        <v>0.66666666666666663</v>
      </c>
      <c r="P16" s="1172">
        <v>2.5833333333333335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3.8333333333333335</v>
      </c>
      <c r="W16" s="1184">
        <v>10230</v>
      </c>
      <c r="X16" s="1184">
        <v>10062.6</v>
      </c>
      <c r="Y16" s="1184">
        <v>167.39999999999998</v>
      </c>
      <c r="Z16" s="1169">
        <v>811500</v>
      </c>
      <c r="AA16" s="1169">
        <v>13500</v>
      </c>
      <c r="AB16" s="1170">
        <v>1.6363636363636365E-2</v>
      </c>
      <c r="AC16" s="1170">
        <v>0.58422939068100355</v>
      </c>
      <c r="AD16" s="1170">
        <v>0.87291849255039444</v>
      </c>
      <c r="AE16" s="1169">
        <v>8534.6187554776516</v>
      </c>
      <c r="AF16" s="1169">
        <v>16631.938514090521</v>
      </c>
      <c r="AG16" s="1206">
        <f t="shared" si="3"/>
        <v>271.63636363636363</v>
      </c>
      <c r="AH16" s="1150">
        <f>VLOOKUP(C16,中子データ!B:K,10)</f>
        <v>240</v>
      </c>
      <c r="AI16" s="1207">
        <f t="shared" si="4"/>
        <v>0.88353413654618473</v>
      </c>
      <c r="AJ16" s="1207">
        <f t="shared" si="5"/>
        <v>0.75863277826468012</v>
      </c>
    </row>
    <row r="17" spans="1:36" ht="13.5" customHeight="1" x14ac:dyDescent="0.15">
      <c r="A17" s="1150">
        <v>11</v>
      </c>
      <c r="B17" s="1176" t="s">
        <v>1970</v>
      </c>
      <c r="C17" s="1176">
        <v>577</v>
      </c>
      <c r="D17" s="1169">
        <v>1048</v>
      </c>
      <c r="E17" s="603">
        <v>1044</v>
      </c>
      <c r="F17" s="1169">
        <v>4</v>
      </c>
      <c r="G17" s="1169">
        <v>80.416666666666671</v>
      </c>
      <c r="H17" s="1169">
        <v>72.25</v>
      </c>
      <c r="I17" s="1169">
        <v>41.041666666666664</v>
      </c>
      <c r="J17" s="1169">
        <v>1.5833333333333333</v>
      </c>
      <c r="K17" s="1169">
        <v>1.6666666666666667</v>
      </c>
      <c r="L17" s="1169">
        <v>0</v>
      </c>
      <c r="M17" s="1169">
        <v>3</v>
      </c>
      <c r="N17" s="1172">
        <v>0.25</v>
      </c>
      <c r="O17" s="1172">
        <v>0.5</v>
      </c>
      <c r="P17" s="1172">
        <v>2.3333333333333335</v>
      </c>
      <c r="Q17" s="1172">
        <v>0</v>
      </c>
      <c r="R17" s="1172">
        <v>0</v>
      </c>
      <c r="S17" s="1172">
        <v>0</v>
      </c>
      <c r="T17" s="1172">
        <v>0</v>
      </c>
      <c r="U17" s="1172">
        <v>0</v>
      </c>
      <c r="V17" s="1172">
        <v>1.8333333333333333</v>
      </c>
      <c r="W17" s="1184">
        <v>8761.2802734375</v>
      </c>
      <c r="X17" s="1184">
        <v>8727.84</v>
      </c>
      <c r="Y17" s="1184">
        <v>33.439999999999941</v>
      </c>
      <c r="Z17" s="1169">
        <v>717228</v>
      </c>
      <c r="AA17" s="1169">
        <v>2748</v>
      </c>
      <c r="AB17" s="1170">
        <v>3.8167938931297708E-3</v>
      </c>
      <c r="AC17" s="1170">
        <v>0.49411162314388124</v>
      </c>
      <c r="AD17" s="1170">
        <v>0.89844559585492223</v>
      </c>
      <c r="AE17" s="1169">
        <v>8918.8974093264242</v>
      </c>
      <c r="AF17" s="1169">
        <v>17475.606091370559</v>
      </c>
      <c r="AG17" s="1206">
        <f t="shared" si="3"/>
        <v>248.18702290076337</v>
      </c>
      <c r="AH17" s="1150">
        <f>VLOOKUP(C17,中子データ!B:K,10)</f>
        <v>180</v>
      </c>
      <c r="AI17" s="1207">
        <f t="shared" si="4"/>
        <v>0.72525951557093427</v>
      </c>
      <c r="AJ17" s="1207">
        <f t="shared" si="5"/>
        <v>0.64911917098445604</v>
      </c>
    </row>
    <row r="18" spans="1:36" ht="13.5" customHeight="1" x14ac:dyDescent="0.15">
      <c r="A18" s="1150">
        <v>12</v>
      </c>
      <c r="B18" s="1176" t="s">
        <v>1861</v>
      </c>
      <c r="C18" s="1176">
        <v>275</v>
      </c>
      <c r="D18" s="1169">
        <v>4411</v>
      </c>
      <c r="E18" s="603">
        <v>41753</v>
      </c>
      <c r="F18" s="1169">
        <v>2357</v>
      </c>
      <c r="G18" s="1169">
        <v>130.08333333333334</v>
      </c>
      <c r="H18" s="1169">
        <v>109.08333333333333</v>
      </c>
      <c r="I18" s="1169">
        <v>130.08333333333334</v>
      </c>
      <c r="J18" s="1169">
        <v>4.166666666666667</v>
      </c>
      <c r="K18" s="1169">
        <v>0</v>
      </c>
      <c r="L18" s="1169">
        <v>0.58333333333333337</v>
      </c>
      <c r="M18" s="1169">
        <v>0</v>
      </c>
      <c r="N18" s="1172">
        <v>1.8333333333333333</v>
      </c>
      <c r="O18" s="1172">
        <v>2.1666666666666665</v>
      </c>
      <c r="P18" s="1172">
        <v>3.1666666666666665</v>
      </c>
      <c r="Q18" s="1172">
        <v>1.0833333333333333</v>
      </c>
      <c r="R18" s="1172">
        <v>0</v>
      </c>
      <c r="S18" s="1172">
        <v>0</v>
      </c>
      <c r="T18" s="1172">
        <v>0</v>
      </c>
      <c r="U18" s="1172">
        <v>0</v>
      </c>
      <c r="V18" s="1172">
        <v>8</v>
      </c>
      <c r="W18" s="1184">
        <v>3528.7998046875</v>
      </c>
      <c r="X18" s="1184">
        <v>3340.24</v>
      </c>
      <c r="Y18" s="1184">
        <v>188.56000000000006</v>
      </c>
      <c r="Z18" s="1169">
        <v>626295</v>
      </c>
      <c r="AA18" s="1169">
        <v>35355</v>
      </c>
      <c r="AB18" s="1170">
        <v>5.3434595329857178E-2</v>
      </c>
      <c r="AC18" s="1170">
        <v>0.7992831541218639</v>
      </c>
      <c r="AD18" s="1170">
        <v>0.83856502242152464</v>
      </c>
      <c r="AE18" s="1169">
        <v>4814.5675848814863</v>
      </c>
      <c r="AF18" s="1169">
        <v>4814.5675848814863</v>
      </c>
      <c r="AG18" s="1206">
        <f t="shared" si="3"/>
        <v>89.02743142144638</v>
      </c>
      <c r="AH18" s="1150">
        <f>VLOOKUP(C18,中子データ!B:K,10)</f>
        <v>90</v>
      </c>
      <c r="AI18" s="1207">
        <f t="shared" si="4"/>
        <v>1.0109243697478991</v>
      </c>
      <c r="AJ18" s="1207">
        <f t="shared" si="5"/>
        <v>0.80242793081358099</v>
      </c>
    </row>
    <row r="19" spans="1:36" ht="13.5" customHeight="1" x14ac:dyDescent="0.15">
      <c r="A19" s="1150">
        <v>13</v>
      </c>
      <c r="B19" s="1176" t="s">
        <v>1919</v>
      </c>
      <c r="C19" s="1176">
        <v>287</v>
      </c>
      <c r="D19" s="1169">
        <v>557</v>
      </c>
      <c r="E19" s="603">
        <v>1076</v>
      </c>
      <c r="F19" s="1169">
        <v>38</v>
      </c>
      <c r="G19" s="1169">
        <v>48.25</v>
      </c>
      <c r="H19" s="1169">
        <v>38.083333333333336</v>
      </c>
      <c r="I19" s="1169">
        <v>48.25</v>
      </c>
      <c r="J19" s="1169">
        <v>1.0833333333333333</v>
      </c>
      <c r="K19" s="1169">
        <v>1.8333333333333333</v>
      </c>
      <c r="L19" s="1169">
        <v>0.25</v>
      </c>
      <c r="M19" s="1169">
        <v>3</v>
      </c>
      <c r="N19" s="1172">
        <v>0</v>
      </c>
      <c r="O19" s="1172">
        <v>4.5</v>
      </c>
      <c r="P19" s="1172">
        <v>2.25</v>
      </c>
      <c r="Q19" s="1172">
        <v>0</v>
      </c>
      <c r="R19" s="1172">
        <v>0</v>
      </c>
      <c r="S19" s="1172">
        <v>0</v>
      </c>
      <c r="T19" s="1172">
        <v>0</v>
      </c>
      <c r="U19" s="1172">
        <v>0</v>
      </c>
      <c r="V19" s="1172">
        <v>0.25</v>
      </c>
      <c r="W19" s="1184">
        <v>6349.7998046875</v>
      </c>
      <c r="X19" s="1184">
        <v>6133.2</v>
      </c>
      <c r="Y19" s="1184">
        <v>216.59999999999997</v>
      </c>
      <c r="Z19" s="1169">
        <v>548760</v>
      </c>
      <c r="AA19" s="1169">
        <v>19380</v>
      </c>
      <c r="AB19" s="1170">
        <v>3.4111310592459608E-2</v>
      </c>
      <c r="AC19" s="1170">
        <v>0.2964669738863287</v>
      </c>
      <c r="AD19" s="1170">
        <v>0.78929188255613125</v>
      </c>
      <c r="AE19" s="1169">
        <v>11373.264248704663</v>
      </c>
      <c r="AF19" s="1169">
        <v>11373.264248704663</v>
      </c>
      <c r="AG19" s="1206">
        <f t="shared" si="3"/>
        <v>246.14003590664277</v>
      </c>
      <c r="AH19" s="1150">
        <f>VLOOKUP(C19,中子データ!B:K,10)</f>
        <v>195</v>
      </c>
      <c r="AI19" s="1207">
        <f t="shared" si="4"/>
        <v>0.79223194748358849</v>
      </c>
      <c r="AJ19" s="1207">
        <f t="shared" si="5"/>
        <v>0.60397236614853178</v>
      </c>
    </row>
    <row r="20" spans="1:36" ht="13.5" customHeight="1" x14ac:dyDescent="0.15">
      <c r="A20" s="1150">
        <v>14</v>
      </c>
      <c r="B20" s="1176" t="s">
        <v>1908</v>
      </c>
      <c r="C20" s="1176">
        <v>587</v>
      </c>
      <c r="D20" s="1169">
        <v>1151</v>
      </c>
      <c r="E20" s="603">
        <v>4508</v>
      </c>
      <c r="F20" s="1169">
        <v>96</v>
      </c>
      <c r="G20" s="1169">
        <v>62</v>
      </c>
      <c r="H20" s="1169">
        <v>45.75</v>
      </c>
      <c r="I20" s="1169">
        <v>62</v>
      </c>
      <c r="J20" s="1169">
        <v>2.5</v>
      </c>
      <c r="K20" s="1169">
        <v>2.5</v>
      </c>
      <c r="L20" s="1169">
        <v>0</v>
      </c>
      <c r="M20" s="1169">
        <v>2</v>
      </c>
      <c r="N20" s="1172">
        <v>0.5</v>
      </c>
      <c r="O20" s="1172">
        <v>1.0833333333333333</v>
      </c>
      <c r="P20" s="1172">
        <v>3.0833333333333335</v>
      </c>
      <c r="Q20" s="1172">
        <v>1.6666666666666667</v>
      </c>
      <c r="R20" s="1172">
        <v>0</v>
      </c>
      <c r="S20" s="1172">
        <v>0</v>
      </c>
      <c r="T20" s="1172">
        <v>0</v>
      </c>
      <c r="U20" s="1172">
        <v>0</v>
      </c>
      <c r="V20" s="1172">
        <v>4.916666666666667</v>
      </c>
      <c r="W20" s="1184">
        <v>6675.80029296875</v>
      </c>
      <c r="X20" s="1184">
        <v>6536.6</v>
      </c>
      <c r="Y20" s="1184">
        <v>139.19999999999996</v>
      </c>
      <c r="Z20" s="1169">
        <v>459816</v>
      </c>
      <c r="AA20" s="1169">
        <v>9792</v>
      </c>
      <c r="AB20" s="1170">
        <v>2.0851433536055605E-2</v>
      </c>
      <c r="AC20" s="1170">
        <v>0.38095238095238093</v>
      </c>
      <c r="AD20" s="1170">
        <v>0.73790322580645162</v>
      </c>
      <c r="AE20" s="1169">
        <v>7416.3870967741932</v>
      </c>
      <c r="AF20" s="1169">
        <v>7416.3870967741932</v>
      </c>
      <c r="AG20" s="1206">
        <f t="shared" si="3"/>
        <v>143.0929626411816</v>
      </c>
      <c r="AH20" s="1150">
        <f>VLOOKUP(C20,中子データ!B:K,10)</f>
        <v>120</v>
      </c>
      <c r="AI20" s="1207">
        <f t="shared" si="4"/>
        <v>0.83861566484517291</v>
      </c>
      <c r="AJ20" s="1207">
        <f t="shared" si="5"/>
        <v>0.6059139784946237</v>
      </c>
    </row>
    <row r="21" spans="1:36" ht="13.5" customHeight="1" x14ac:dyDescent="0.15">
      <c r="A21" s="1150">
        <v>15</v>
      </c>
      <c r="B21" s="1176" t="s">
        <v>1934</v>
      </c>
      <c r="C21" s="1176">
        <v>583</v>
      </c>
      <c r="D21" s="1169">
        <v>461</v>
      </c>
      <c r="E21" s="603">
        <v>450</v>
      </c>
      <c r="F21" s="1169">
        <v>11</v>
      </c>
      <c r="G21" s="1169">
        <v>36.333333333333336</v>
      </c>
      <c r="H21" s="1169">
        <v>30.666666666666668</v>
      </c>
      <c r="I21" s="1169">
        <v>29.208333333333332</v>
      </c>
      <c r="J21" s="1169">
        <v>0.5</v>
      </c>
      <c r="K21" s="1169">
        <v>2.5</v>
      </c>
      <c r="L21" s="1169">
        <v>0.33333333333333331</v>
      </c>
      <c r="M21" s="1169">
        <v>3</v>
      </c>
      <c r="N21" s="1172">
        <v>0</v>
      </c>
      <c r="O21" s="1172">
        <v>1</v>
      </c>
      <c r="P21" s="1172">
        <v>1.3333333333333333</v>
      </c>
      <c r="Q21" s="1172">
        <v>0</v>
      </c>
      <c r="R21" s="1172">
        <v>0</v>
      </c>
      <c r="S21" s="1172">
        <v>0</v>
      </c>
      <c r="T21" s="1172">
        <v>0</v>
      </c>
      <c r="U21" s="1172">
        <v>0</v>
      </c>
      <c r="V21" s="1172">
        <v>0</v>
      </c>
      <c r="W21" s="1184">
        <v>5532</v>
      </c>
      <c r="X21" s="1184">
        <v>5400</v>
      </c>
      <c r="Y21" s="1184">
        <v>132</v>
      </c>
      <c r="Z21" s="1169">
        <v>405900</v>
      </c>
      <c r="AA21" s="1169">
        <v>9922</v>
      </c>
      <c r="AB21" s="1170">
        <v>2.3861171366594359E-2</v>
      </c>
      <c r="AC21" s="1170">
        <v>0.22324628776241681</v>
      </c>
      <c r="AD21" s="1170">
        <v>0.84403669724770647</v>
      </c>
      <c r="AE21" s="1169">
        <v>11171.559633027522</v>
      </c>
      <c r="AF21" s="1169">
        <v>13896.718972895864</v>
      </c>
      <c r="AG21" s="1206">
        <f t="shared" si="3"/>
        <v>239.47939262472886</v>
      </c>
      <c r="AH21" s="1150">
        <f>VLOOKUP(C21,中子データ!B:K,10)</f>
        <v>240</v>
      </c>
      <c r="AI21" s="1207">
        <f t="shared" si="4"/>
        <v>1.0021739130434781</v>
      </c>
      <c r="AJ21" s="1207">
        <f t="shared" si="5"/>
        <v>0.82568807339449535</v>
      </c>
    </row>
    <row r="22" spans="1:36" ht="13.5" customHeight="1" x14ac:dyDescent="0.15">
      <c r="A22" s="1150">
        <v>16</v>
      </c>
      <c r="B22" s="1176" t="s">
        <v>1957</v>
      </c>
      <c r="C22" s="1176">
        <v>289</v>
      </c>
      <c r="D22" s="1169">
        <v>572</v>
      </c>
      <c r="E22" s="603">
        <v>1110</v>
      </c>
      <c r="F22" s="1169">
        <v>34</v>
      </c>
      <c r="G22" s="1169">
        <v>39.833333333333336</v>
      </c>
      <c r="H22" s="1169">
        <v>33.416666666666664</v>
      </c>
      <c r="I22" s="1169">
        <v>39.833333333333336</v>
      </c>
      <c r="J22" s="1169">
        <v>1.5</v>
      </c>
      <c r="K22" s="1169">
        <v>0</v>
      </c>
      <c r="L22" s="1169">
        <v>0</v>
      </c>
      <c r="M22" s="1169">
        <v>0</v>
      </c>
      <c r="N22" s="1172">
        <v>0</v>
      </c>
      <c r="O22" s="1172">
        <v>0.66666666666666663</v>
      </c>
      <c r="P22" s="1172">
        <v>2.25</v>
      </c>
      <c r="Q22" s="1172">
        <v>1</v>
      </c>
      <c r="R22" s="1172">
        <v>0</v>
      </c>
      <c r="S22" s="1172">
        <v>0</v>
      </c>
      <c r="T22" s="1172">
        <v>0</v>
      </c>
      <c r="U22" s="1172">
        <v>0</v>
      </c>
      <c r="V22" s="1172">
        <v>1</v>
      </c>
      <c r="W22" s="1184">
        <v>4461.60009765625</v>
      </c>
      <c r="X22" s="1184">
        <v>4329</v>
      </c>
      <c r="Y22" s="1184">
        <v>132.60000000000002</v>
      </c>
      <c r="Z22" s="1169">
        <v>387390</v>
      </c>
      <c r="AA22" s="1169">
        <v>11866</v>
      </c>
      <c r="AB22" s="1170">
        <v>2.972027972027972E-2</v>
      </c>
      <c r="AC22" s="1170">
        <v>0.24475166410650284</v>
      </c>
      <c r="AD22" s="1170">
        <v>0.83891213389121344</v>
      </c>
      <c r="AE22" s="1169">
        <v>9725.2719665271961</v>
      </c>
      <c r="AF22" s="1169">
        <v>9725.2719665271961</v>
      </c>
      <c r="AG22" s="1206">
        <f t="shared" si="3"/>
        <v>210.31468531468528</v>
      </c>
      <c r="AH22" s="1150">
        <f>VLOOKUP(C22,中子データ!B:K,10)</f>
        <v>150</v>
      </c>
      <c r="AI22" s="1207">
        <f t="shared" si="4"/>
        <v>0.71321695760598514</v>
      </c>
      <c r="AJ22" s="1207">
        <f t="shared" si="5"/>
        <v>0.58054393305439345</v>
      </c>
    </row>
    <row r="23" spans="1:36" ht="13.5" customHeight="1" x14ac:dyDescent="0.15">
      <c r="A23" s="1150">
        <v>17</v>
      </c>
      <c r="B23" s="1176" t="s">
        <v>1951</v>
      </c>
      <c r="C23" s="1176">
        <v>502</v>
      </c>
      <c r="D23" s="1169">
        <v>1376</v>
      </c>
      <c r="E23" s="603">
        <v>2472</v>
      </c>
      <c r="F23" s="1169">
        <v>280</v>
      </c>
      <c r="G23" s="1169">
        <v>78.333333333333329</v>
      </c>
      <c r="H23" s="1169">
        <v>68</v>
      </c>
      <c r="I23" s="1169">
        <v>44.233333333333334</v>
      </c>
      <c r="J23" s="1169">
        <v>1.5</v>
      </c>
      <c r="K23" s="1169">
        <v>0.5</v>
      </c>
      <c r="L23" s="1169">
        <v>8.3333333333333329E-2</v>
      </c>
      <c r="M23" s="1169">
        <v>1</v>
      </c>
      <c r="N23" s="1172">
        <v>0.16666666666666666</v>
      </c>
      <c r="O23" s="1172">
        <v>1.1666666666666667</v>
      </c>
      <c r="P23" s="1172">
        <v>2.5833333333333335</v>
      </c>
      <c r="Q23" s="1172">
        <v>0.58333333333333337</v>
      </c>
      <c r="R23" s="1172">
        <v>0</v>
      </c>
      <c r="S23" s="1172">
        <v>0</v>
      </c>
      <c r="T23" s="1172">
        <v>0</v>
      </c>
      <c r="U23" s="1172">
        <v>0</v>
      </c>
      <c r="V23" s="1172">
        <v>3.75</v>
      </c>
      <c r="W23" s="1184">
        <v>5614.08056640625</v>
      </c>
      <c r="X23" s="1184">
        <v>5042.8799999999992</v>
      </c>
      <c r="Y23" s="1184">
        <v>571.20000000000016</v>
      </c>
      <c r="Z23" s="1169">
        <v>370800</v>
      </c>
      <c r="AA23" s="1169">
        <v>42000</v>
      </c>
      <c r="AB23" s="1170">
        <v>0.10174418604651163</v>
      </c>
      <c r="AC23" s="1170">
        <v>0.48131080389144903</v>
      </c>
      <c r="AD23" s="1170">
        <v>0.86808510638297876</v>
      </c>
      <c r="AE23" s="1169">
        <v>4733.6170212765965</v>
      </c>
      <c r="AF23" s="1169">
        <v>8382.8183873398648</v>
      </c>
      <c r="AG23" s="1206">
        <f t="shared" si="3"/>
        <v>177.90697674418604</v>
      </c>
      <c r="AH23" s="1150">
        <f>VLOOKUP(C23,中子データ!B:K,10)</f>
        <v>160</v>
      </c>
      <c r="AI23" s="1207">
        <f t="shared" si="4"/>
        <v>0.89934640522875819</v>
      </c>
      <c r="AJ23" s="1207">
        <f t="shared" si="5"/>
        <v>0.70127659574468093</v>
      </c>
    </row>
    <row r="24" spans="1:36" ht="13.5" customHeight="1" x14ac:dyDescent="0.15">
      <c r="A24" s="1150">
        <v>18</v>
      </c>
      <c r="B24" s="1176" t="s">
        <v>1408</v>
      </c>
      <c r="C24" s="1176">
        <v>524</v>
      </c>
      <c r="D24" s="1169">
        <v>438</v>
      </c>
      <c r="E24" s="603">
        <v>401</v>
      </c>
      <c r="F24" s="1169">
        <v>37</v>
      </c>
      <c r="G24" s="1169">
        <v>36.083333333333336</v>
      </c>
      <c r="H24" s="1169">
        <v>29.5</v>
      </c>
      <c r="I24" s="1169">
        <v>20.141666666666666</v>
      </c>
      <c r="J24" s="1169">
        <v>1.4166666666666667</v>
      </c>
      <c r="K24" s="1169">
        <v>1</v>
      </c>
      <c r="L24" s="1169">
        <v>0</v>
      </c>
      <c r="M24" s="1169">
        <v>2</v>
      </c>
      <c r="N24" s="1172">
        <v>0.33333333333333331</v>
      </c>
      <c r="O24" s="1172">
        <v>2.6666666666666665</v>
      </c>
      <c r="P24" s="1172">
        <v>0.83333333333333337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0.33333333333333331</v>
      </c>
      <c r="W24" s="1184">
        <v>4161</v>
      </c>
      <c r="X24" s="1184">
        <v>3809.5</v>
      </c>
      <c r="Y24" s="1184">
        <v>351.5</v>
      </c>
      <c r="Z24" s="1169">
        <v>361301</v>
      </c>
      <c r="AA24" s="1169">
        <v>33337</v>
      </c>
      <c r="AB24" s="1170">
        <v>8.4474885844748854E-2</v>
      </c>
      <c r="AC24" s="1170">
        <v>0.22171018945212495</v>
      </c>
      <c r="AD24" s="1170">
        <v>0.81755196304849886</v>
      </c>
      <c r="AE24" s="1169">
        <v>10012.960739030023</v>
      </c>
      <c r="AF24" s="1169">
        <v>17937.989242863056</v>
      </c>
      <c r="AG24" s="1206">
        <f t="shared" si="3"/>
        <v>242.46575342465752</v>
      </c>
      <c r="AH24" s="1150">
        <f>VLOOKUP(C24,中子データ!B:K,10)</f>
        <v>300</v>
      </c>
      <c r="AI24" s="1207">
        <f t="shared" si="4"/>
        <v>1.2372881355932204</v>
      </c>
      <c r="AJ24" s="1207">
        <f t="shared" si="5"/>
        <v>0.92609699769053111</v>
      </c>
    </row>
    <row r="25" spans="1:36" ht="13.5" customHeight="1" x14ac:dyDescent="0.15">
      <c r="A25" s="1150">
        <v>19</v>
      </c>
      <c r="B25" s="1176" t="s">
        <v>1407</v>
      </c>
      <c r="C25" s="1176">
        <v>531</v>
      </c>
      <c r="D25" s="1169">
        <v>1057</v>
      </c>
      <c r="E25" s="603">
        <v>3086</v>
      </c>
      <c r="F25" s="1169">
        <v>85</v>
      </c>
      <c r="G25" s="1169">
        <v>60</v>
      </c>
      <c r="H25" s="1169">
        <v>52.583333333333336</v>
      </c>
      <c r="I25" s="1169">
        <v>38.549999999999997</v>
      </c>
      <c r="J25" s="1169">
        <v>1.1666666666666667</v>
      </c>
      <c r="K25" s="1169">
        <v>1</v>
      </c>
      <c r="L25" s="1169">
        <v>0.25</v>
      </c>
      <c r="M25" s="1169">
        <v>2</v>
      </c>
      <c r="N25" s="1172">
        <v>0.5</v>
      </c>
      <c r="O25" s="1172">
        <v>1</v>
      </c>
      <c r="P25" s="1172">
        <v>1.6666666666666667</v>
      </c>
      <c r="Q25" s="1172">
        <v>0</v>
      </c>
      <c r="R25" s="1172">
        <v>0</v>
      </c>
      <c r="S25" s="1172">
        <v>0</v>
      </c>
      <c r="T25" s="1172">
        <v>0</v>
      </c>
      <c r="U25" s="1172">
        <v>0</v>
      </c>
      <c r="V25" s="1172">
        <v>1.8333333333333333</v>
      </c>
      <c r="W25" s="1184">
        <v>2853.900146484375</v>
      </c>
      <c r="X25" s="1184">
        <v>2777.3999999999996</v>
      </c>
      <c r="Y25" s="1184">
        <v>76.499999999999943</v>
      </c>
      <c r="Z25" s="1169">
        <v>271568</v>
      </c>
      <c r="AA25" s="1169">
        <v>7480</v>
      </c>
      <c r="AB25" s="1170">
        <v>2.6805424156417533E-2</v>
      </c>
      <c r="AC25" s="1170">
        <v>0.3686635944700461</v>
      </c>
      <c r="AD25" s="1170">
        <v>0.87638888888888888</v>
      </c>
      <c r="AE25" s="1169">
        <v>4526.1333333333332</v>
      </c>
      <c r="AF25" s="1169">
        <v>7044.5654993514918</v>
      </c>
      <c r="AG25" s="1206">
        <f t="shared" si="3"/>
        <v>179.09176915799432</v>
      </c>
      <c r="AH25" s="1150">
        <f>VLOOKUP(C25,中子データ!B:K,10)</f>
        <v>150</v>
      </c>
      <c r="AI25" s="1207">
        <f t="shared" si="4"/>
        <v>0.83755942947702067</v>
      </c>
      <c r="AJ25" s="1207">
        <f t="shared" si="5"/>
        <v>0.7143518518518519</v>
      </c>
    </row>
    <row r="26" spans="1:36" ht="13.5" customHeight="1" x14ac:dyDescent="0.15">
      <c r="A26" s="1150">
        <v>20</v>
      </c>
      <c r="B26" s="1176" t="s">
        <v>1920</v>
      </c>
      <c r="C26" s="1176">
        <v>288</v>
      </c>
      <c r="D26" s="1169">
        <v>285</v>
      </c>
      <c r="E26" s="603">
        <v>481</v>
      </c>
      <c r="F26" s="1169">
        <v>89</v>
      </c>
      <c r="G26" s="1169">
        <v>31.5</v>
      </c>
      <c r="H26" s="1169">
        <v>25</v>
      </c>
      <c r="I26" s="1169">
        <v>31.5</v>
      </c>
      <c r="J26" s="1169">
        <v>1.1666666666666667</v>
      </c>
      <c r="K26" s="1169">
        <v>0.5</v>
      </c>
      <c r="L26" s="1169">
        <v>0</v>
      </c>
      <c r="M26" s="1169">
        <v>1</v>
      </c>
      <c r="N26" s="1172">
        <v>8.3333333333333329E-2</v>
      </c>
      <c r="O26" s="1172">
        <v>2.1666666666666665</v>
      </c>
      <c r="P26" s="1172">
        <v>1.25</v>
      </c>
      <c r="Q26" s="1172">
        <v>0.33333333333333331</v>
      </c>
      <c r="R26" s="1172">
        <v>0</v>
      </c>
      <c r="S26" s="1172">
        <v>0</v>
      </c>
      <c r="T26" s="1172">
        <v>0</v>
      </c>
      <c r="U26" s="1172">
        <v>0</v>
      </c>
      <c r="V26" s="1172">
        <v>1</v>
      </c>
      <c r="W26" s="1184">
        <v>3135</v>
      </c>
      <c r="X26" s="1184">
        <v>2645.5</v>
      </c>
      <c r="Y26" s="1184">
        <v>489.5</v>
      </c>
      <c r="Z26" s="1169">
        <v>237614</v>
      </c>
      <c r="AA26" s="1169">
        <v>43966</v>
      </c>
      <c r="AB26" s="1170">
        <v>0.156140350877193</v>
      </c>
      <c r="AC26" s="1170">
        <v>0.19354838709677419</v>
      </c>
      <c r="AD26" s="1170">
        <v>0.79365079365079361</v>
      </c>
      <c r="AE26" s="1169">
        <v>7543.3015873015875</v>
      </c>
      <c r="AF26" s="1169">
        <v>7543.3015873015875</v>
      </c>
      <c r="AG26" s="1206">
        <f t="shared" si="3"/>
        <v>315.78947368421052</v>
      </c>
      <c r="AH26" s="1150">
        <f>VLOOKUP(C26,中子データ!B:K,10)</f>
        <v>195</v>
      </c>
      <c r="AI26" s="1207">
        <f t="shared" si="4"/>
        <v>0.61750000000000005</v>
      </c>
      <c r="AJ26" s="1207">
        <f t="shared" si="5"/>
        <v>0.41355820105820107</v>
      </c>
    </row>
    <row r="27" spans="1:36" ht="13.5" customHeight="1" x14ac:dyDescent="0.15">
      <c r="A27" s="1150">
        <v>21</v>
      </c>
      <c r="B27" s="1176" t="s">
        <v>1956</v>
      </c>
      <c r="C27" s="1176">
        <v>359</v>
      </c>
      <c r="D27" s="1169">
        <v>1435</v>
      </c>
      <c r="E27" s="603">
        <v>1416</v>
      </c>
      <c r="F27" s="1169">
        <v>19</v>
      </c>
      <c r="G27" s="1169">
        <v>37.333333333333336</v>
      </c>
      <c r="H27" s="1169">
        <v>34</v>
      </c>
      <c r="I27" s="1169">
        <v>37.333333333333336</v>
      </c>
      <c r="J27" s="1169">
        <v>0.33333333333333331</v>
      </c>
      <c r="K27" s="1169">
        <v>1.5833333333333333</v>
      </c>
      <c r="L27" s="1169">
        <v>0</v>
      </c>
      <c r="M27" s="1169">
        <v>3</v>
      </c>
      <c r="N27" s="1172">
        <v>0.16666666666666666</v>
      </c>
      <c r="O27" s="1172">
        <v>0</v>
      </c>
      <c r="P27" s="1172">
        <v>0.58333333333333337</v>
      </c>
      <c r="Q27" s="1172">
        <v>0</v>
      </c>
      <c r="R27" s="1172">
        <v>0</v>
      </c>
      <c r="S27" s="1172">
        <v>0</v>
      </c>
      <c r="T27" s="1172">
        <v>0</v>
      </c>
      <c r="U27" s="1172">
        <v>0</v>
      </c>
      <c r="V27" s="1172">
        <v>0.66666666666666663</v>
      </c>
      <c r="W27" s="1184">
        <v>1076.25</v>
      </c>
      <c r="X27" s="1184">
        <v>1062</v>
      </c>
      <c r="Y27" s="1184">
        <v>14.25</v>
      </c>
      <c r="Z27" s="1169">
        <v>223161.59999999998</v>
      </c>
      <c r="AA27" s="1169">
        <v>2994.3999999999996</v>
      </c>
      <c r="AB27" s="1170">
        <v>1.32404181184669E-2</v>
      </c>
      <c r="AC27" s="1170">
        <v>0.22939068100358426</v>
      </c>
      <c r="AD27" s="1170">
        <v>0.9107142857142857</v>
      </c>
      <c r="AE27" s="1169">
        <v>5977.5428571428565</v>
      </c>
      <c r="AF27" s="1169">
        <v>5977.5428571428565</v>
      </c>
      <c r="AG27" s="1206">
        <f t="shared" si="3"/>
        <v>85.296167247386762</v>
      </c>
      <c r="AH27" s="1150">
        <f>VLOOKUP(C27,中子データ!B:K,10)</f>
        <v>85</v>
      </c>
      <c r="AI27" s="1207">
        <f t="shared" si="4"/>
        <v>0.99652777777777779</v>
      </c>
      <c r="AJ27" s="1207">
        <f t="shared" si="5"/>
        <v>0.89553571428571432</v>
      </c>
    </row>
    <row r="28" spans="1:36" ht="13.5" customHeight="1" x14ac:dyDescent="0.15">
      <c r="A28" s="1150">
        <v>22</v>
      </c>
      <c r="B28" s="1176" t="s">
        <v>1965</v>
      </c>
      <c r="C28" s="1176">
        <v>490</v>
      </c>
      <c r="D28" s="1169">
        <v>190</v>
      </c>
      <c r="E28" s="603">
        <v>184</v>
      </c>
      <c r="F28" s="1169">
        <v>6</v>
      </c>
      <c r="G28" s="1169">
        <v>19.083333333333332</v>
      </c>
      <c r="H28" s="1169">
        <v>14.333333333333334</v>
      </c>
      <c r="I28" s="1169">
        <v>19.083333333333332</v>
      </c>
      <c r="J28" s="1169">
        <v>0.66666666666666663</v>
      </c>
      <c r="K28" s="1169">
        <v>1.1666666666666667</v>
      </c>
      <c r="L28" s="1169">
        <v>0</v>
      </c>
      <c r="M28" s="1169">
        <v>2</v>
      </c>
      <c r="N28" s="1172">
        <v>0.75</v>
      </c>
      <c r="O28" s="1172">
        <v>1</v>
      </c>
      <c r="P28" s="1172">
        <v>0.16666666666666666</v>
      </c>
      <c r="Q28" s="1172">
        <v>1</v>
      </c>
      <c r="R28" s="1172">
        <v>0</v>
      </c>
      <c r="S28" s="1172">
        <v>0</v>
      </c>
      <c r="T28" s="1172">
        <v>0</v>
      </c>
      <c r="U28" s="1172">
        <v>0</v>
      </c>
      <c r="V28" s="1172">
        <v>0</v>
      </c>
      <c r="W28" s="1184">
        <v>1102</v>
      </c>
      <c r="X28" s="1184">
        <v>1067.1999999999998</v>
      </c>
      <c r="Y28" s="1184">
        <v>34.800000000000018</v>
      </c>
      <c r="Z28" s="1169">
        <v>151616</v>
      </c>
      <c r="AA28" s="1169">
        <v>4944</v>
      </c>
      <c r="AB28" s="1170">
        <v>3.1578947368421054E-2</v>
      </c>
      <c r="AC28" s="1170">
        <v>0.11725550435227854</v>
      </c>
      <c r="AD28" s="1170">
        <v>0.75109170305676853</v>
      </c>
      <c r="AE28" s="1169">
        <v>7944.9432314410487</v>
      </c>
      <c r="AF28" s="1169">
        <v>7944.9432314410487</v>
      </c>
      <c r="AG28" s="1206">
        <f t="shared" si="3"/>
        <v>271.57894736842104</v>
      </c>
      <c r="AH28" s="1150">
        <f>VLOOKUP(C28,中子データ!B:K,10)</f>
        <v>240</v>
      </c>
      <c r="AI28" s="1207">
        <f t="shared" si="4"/>
        <v>0.88372093023255816</v>
      </c>
      <c r="AJ28" s="1207">
        <f t="shared" si="5"/>
        <v>0.64279475982532752</v>
      </c>
    </row>
    <row r="29" spans="1:36" ht="13.5" customHeight="1" x14ac:dyDescent="0.15">
      <c r="A29" s="1150">
        <v>23</v>
      </c>
      <c r="B29" s="1176" t="s">
        <v>2086</v>
      </c>
      <c r="C29" s="1176">
        <v>588</v>
      </c>
      <c r="D29" s="1169">
        <v>1320</v>
      </c>
      <c r="E29" s="603">
        <v>1311</v>
      </c>
      <c r="F29" s="1169">
        <v>9</v>
      </c>
      <c r="G29" s="1169">
        <v>46.5</v>
      </c>
      <c r="H29" s="1169">
        <v>43.916666666666664</v>
      </c>
      <c r="I29" s="1169">
        <v>23.25</v>
      </c>
      <c r="J29" s="1169">
        <v>0.66666666666666663</v>
      </c>
      <c r="K29" s="1169">
        <v>0</v>
      </c>
      <c r="L29" s="1169">
        <v>0</v>
      </c>
      <c r="M29" s="1169">
        <v>0</v>
      </c>
      <c r="N29" s="1172">
        <v>0</v>
      </c>
      <c r="O29" s="1172">
        <v>8.3333333333333329E-2</v>
      </c>
      <c r="P29" s="1172">
        <v>1.5</v>
      </c>
      <c r="Q29" s="1172">
        <v>0.16666666666666666</v>
      </c>
      <c r="R29" s="1172">
        <v>0</v>
      </c>
      <c r="S29" s="1172">
        <v>0</v>
      </c>
      <c r="T29" s="1172">
        <v>0</v>
      </c>
      <c r="U29" s="1172">
        <v>0</v>
      </c>
      <c r="V29" s="1172">
        <v>0.16666666666666666</v>
      </c>
      <c r="W29" s="1184">
        <v>1874.4000244140625</v>
      </c>
      <c r="X29" s="1184">
        <v>1861.62</v>
      </c>
      <c r="Y29" s="1184">
        <v>12.779999999999916</v>
      </c>
      <c r="Z29" s="1169">
        <v>127167</v>
      </c>
      <c r="AA29" s="1169">
        <v>873</v>
      </c>
      <c r="AB29" s="1170">
        <v>6.8181818181818179E-3</v>
      </c>
      <c r="AC29" s="1170">
        <v>0.2857142857142857</v>
      </c>
      <c r="AD29" s="1170">
        <v>0.94444444444444442</v>
      </c>
      <c r="AE29" s="1169">
        <v>2734.7741935483873</v>
      </c>
      <c r="AF29" s="1169">
        <v>5469.5483870967746</v>
      </c>
      <c r="AG29" s="1206">
        <f t="shared" si="3"/>
        <v>119.77272727272727</v>
      </c>
      <c r="AH29" s="1150">
        <f>VLOOKUP(C29,中子データ!B:K,10)</f>
        <v>115</v>
      </c>
      <c r="AI29" s="1207">
        <f t="shared" si="4"/>
        <v>0.96015180265654654</v>
      </c>
      <c r="AJ29" s="1207">
        <f t="shared" si="5"/>
        <v>0.90062724014336915</v>
      </c>
    </row>
    <row r="30" spans="1:36" ht="13.5" customHeight="1" x14ac:dyDescent="0.15">
      <c r="A30" s="1150">
        <v>24</v>
      </c>
      <c r="B30" s="1176" t="s">
        <v>1975</v>
      </c>
      <c r="C30" s="1176">
        <v>584</v>
      </c>
      <c r="D30" s="1169">
        <v>142</v>
      </c>
      <c r="E30" s="603">
        <v>140</v>
      </c>
      <c r="F30" s="1169">
        <v>2</v>
      </c>
      <c r="G30" s="1169">
        <v>10.75</v>
      </c>
      <c r="H30" s="1169">
        <v>8.9166666666666661</v>
      </c>
      <c r="I30" s="1169">
        <v>5.625</v>
      </c>
      <c r="J30" s="1169">
        <v>0.5</v>
      </c>
      <c r="K30" s="1169">
        <v>0.5</v>
      </c>
      <c r="L30" s="1169">
        <v>0</v>
      </c>
      <c r="M30" s="1169">
        <v>1</v>
      </c>
      <c r="N30" s="1172">
        <v>0</v>
      </c>
      <c r="O30" s="1172">
        <v>0.5</v>
      </c>
      <c r="P30" s="1172">
        <v>0.33333333333333331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0</v>
      </c>
      <c r="W30" s="1184">
        <v>1704</v>
      </c>
      <c r="X30" s="1184">
        <v>1680</v>
      </c>
      <c r="Y30" s="1184">
        <v>24</v>
      </c>
      <c r="Z30" s="1169">
        <v>126280</v>
      </c>
      <c r="AA30" s="1169">
        <v>1804</v>
      </c>
      <c r="AB30" s="1170">
        <v>1.4084507042253521E-2</v>
      </c>
      <c r="AC30" s="1170">
        <v>6.6052227342549924E-2</v>
      </c>
      <c r="AD30" s="1170">
        <v>0.8294573643410853</v>
      </c>
      <c r="AE30" s="1169">
        <v>11746.976744186046</v>
      </c>
      <c r="AF30" s="1169">
        <v>22449.777777777777</v>
      </c>
      <c r="AG30" s="1206">
        <f t="shared" si="3"/>
        <v>226.05633802816897</v>
      </c>
      <c r="AH30" s="1150">
        <f>VLOOKUP(C30,中子データ!B:K,10)</f>
        <v>240</v>
      </c>
      <c r="AI30" s="1207">
        <f t="shared" si="4"/>
        <v>1.0616822429906545</v>
      </c>
      <c r="AJ30" s="1207">
        <f t="shared" si="5"/>
        <v>0.86821705426356621</v>
      </c>
    </row>
    <row r="31" spans="1:36" ht="13.5" customHeight="1" x14ac:dyDescent="0.15">
      <c r="A31" s="1150">
        <v>25</v>
      </c>
      <c r="B31" s="1176" t="s">
        <v>1932</v>
      </c>
      <c r="C31" s="1176">
        <v>368</v>
      </c>
      <c r="D31" s="1169">
        <v>1363</v>
      </c>
      <c r="E31" s="603">
        <v>1288</v>
      </c>
      <c r="F31" s="1169">
        <v>75</v>
      </c>
      <c r="G31" s="1169">
        <v>51.166666666666664</v>
      </c>
      <c r="H31" s="1169">
        <v>47.5</v>
      </c>
      <c r="I31" s="1169">
        <v>25.583333333333332</v>
      </c>
      <c r="J31" s="1169">
        <v>0.91666666666666663</v>
      </c>
      <c r="K31" s="1169">
        <v>0</v>
      </c>
      <c r="L31" s="1169">
        <v>0.33333333333333331</v>
      </c>
      <c r="M31" s="1169">
        <v>0</v>
      </c>
      <c r="N31" s="1172">
        <v>0</v>
      </c>
      <c r="O31" s="1172">
        <v>0</v>
      </c>
      <c r="P31" s="1172">
        <v>1.25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1.1666666666666667</v>
      </c>
      <c r="W31" s="1184">
        <v>2180.7998046875</v>
      </c>
      <c r="X31" s="1184">
        <v>2060.8000000000002</v>
      </c>
      <c r="Y31" s="1184">
        <v>120</v>
      </c>
      <c r="Z31" s="1169">
        <v>116435.2</v>
      </c>
      <c r="AA31" s="1169">
        <v>6779.9999999999991</v>
      </c>
      <c r="AB31" s="1170">
        <v>5.5025678650036686E-2</v>
      </c>
      <c r="AC31" s="1170">
        <v>0.31438812083973372</v>
      </c>
      <c r="AD31" s="1170">
        <v>0.92833876221498368</v>
      </c>
      <c r="AE31" s="1169">
        <v>2275.6065146579804</v>
      </c>
      <c r="AF31" s="1169">
        <v>4551.2130293159607</v>
      </c>
      <c r="AG31" s="1206">
        <f t="shared" si="3"/>
        <v>125.45854732208363</v>
      </c>
      <c r="AH31" s="1150">
        <f>VLOOKUP(C31,中子データ!B:K,10)</f>
        <v>100</v>
      </c>
      <c r="AI31" s="1207">
        <f t="shared" si="4"/>
        <v>0.79707602339181294</v>
      </c>
      <c r="AJ31" s="1207">
        <f t="shared" si="5"/>
        <v>0.69923995656894677</v>
      </c>
    </row>
    <row r="32" spans="1:36" ht="13.5" customHeight="1" x14ac:dyDescent="0.15">
      <c r="A32" s="1150">
        <v>26</v>
      </c>
      <c r="B32" s="1176" t="s">
        <v>1968</v>
      </c>
      <c r="C32" s="1176">
        <v>491</v>
      </c>
      <c r="D32" s="1169">
        <v>247</v>
      </c>
      <c r="E32" s="603">
        <v>240</v>
      </c>
      <c r="F32" s="1169">
        <v>7</v>
      </c>
      <c r="G32" s="1169">
        <v>13.083333333333334</v>
      </c>
      <c r="H32" s="1169">
        <v>11.166666666666666</v>
      </c>
      <c r="I32" s="1169">
        <v>7.041666666666667</v>
      </c>
      <c r="J32" s="1169">
        <v>0.16666666666666666</v>
      </c>
      <c r="K32" s="1169">
        <v>1</v>
      </c>
      <c r="L32" s="1169">
        <v>0.16666666666666666</v>
      </c>
      <c r="M32" s="1169">
        <v>2</v>
      </c>
      <c r="N32" s="1172">
        <v>0</v>
      </c>
      <c r="O32" s="1172">
        <v>8.3333333333333329E-2</v>
      </c>
      <c r="P32" s="1172">
        <v>0.5</v>
      </c>
      <c r="Q32" s="1172">
        <v>0</v>
      </c>
      <c r="R32" s="1172">
        <v>0</v>
      </c>
      <c r="S32" s="1172">
        <v>0</v>
      </c>
      <c r="T32" s="1172">
        <v>0</v>
      </c>
      <c r="U32" s="1172">
        <v>0</v>
      </c>
      <c r="V32" s="1172">
        <v>0</v>
      </c>
      <c r="W32" s="1184">
        <v>1358.5</v>
      </c>
      <c r="X32" s="1184">
        <v>1320</v>
      </c>
      <c r="Y32" s="1184">
        <v>38.5</v>
      </c>
      <c r="Z32" s="1169">
        <v>107760</v>
      </c>
      <c r="AA32" s="1169">
        <v>3143</v>
      </c>
      <c r="AB32" s="1170">
        <v>2.8340080971659919E-2</v>
      </c>
      <c r="AC32" s="1170">
        <v>8.0389144905273935E-2</v>
      </c>
      <c r="AD32" s="1170">
        <v>0.85350318471337583</v>
      </c>
      <c r="AE32" s="1169">
        <v>8236.4331210191085</v>
      </c>
      <c r="AF32" s="1169">
        <v>15303.195266272189</v>
      </c>
      <c r="AG32" s="1206">
        <f t="shared" si="3"/>
        <v>162.75303643724695</v>
      </c>
      <c r="AH32" s="1150">
        <f>VLOOKUP(C32,中子データ!B:K,10)</f>
        <v>130</v>
      </c>
      <c r="AI32" s="1207">
        <f t="shared" si="4"/>
        <v>0.79875621890547266</v>
      </c>
      <c r="AJ32" s="1207">
        <f t="shared" si="5"/>
        <v>0.66242038216560517</v>
      </c>
    </row>
    <row r="33" spans="1:36" ht="13.5" customHeight="1" x14ac:dyDescent="0.15">
      <c r="A33" s="1150">
        <v>27</v>
      </c>
      <c r="B33" s="1176" t="s">
        <v>1406</v>
      </c>
      <c r="C33" s="1176">
        <v>559</v>
      </c>
      <c r="D33" s="1169">
        <v>1021</v>
      </c>
      <c r="E33" s="603">
        <v>998</v>
      </c>
      <c r="F33" s="1169">
        <v>23</v>
      </c>
      <c r="G33" s="1169">
        <v>40.75</v>
      </c>
      <c r="H33" s="1169">
        <v>24.916666666666668</v>
      </c>
      <c r="I33" s="1169">
        <v>20.375</v>
      </c>
      <c r="J33" s="1169">
        <v>4.833333333333333</v>
      </c>
      <c r="K33" s="1169">
        <v>0</v>
      </c>
      <c r="L33" s="1169">
        <v>0.66666666666666663</v>
      </c>
      <c r="M33" s="1169">
        <v>0</v>
      </c>
      <c r="N33" s="1172">
        <v>0.58333333333333337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1327.300048828125</v>
      </c>
      <c r="X33" s="1184">
        <v>1297.4000000000001</v>
      </c>
      <c r="Y33" s="1184">
        <v>29.900000000000041</v>
      </c>
      <c r="Z33" s="1169">
        <v>105788</v>
      </c>
      <c r="AA33" s="1169">
        <v>2438</v>
      </c>
      <c r="AB33" s="1170">
        <v>2.2526934378060724E-2</v>
      </c>
      <c r="AC33" s="1170">
        <v>0.25038402457757297</v>
      </c>
      <c r="AD33" s="1170">
        <v>0.61145194274028625</v>
      </c>
      <c r="AE33" s="1169">
        <v>2596.0245398773004</v>
      </c>
      <c r="AF33" s="1169">
        <v>5192.0490797546008</v>
      </c>
      <c r="AG33" s="1206">
        <f t="shared" si="3"/>
        <v>87.855044074436833</v>
      </c>
      <c r="AH33" s="1150">
        <f>VLOOKUP(C33,中子データ!B:K,10)</f>
        <v>90</v>
      </c>
      <c r="AI33" s="1207">
        <f t="shared" si="4"/>
        <v>1.0244147157190635</v>
      </c>
      <c r="AJ33" s="1207">
        <f t="shared" si="5"/>
        <v>0.61226993865030666</v>
      </c>
    </row>
    <row r="34" spans="1:36" ht="13.5" customHeight="1" x14ac:dyDescent="0.15">
      <c r="A34" s="1150">
        <v>28</v>
      </c>
      <c r="B34" s="1176" t="s">
        <v>1931</v>
      </c>
      <c r="C34" s="1176">
        <v>367</v>
      </c>
      <c r="D34" s="1169">
        <v>998</v>
      </c>
      <c r="E34" s="603">
        <v>964</v>
      </c>
      <c r="F34" s="1169">
        <v>34</v>
      </c>
      <c r="G34" s="1169">
        <v>40.75</v>
      </c>
      <c r="H34" s="1169">
        <v>24.833333333333332</v>
      </c>
      <c r="I34" s="1169">
        <v>20.375</v>
      </c>
      <c r="J34" s="1169">
        <v>4.833333333333333</v>
      </c>
      <c r="K34" s="1169">
        <v>0</v>
      </c>
      <c r="L34" s="1169">
        <v>0.91666666666666663</v>
      </c>
      <c r="M34" s="1169">
        <v>0</v>
      </c>
      <c r="N34" s="1172">
        <v>0.41666666666666669</v>
      </c>
      <c r="O34" s="1172">
        <v>0</v>
      </c>
      <c r="P34" s="1172">
        <v>1.8333333333333333</v>
      </c>
      <c r="Q34" s="1172">
        <v>3.4166666666666665</v>
      </c>
      <c r="R34" s="1172">
        <v>0</v>
      </c>
      <c r="S34" s="1172">
        <v>0</v>
      </c>
      <c r="T34" s="1172">
        <v>0</v>
      </c>
      <c r="U34" s="1172">
        <v>0</v>
      </c>
      <c r="V34" s="1172">
        <v>4.5</v>
      </c>
      <c r="W34" s="1184">
        <v>1297.4000244140625</v>
      </c>
      <c r="X34" s="1184">
        <v>1253.2</v>
      </c>
      <c r="Y34" s="1184">
        <v>44.199999999999974</v>
      </c>
      <c r="Z34" s="1169">
        <v>102184</v>
      </c>
      <c r="AA34" s="1169">
        <v>3604</v>
      </c>
      <c r="AB34" s="1170">
        <v>3.406813627254509E-2</v>
      </c>
      <c r="AC34" s="1170">
        <v>0.25038402457757297</v>
      </c>
      <c r="AD34" s="1170">
        <v>0.60940695296523517</v>
      </c>
      <c r="AE34" s="1169">
        <v>2507.5828220858893</v>
      </c>
      <c r="AF34" s="1169">
        <v>5015.1656441717787</v>
      </c>
      <c r="AG34" s="1206">
        <f t="shared" si="3"/>
        <v>89.579158316633254</v>
      </c>
      <c r="AH34" s="1150">
        <f>VLOOKUP(C34,中子データ!B:K,10)</f>
        <v>90</v>
      </c>
      <c r="AI34" s="1207">
        <f t="shared" si="4"/>
        <v>1.0046979865771812</v>
      </c>
      <c r="AJ34" s="1207">
        <f t="shared" si="5"/>
        <v>0.5914110429447853</v>
      </c>
    </row>
    <row r="35" spans="1:36" ht="13.5" customHeight="1" x14ac:dyDescent="0.15">
      <c r="A35" s="1150">
        <v>29</v>
      </c>
      <c r="B35" s="1176" t="s">
        <v>1969</v>
      </c>
      <c r="C35" s="1176">
        <v>492</v>
      </c>
      <c r="D35" s="1169">
        <v>217</v>
      </c>
      <c r="E35" s="603">
        <v>209</v>
      </c>
      <c r="F35" s="1169">
        <v>8</v>
      </c>
      <c r="G35" s="1169">
        <v>14.666666666666666</v>
      </c>
      <c r="H35" s="1169">
        <v>12.833333333333334</v>
      </c>
      <c r="I35" s="1169">
        <v>7.916666666666667</v>
      </c>
      <c r="J35" s="1169">
        <v>0.16666666666666666</v>
      </c>
      <c r="K35" s="1169">
        <v>1.1666666666666667</v>
      </c>
      <c r="L35" s="1169">
        <v>0</v>
      </c>
      <c r="M35" s="1169">
        <v>2</v>
      </c>
      <c r="N35" s="1172">
        <v>0</v>
      </c>
      <c r="O35" s="1172">
        <v>0</v>
      </c>
      <c r="P35" s="1172">
        <v>0.25</v>
      </c>
      <c r="Q35" s="1172">
        <v>0</v>
      </c>
      <c r="R35" s="1172">
        <v>0</v>
      </c>
      <c r="S35" s="1172">
        <v>0</v>
      </c>
      <c r="T35" s="1172">
        <v>0</v>
      </c>
      <c r="U35" s="1172">
        <v>0</v>
      </c>
      <c r="V35" s="1172">
        <v>0.25</v>
      </c>
      <c r="W35" s="1184">
        <v>1193.5</v>
      </c>
      <c r="X35" s="1184">
        <v>1149.5</v>
      </c>
      <c r="Y35" s="1184">
        <v>44</v>
      </c>
      <c r="Z35" s="1169">
        <v>93841</v>
      </c>
      <c r="AA35" s="1169">
        <v>3592</v>
      </c>
      <c r="AB35" s="1170">
        <v>3.6866359447004608E-2</v>
      </c>
      <c r="AC35" s="1170">
        <v>9.0117767537122376E-2</v>
      </c>
      <c r="AD35" s="1170">
        <v>0.875</v>
      </c>
      <c r="AE35" s="1169">
        <v>6398.25</v>
      </c>
      <c r="AF35" s="1169">
        <v>11853.6</v>
      </c>
      <c r="AG35" s="1206">
        <f t="shared" si="3"/>
        <v>212.90322580645162</v>
      </c>
      <c r="AH35" s="1150">
        <f>VLOOKUP(C35,中子データ!B:K,10)</f>
        <v>130</v>
      </c>
      <c r="AI35" s="1207">
        <f t="shared" si="4"/>
        <v>0.6106060606060606</v>
      </c>
      <c r="AJ35" s="1207">
        <f t="shared" si="5"/>
        <v>0.51458333333333339</v>
      </c>
    </row>
    <row r="36" spans="1:36" ht="13.5" customHeight="1" x14ac:dyDescent="0.15">
      <c r="A36" s="1150">
        <v>30</v>
      </c>
      <c r="B36" s="1176" t="s">
        <v>2064</v>
      </c>
      <c r="C36" s="1176">
        <v>365</v>
      </c>
      <c r="D36" s="1169">
        <v>494</v>
      </c>
      <c r="E36" s="603">
        <v>1411</v>
      </c>
      <c r="F36" s="1169">
        <v>71</v>
      </c>
      <c r="G36" s="1169">
        <v>13.5</v>
      </c>
      <c r="H36" s="1169">
        <v>11</v>
      </c>
      <c r="I36" s="1169">
        <v>13.5</v>
      </c>
      <c r="J36" s="1169">
        <v>0.5</v>
      </c>
      <c r="K36" s="1169">
        <v>0.5</v>
      </c>
      <c r="L36" s="1169">
        <v>0</v>
      </c>
      <c r="M36" s="1169">
        <v>1</v>
      </c>
      <c r="N36" s="1172">
        <v>0.66666666666666663</v>
      </c>
      <c r="O36" s="1172">
        <v>0</v>
      </c>
      <c r="P36" s="1172">
        <v>0.66666666666666663</v>
      </c>
      <c r="Q36" s="1172">
        <v>0.16666666666666666</v>
      </c>
      <c r="R36" s="1172">
        <v>0</v>
      </c>
      <c r="S36" s="1172">
        <v>0</v>
      </c>
      <c r="T36" s="1172">
        <v>0</v>
      </c>
      <c r="U36" s="1172">
        <v>0</v>
      </c>
      <c r="V36" s="1172">
        <v>0</v>
      </c>
      <c r="W36" s="1184">
        <v>741</v>
      </c>
      <c r="X36" s="1184">
        <v>705.5</v>
      </c>
      <c r="Y36" s="1184">
        <v>35.5</v>
      </c>
      <c r="Z36" s="1169">
        <v>93408.200000000012</v>
      </c>
      <c r="AA36" s="1169">
        <v>4700.2000000000007</v>
      </c>
      <c r="AB36" s="1170">
        <v>4.7908232118758436E-2</v>
      </c>
      <c r="AC36" s="1170">
        <v>8.294930875576037E-2</v>
      </c>
      <c r="AD36" s="1170">
        <v>0.81481481481481477</v>
      </c>
      <c r="AE36" s="1169">
        <v>6919.1259259259268</v>
      </c>
      <c r="AF36" s="1169">
        <v>6919.1259259259268</v>
      </c>
      <c r="AG36" s="1206">
        <f t="shared" si="3"/>
        <v>80.161943319838045</v>
      </c>
      <c r="AH36" s="1150">
        <f>VLOOKUP(C36,中子データ!B:K,10)</f>
        <v>70</v>
      </c>
      <c r="AI36" s="1207">
        <f t="shared" si="4"/>
        <v>0.87323232323232336</v>
      </c>
      <c r="AJ36" s="1207">
        <f t="shared" si="5"/>
        <v>0.67743484224965711</v>
      </c>
    </row>
    <row r="37" spans="1:36" ht="13.5" customHeight="1" x14ac:dyDescent="0.15">
      <c r="A37" s="1150">
        <v>31</v>
      </c>
      <c r="B37" s="1176" t="s">
        <v>1944</v>
      </c>
      <c r="C37" s="1176">
        <v>63</v>
      </c>
      <c r="D37" s="1169">
        <v>269</v>
      </c>
      <c r="E37" s="603">
        <v>262</v>
      </c>
      <c r="F37" s="1169">
        <v>7</v>
      </c>
      <c r="G37" s="1169">
        <v>15.916666666666666</v>
      </c>
      <c r="H37" s="1169">
        <v>13.916666666666666</v>
      </c>
      <c r="I37" s="1169">
        <v>8.5416666666666661</v>
      </c>
      <c r="J37" s="1169">
        <v>0.58333333333333337</v>
      </c>
      <c r="K37" s="1169">
        <v>1.1666666666666667</v>
      </c>
      <c r="L37" s="1169">
        <v>0</v>
      </c>
      <c r="M37" s="1169">
        <v>2</v>
      </c>
      <c r="N37" s="1172">
        <v>0</v>
      </c>
      <c r="O37" s="1172">
        <v>0</v>
      </c>
      <c r="P37" s="1172">
        <v>0</v>
      </c>
      <c r="Q37" s="1172">
        <v>0</v>
      </c>
      <c r="R37" s="1172">
        <v>0</v>
      </c>
      <c r="S37" s="1172">
        <v>0</v>
      </c>
      <c r="T37" s="1172">
        <v>0</v>
      </c>
      <c r="U37" s="1172">
        <v>0</v>
      </c>
      <c r="V37" s="1172">
        <v>0.25</v>
      </c>
      <c r="W37" s="1184">
        <v>1318.0999755859375</v>
      </c>
      <c r="X37" s="1184">
        <v>1283.8000000000002</v>
      </c>
      <c r="Y37" s="1184">
        <v>34.299999999999955</v>
      </c>
      <c r="Z37" s="1169">
        <v>90573.4</v>
      </c>
      <c r="AA37" s="1169">
        <v>2419.9</v>
      </c>
      <c r="AB37" s="1170">
        <v>2.6022304832713755E-2</v>
      </c>
      <c r="AC37" s="1170">
        <v>9.7798259088581668E-2</v>
      </c>
      <c r="AD37" s="1170">
        <v>0.87434554973821987</v>
      </c>
      <c r="AE37" s="1169">
        <v>5690.4753926701569</v>
      </c>
      <c r="AF37" s="1169">
        <v>10603.71512195122</v>
      </c>
      <c r="AG37" s="1206">
        <f t="shared" si="3"/>
        <v>186.24535315985131</v>
      </c>
      <c r="AH37" s="1150">
        <f>VLOOKUP(C37,中子データ!B:K,10)</f>
        <v>180</v>
      </c>
      <c r="AI37" s="1207">
        <f t="shared" si="4"/>
        <v>0.96646706586826348</v>
      </c>
      <c r="AJ37" s="1207">
        <f t="shared" si="5"/>
        <v>0.82303664921465969</v>
      </c>
    </row>
    <row r="38" spans="1:36" ht="13.5" customHeight="1" x14ac:dyDescent="0.15">
      <c r="A38" s="1150">
        <v>32</v>
      </c>
      <c r="B38" s="1176" t="s">
        <v>1916</v>
      </c>
      <c r="C38" s="1176">
        <v>591</v>
      </c>
      <c r="D38" s="1169">
        <v>894</v>
      </c>
      <c r="E38" s="603">
        <v>887</v>
      </c>
      <c r="F38" s="1169">
        <v>7</v>
      </c>
      <c r="G38" s="1169">
        <v>31</v>
      </c>
      <c r="H38" s="1169">
        <v>29.333333333333332</v>
      </c>
      <c r="I38" s="1169">
        <v>15.5</v>
      </c>
      <c r="J38" s="1169">
        <v>0.66666666666666663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0.91666666666666663</v>
      </c>
      <c r="Q38" s="1172">
        <v>8.3333333333333329E-2</v>
      </c>
      <c r="R38" s="1172">
        <v>0</v>
      </c>
      <c r="S38" s="1172">
        <v>0</v>
      </c>
      <c r="T38" s="1172">
        <v>0</v>
      </c>
      <c r="U38" s="1172">
        <v>0</v>
      </c>
      <c r="V38" s="1172">
        <v>0</v>
      </c>
      <c r="W38" s="1184">
        <v>1376.760009765625</v>
      </c>
      <c r="X38" s="1184">
        <v>1365.98</v>
      </c>
      <c r="Y38" s="1184">
        <v>10.78000000000003</v>
      </c>
      <c r="Z38" s="1169">
        <v>88700</v>
      </c>
      <c r="AA38" s="1169">
        <v>700</v>
      </c>
      <c r="AB38" s="1170">
        <v>7.829977628635347E-3</v>
      </c>
      <c r="AC38" s="1170">
        <v>0.19047619047619047</v>
      </c>
      <c r="AD38" s="1170">
        <v>0.94623655913978499</v>
      </c>
      <c r="AE38" s="1169">
        <v>2861.2903225806454</v>
      </c>
      <c r="AF38" s="1169">
        <v>5722.5806451612907</v>
      </c>
      <c r="AG38" s="1206">
        <f t="shared" si="3"/>
        <v>118.12080536912751</v>
      </c>
      <c r="AH38" s="1150">
        <f>VLOOKUP(C38,中子データ!B:K,10)</f>
        <v>115</v>
      </c>
      <c r="AI38" s="1207">
        <f t="shared" si="4"/>
        <v>0.9735795454545455</v>
      </c>
      <c r="AJ38" s="1207">
        <f t="shared" si="5"/>
        <v>0.91402329749103961</v>
      </c>
    </row>
    <row r="39" spans="1:36" ht="13.5" customHeight="1" x14ac:dyDescent="0.15">
      <c r="A39" s="1150">
        <v>33</v>
      </c>
      <c r="B39" s="1176" t="s">
        <v>2102</v>
      </c>
      <c r="C39" s="1176">
        <v>560</v>
      </c>
      <c r="D39" s="1169">
        <v>230</v>
      </c>
      <c r="E39" s="603">
        <v>221</v>
      </c>
      <c r="F39" s="1169">
        <v>9</v>
      </c>
      <c r="G39" s="1169">
        <v>6.75</v>
      </c>
      <c r="H39" s="1169">
        <v>6.333333333333333</v>
      </c>
      <c r="I39" s="1169">
        <v>3.375</v>
      </c>
      <c r="J39" s="1169">
        <v>0.16666666666666666</v>
      </c>
      <c r="K39" s="1169">
        <v>0</v>
      </c>
      <c r="L39" s="1169">
        <v>0</v>
      </c>
      <c r="M39" s="1169">
        <v>0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0.25</v>
      </c>
      <c r="W39" s="1184">
        <v>218.5</v>
      </c>
      <c r="X39" s="1184">
        <v>209.95</v>
      </c>
      <c r="Y39" s="1184">
        <v>8.5500000000000114</v>
      </c>
      <c r="Z39" s="1169">
        <v>38012</v>
      </c>
      <c r="AA39" s="1169">
        <v>1548</v>
      </c>
      <c r="AB39" s="1170">
        <v>3.9130434782608699E-2</v>
      </c>
      <c r="AC39" s="1170">
        <v>4.1474654377880185E-2</v>
      </c>
      <c r="AD39" s="1170">
        <v>0.93827160493827155</v>
      </c>
      <c r="AE39" s="1169">
        <v>5631.4074074074078</v>
      </c>
      <c r="AF39" s="1169">
        <v>11262.814814814816</v>
      </c>
      <c r="AG39" s="1206">
        <f t="shared" si="3"/>
        <v>99.130434782608688</v>
      </c>
      <c r="AH39" s="1150">
        <f>VLOOKUP(C39,中子データ!B:K,10)</f>
        <v>90</v>
      </c>
      <c r="AI39" s="1207">
        <f t="shared" si="4"/>
        <v>0.90789473684210531</v>
      </c>
      <c r="AJ39" s="1207">
        <f t="shared" si="5"/>
        <v>0.81851851851851853</v>
      </c>
    </row>
    <row r="40" spans="1:36" ht="13.5" customHeight="1" x14ac:dyDescent="0.15">
      <c r="A40" s="1150">
        <v>34</v>
      </c>
      <c r="B40" s="1176" t="s">
        <v>1991</v>
      </c>
      <c r="C40" s="1176">
        <v>178</v>
      </c>
      <c r="D40" s="1169">
        <v>70</v>
      </c>
      <c r="E40" s="603">
        <v>70</v>
      </c>
      <c r="F40" s="1169">
        <v>0</v>
      </c>
      <c r="G40" s="1169">
        <v>7.5</v>
      </c>
      <c r="H40" s="1169">
        <v>7</v>
      </c>
      <c r="I40" s="1169">
        <v>7.5</v>
      </c>
      <c r="J40" s="1169">
        <v>0</v>
      </c>
      <c r="K40" s="1169">
        <v>0.5</v>
      </c>
      <c r="L40" s="1169">
        <v>0</v>
      </c>
      <c r="M40" s="1169">
        <v>1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</v>
      </c>
      <c r="W40" s="1184">
        <v>649.5999755859375</v>
      </c>
      <c r="X40" s="1184">
        <v>649.59999999999991</v>
      </c>
      <c r="Y40" s="1184">
        <v>0</v>
      </c>
      <c r="Z40" s="1169">
        <v>36911</v>
      </c>
      <c r="AA40" s="1169">
        <v>0</v>
      </c>
      <c r="AB40" s="1170">
        <v>0</v>
      </c>
      <c r="AC40" s="1170">
        <v>4.6082949308755762E-2</v>
      </c>
      <c r="AD40" s="1170">
        <v>0.93333333333333335</v>
      </c>
      <c r="AE40" s="1169">
        <v>4921.4666666666662</v>
      </c>
      <c r="AF40" s="1169">
        <v>4921.4666666666662</v>
      </c>
      <c r="AG40" s="1206">
        <f t="shared" si="3"/>
        <v>360</v>
      </c>
      <c r="AH40" s="1150">
        <f>VLOOKUP(C40,中子データ!B:K,10)</f>
        <v>180</v>
      </c>
      <c r="AI40" s="1207">
        <f t="shared" si="4"/>
        <v>0.5</v>
      </c>
      <c r="AJ40" s="1207">
        <f t="shared" si="5"/>
        <v>0.46666666666666667</v>
      </c>
    </row>
    <row r="41" spans="1:36" ht="13.5" customHeight="1" x14ac:dyDescent="0.15">
      <c r="A41" s="1150">
        <v>35</v>
      </c>
      <c r="B41" s="1176" t="s">
        <v>1986</v>
      </c>
      <c r="C41" s="1176">
        <v>64</v>
      </c>
      <c r="D41" s="1169">
        <v>175</v>
      </c>
      <c r="E41" s="603">
        <v>160</v>
      </c>
      <c r="F41" s="1169">
        <v>15</v>
      </c>
      <c r="G41" s="1169">
        <v>13.333333333333334</v>
      </c>
      <c r="H41" s="1169">
        <v>10.833333333333334</v>
      </c>
      <c r="I41" s="1169">
        <v>10.583333333333334</v>
      </c>
      <c r="J41" s="1169">
        <v>1</v>
      </c>
      <c r="K41" s="1169">
        <v>1.1666666666666667</v>
      </c>
      <c r="L41" s="1169">
        <v>0</v>
      </c>
      <c r="M41" s="1169">
        <v>2</v>
      </c>
      <c r="N41" s="1172">
        <v>0</v>
      </c>
      <c r="O41" s="1172">
        <v>0</v>
      </c>
      <c r="P41" s="1172">
        <v>0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0.33333333333333331</v>
      </c>
      <c r="W41" s="1184">
        <v>490</v>
      </c>
      <c r="X41" s="1184">
        <v>448</v>
      </c>
      <c r="Y41" s="1184">
        <v>41.999999999999957</v>
      </c>
      <c r="Z41" s="1169">
        <v>29856</v>
      </c>
      <c r="AA41" s="1169">
        <v>2799</v>
      </c>
      <c r="AB41" s="1170">
        <v>8.5714285714285715E-2</v>
      </c>
      <c r="AC41" s="1170">
        <v>8.1925243215565796E-2</v>
      </c>
      <c r="AD41" s="1170">
        <v>0.8125</v>
      </c>
      <c r="AE41" s="1169">
        <v>2239.1999999999998</v>
      </c>
      <c r="AF41" s="1169">
        <v>2821.0393700787399</v>
      </c>
      <c r="AG41" s="1206">
        <f t="shared" si="3"/>
        <v>222.85714285714286</v>
      </c>
      <c r="AH41" s="1150">
        <f>VLOOKUP(C41,中子データ!B:K,10)</f>
        <v>180</v>
      </c>
      <c r="AI41" s="1207">
        <f t="shared" si="4"/>
        <v>0.80769230769230771</v>
      </c>
      <c r="AJ41" s="1207">
        <f t="shared" si="5"/>
        <v>0.6</v>
      </c>
    </row>
    <row r="42" spans="1:36" ht="13.5" customHeight="1" x14ac:dyDescent="0.15">
      <c r="A42" s="1150">
        <v>36</v>
      </c>
      <c r="B42" s="1176" t="s">
        <v>1909</v>
      </c>
      <c r="C42" s="1176">
        <v>590</v>
      </c>
      <c r="D42" s="1169">
        <v>57</v>
      </c>
      <c r="E42" s="603">
        <v>218</v>
      </c>
      <c r="F42" s="1169">
        <v>10</v>
      </c>
      <c r="G42" s="1169">
        <v>3</v>
      </c>
      <c r="H42" s="1169">
        <v>2.3333333333333335</v>
      </c>
      <c r="I42" s="1169">
        <v>3</v>
      </c>
      <c r="J42" s="1169">
        <v>0.33333333333333331</v>
      </c>
      <c r="K42" s="1169">
        <v>0</v>
      </c>
      <c r="L42" s="1169">
        <v>0</v>
      </c>
      <c r="M42" s="1169">
        <v>0</v>
      </c>
      <c r="N42" s="1172">
        <v>0</v>
      </c>
      <c r="O42" s="1172">
        <v>0</v>
      </c>
      <c r="P42" s="1172">
        <v>0.33333333333333331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348.83999633789063</v>
      </c>
      <c r="X42" s="1184">
        <v>333.54</v>
      </c>
      <c r="Y42" s="1184">
        <v>15.300000000000011</v>
      </c>
      <c r="Z42" s="1169">
        <v>22890</v>
      </c>
      <c r="AA42" s="1169">
        <v>1050</v>
      </c>
      <c r="AB42" s="1170">
        <v>4.3859649122807015E-2</v>
      </c>
      <c r="AC42" s="1170">
        <v>1.8433179723502304E-2</v>
      </c>
      <c r="AD42" s="1170">
        <v>0.77777777777777779</v>
      </c>
      <c r="AE42" s="1169">
        <v>7630</v>
      </c>
      <c r="AF42" s="1169">
        <v>7630</v>
      </c>
      <c r="AG42" s="1206">
        <f t="shared" si="3"/>
        <v>147.36842105263159</v>
      </c>
      <c r="AH42" s="1150">
        <f>VLOOKUP(C42,中子データ!B:K,10)</f>
        <v>120</v>
      </c>
      <c r="AI42" s="1207">
        <f t="shared" si="4"/>
        <v>0.81428571428571428</v>
      </c>
      <c r="AJ42" s="1207">
        <f t="shared" si="5"/>
        <v>0.60555555555555551</v>
      </c>
    </row>
    <row r="43" spans="1:36" ht="13.5" customHeight="1" x14ac:dyDescent="0.15">
      <c r="A43" s="1150">
        <v>37</v>
      </c>
      <c r="B43" s="1176" t="s">
        <v>1976</v>
      </c>
      <c r="C43" s="1176">
        <v>170</v>
      </c>
      <c r="D43" s="1169">
        <v>87</v>
      </c>
      <c r="E43" s="603">
        <v>86</v>
      </c>
      <c r="F43" s="1169">
        <v>1</v>
      </c>
      <c r="G43" s="1169">
        <v>3.9166666666666665</v>
      </c>
      <c r="H43" s="1169">
        <v>3</v>
      </c>
      <c r="I43" s="1169">
        <v>3.9166666666666665</v>
      </c>
      <c r="J43" s="1169">
        <v>0.33333333333333331</v>
      </c>
      <c r="K43" s="1169">
        <v>0.58333333333333337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269.70001220703125</v>
      </c>
      <c r="X43" s="1184">
        <v>266.60000000000002</v>
      </c>
      <c r="Y43" s="1184">
        <v>3.0999999999999659</v>
      </c>
      <c r="Z43" s="1169">
        <v>18481.400000000001</v>
      </c>
      <c r="AA43" s="1169">
        <v>214.9</v>
      </c>
      <c r="AB43" s="1170">
        <v>1.1494252873563218E-2</v>
      </c>
      <c r="AC43" s="1170">
        <v>2.4065540194572452E-2</v>
      </c>
      <c r="AD43" s="1170">
        <v>0.76595744680851063</v>
      </c>
      <c r="AE43" s="1169">
        <v>4718.6553191489365</v>
      </c>
      <c r="AF43" s="1169">
        <v>4718.6553191489365</v>
      </c>
      <c r="AG43" s="1206">
        <f t="shared" si="3"/>
        <v>124.13793103448276</v>
      </c>
      <c r="AH43" s="1150">
        <f>VLOOKUP(C43,中子データ!B:K,10)</f>
        <v>100</v>
      </c>
      <c r="AI43" s="1207">
        <f t="shared" si="4"/>
        <v>0.80555555555555558</v>
      </c>
      <c r="AJ43" s="1207">
        <f t="shared" si="5"/>
        <v>0.60992907801418439</v>
      </c>
    </row>
    <row r="44" spans="1:36" ht="13.5" customHeight="1" x14ac:dyDescent="0.15">
      <c r="A44" s="1150">
        <v>38</v>
      </c>
      <c r="B44" s="1176" t="s">
        <v>1997</v>
      </c>
      <c r="C44" s="1176">
        <v>464</v>
      </c>
      <c r="D44" s="1169">
        <v>47</v>
      </c>
      <c r="E44" s="603">
        <v>46</v>
      </c>
      <c r="F44" s="1169">
        <v>1</v>
      </c>
      <c r="G44" s="1169">
        <v>3.3333333333333335</v>
      </c>
      <c r="H44" s="1169">
        <v>2.5833333333333335</v>
      </c>
      <c r="I44" s="1169">
        <v>3.3333333333333335</v>
      </c>
      <c r="J44" s="1169">
        <v>0.25</v>
      </c>
      <c r="K44" s="1169">
        <v>0.5</v>
      </c>
      <c r="L44" s="1169">
        <v>0</v>
      </c>
      <c r="M44" s="1169">
        <v>1</v>
      </c>
      <c r="N44" s="1172">
        <v>0</v>
      </c>
      <c r="O44" s="1172">
        <v>0</v>
      </c>
      <c r="P44" s="1172">
        <v>0</v>
      </c>
      <c r="Q44" s="1172">
        <v>0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267.89999389648438</v>
      </c>
      <c r="X44" s="1184">
        <v>262.2</v>
      </c>
      <c r="Y44" s="1184">
        <v>5.7000000000000455</v>
      </c>
      <c r="Z44" s="1169">
        <v>17388</v>
      </c>
      <c r="AA44" s="1169">
        <v>378</v>
      </c>
      <c r="AB44" s="1170">
        <v>2.1276595744680851E-2</v>
      </c>
      <c r="AC44" s="1170">
        <v>2.0481310803891449E-2</v>
      </c>
      <c r="AD44" s="1170">
        <v>0.77500000000000002</v>
      </c>
      <c r="AE44" s="1169">
        <v>5216.3999999999996</v>
      </c>
      <c r="AF44" s="1169">
        <v>5216.3999999999996</v>
      </c>
      <c r="AG44" s="1206">
        <f t="shared" si="3"/>
        <v>197.87234042553192</v>
      </c>
      <c r="AH44" s="1150">
        <f>VLOOKUP(C44,中子データ!B:K,10)</f>
        <v>160</v>
      </c>
      <c r="AI44" s="1207">
        <f t="shared" si="4"/>
        <v>0.8086021505376344</v>
      </c>
      <c r="AJ44" s="1207">
        <f t="shared" si="5"/>
        <v>0.6133333333333334</v>
      </c>
    </row>
    <row r="45" spans="1:36" ht="13.5" customHeight="1" x14ac:dyDescent="0.15">
      <c r="A45" s="1150">
        <v>39</v>
      </c>
      <c r="B45" s="1176" t="s">
        <v>1955</v>
      </c>
      <c r="C45" s="1176">
        <v>35</v>
      </c>
      <c r="D45" s="1169">
        <v>70</v>
      </c>
      <c r="E45" s="603">
        <v>56</v>
      </c>
      <c r="F45" s="1169">
        <v>14</v>
      </c>
      <c r="G45" s="1169">
        <v>5.166666666666667</v>
      </c>
      <c r="H45" s="1169">
        <v>3</v>
      </c>
      <c r="I45" s="1169">
        <v>2.9166666666666665</v>
      </c>
      <c r="J45" s="1169">
        <v>0</v>
      </c>
      <c r="K45" s="1169">
        <v>0.66666666666666663</v>
      </c>
      <c r="L45" s="1169">
        <v>0</v>
      </c>
      <c r="M45" s="1169">
        <v>1</v>
      </c>
      <c r="N45" s="1172">
        <v>1.3333333333333333</v>
      </c>
      <c r="O45" s="1172">
        <v>0</v>
      </c>
      <c r="P45" s="1172">
        <v>0</v>
      </c>
      <c r="Q45" s="1172">
        <v>0.16666666666666666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231</v>
      </c>
      <c r="X45" s="1184">
        <v>184.79999999999998</v>
      </c>
      <c r="Y45" s="1184">
        <v>46.200000000000017</v>
      </c>
      <c r="Z45" s="1169">
        <v>13798.4</v>
      </c>
      <c r="AA45" s="1169">
        <v>3449.6</v>
      </c>
      <c r="AB45" s="1170">
        <v>0.2</v>
      </c>
      <c r="AC45" s="1170">
        <v>3.1746031746031751E-2</v>
      </c>
      <c r="AD45" s="1170">
        <v>0.58064516129032262</v>
      </c>
      <c r="AE45" s="1169">
        <v>2670.6580645161289</v>
      </c>
      <c r="AF45" s="1169">
        <v>4730.88</v>
      </c>
      <c r="AG45" s="1206">
        <f t="shared" si="3"/>
        <v>154.28571428571428</v>
      </c>
      <c r="AH45" s="1150">
        <f>VLOOKUP(C45,中子データ!B:K,10)</f>
        <v>180</v>
      </c>
      <c r="AI45" s="1207">
        <f t="shared" si="4"/>
        <v>1.1666666666666667</v>
      </c>
      <c r="AJ45" s="1207">
        <f t="shared" si="5"/>
        <v>0.54193548387096779</v>
      </c>
    </row>
    <row r="46" spans="1:36" ht="13.5" customHeight="1" x14ac:dyDescent="0.15">
      <c r="A46" s="1150">
        <v>40</v>
      </c>
      <c r="B46" s="1176" t="s">
        <v>2010</v>
      </c>
      <c r="C46" s="1176">
        <v>60</v>
      </c>
      <c r="D46" s="1169">
        <v>43</v>
      </c>
      <c r="E46" s="603">
        <v>40</v>
      </c>
      <c r="F46" s="1169">
        <v>3</v>
      </c>
      <c r="G46" s="1169">
        <v>2</v>
      </c>
      <c r="H46" s="1169">
        <v>2</v>
      </c>
      <c r="I46" s="1169">
        <v>2</v>
      </c>
      <c r="J46" s="1169">
        <v>0</v>
      </c>
      <c r="K46" s="1169">
        <v>0</v>
      </c>
      <c r="L46" s="1169">
        <v>0</v>
      </c>
      <c r="M46" s="1169">
        <v>0</v>
      </c>
      <c r="N46" s="1172">
        <v>0</v>
      </c>
      <c r="O46" s="1172">
        <v>0</v>
      </c>
      <c r="P46" s="1172">
        <v>0</v>
      </c>
      <c r="Q46" s="1172">
        <v>0</v>
      </c>
      <c r="R46" s="1172">
        <v>0</v>
      </c>
      <c r="S46" s="1172">
        <v>0</v>
      </c>
      <c r="T46" s="1172">
        <v>0</v>
      </c>
      <c r="U46" s="1172">
        <v>0</v>
      </c>
      <c r="V46" s="1172">
        <v>0</v>
      </c>
      <c r="W46" s="1184">
        <v>206.39999389648438</v>
      </c>
      <c r="X46" s="1184">
        <v>192</v>
      </c>
      <c r="Y46" s="1184">
        <v>14.400000000000006</v>
      </c>
      <c r="Z46" s="1169">
        <v>13232</v>
      </c>
      <c r="AA46" s="1169">
        <v>992.40000000000009</v>
      </c>
      <c r="AB46" s="1170">
        <v>6.9767441860465115E-2</v>
      </c>
      <c r="AC46" s="1170">
        <v>1.2288786482334869E-2</v>
      </c>
      <c r="AD46" s="1170">
        <v>1</v>
      </c>
      <c r="AE46" s="1169">
        <v>6616</v>
      </c>
      <c r="AF46" s="1169">
        <v>6616</v>
      </c>
      <c r="AG46" s="1206">
        <f t="shared" si="3"/>
        <v>167.44186046511626</v>
      </c>
      <c r="AH46" s="1150">
        <f>VLOOKUP(C46,中子データ!B:K,10)</f>
        <v>180</v>
      </c>
      <c r="AI46" s="1207">
        <f t="shared" si="4"/>
        <v>1.0750000000000002</v>
      </c>
      <c r="AJ46" s="1207">
        <f t="shared" si="5"/>
        <v>1.0000000000000002</v>
      </c>
    </row>
    <row r="47" spans="1:36" ht="13.5" customHeight="1" x14ac:dyDescent="0.15">
      <c r="A47" s="1150">
        <v>41</v>
      </c>
      <c r="B47" s="1176" t="s">
        <v>1992</v>
      </c>
      <c r="C47" s="1176">
        <v>255</v>
      </c>
      <c r="D47" s="1169">
        <v>101</v>
      </c>
      <c r="E47" s="603">
        <v>231</v>
      </c>
      <c r="F47" s="1169">
        <v>72</v>
      </c>
      <c r="G47" s="1169">
        <v>4.5</v>
      </c>
      <c r="H47" s="1169">
        <v>2.75</v>
      </c>
      <c r="I47" s="1169">
        <v>4.5</v>
      </c>
      <c r="J47" s="1169">
        <v>8.3333333333333329E-2</v>
      </c>
      <c r="K47" s="1169">
        <v>0.5</v>
      </c>
      <c r="L47" s="1169">
        <v>0.25</v>
      </c>
      <c r="M47" s="1169">
        <v>1</v>
      </c>
      <c r="N47" s="1172">
        <v>0</v>
      </c>
      <c r="O47" s="1172">
        <v>0.5</v>
      </c>
      <c r="P47" s="1172">
        <v>0</v>
      </c>
      <c r="Q47" s="1172">
        <v>0.33333333333333331</v>
      </c>
      <c r="R47" s="1172">
        <v>0</v>
      </c>
      <c r="S47" s="1172">
        <v>0</v>
      </c>
      <c r="T47" s="1172">
        <v>0</v>
      </c>
      <c r="U47" s="1172">
        <v>0</v>
      </c>
      <c r="V47" s="1172">
        <v>8.3333333333333329E-2</v>
      </c>
      <c r="W47" s="1184">
        <v>96.959999084472656</v>
      </c>
      <c r="X47" s="1184">
        <v>73.92</v>
      </c>
      <c r="Y47" s="1184">
        <v>23.040000000000006</v>
      </c>
      <c r="Z47" s="1169">
        <v>7114.8</v>
      </c>
      <c r="AA47" s="1169">
        <v>2217.6</v>
      </c>
      <c r="AB47" s="1170">
        <v>0.23762376237623761</v>
      </c>
      <c r="AC47" s="1170">
        <v>2.7649769585253458E-2</v>
      </c>
      <c r="AD47" s="1170">
        <v>0.61111111111111116</v>
      </c>
      <c r="AE47" s="1169">
        <v>1581.0666666666666</v>
      </c>
      <c r="AF47" s="1169">
        <v>1581.0666666666666</v>
      </c>
      <c r="AG47" s="1206">
        <f t="shared" si="3"/>
        <v>98.019801980198025</v>
      </c>
      <c r="AH47" s="1150">
        <f>VLOOKUP(C47,中子データ!B:K,10)</f>
        <v>75</v>
      </c>
      <c r="AI47" s="1207">
        <f t="shared" si="4"/>
        <v>0.76515151515151514</v>
      </c>
      <c r="AJ47" s="1207">
        <f t="shared" si="5"/>
        <v>0.35648148148148151</v>
      </c>
    </row>
    <row r="48" spans="1:36" ht="13.5" customHeight="1" x14ac:dyDescent="0.15">
      <c r="A48" s="1150">
        <v>42</v>
      </c>
      <c r="B48" s="1176" t="s">
        <v>1952</v>
      </c>
      <c r="C48" s="1176">
        <v>474</v>
      </c>
      <c r="D48" s="1169">
        <v>18</v>
      </c>
      <c r="E48" s="603">
        <v>15</v>
      </c>
      <c r="F48" s="1169">
        <v>3</v>
      </c>
      <c r="G48" s="1169">
        <v>2.1666666666666665</v>
      </c>
      <c r="H48" s="1169">
        <v>1.6666666666666667</v>
      </c>
      <c r="I48" s="1169">
        <v>1.3333333333333333</v>
      </c>
      <c r="J48" s="1169">
        <v>0</v>
      </c>
      <c r="K48" s="1169">
        <v>0.5</v>
      </c>
      <c r="L48" s="1169">
        <v>0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99</v>
      </c>
      <c r="X48" s="1184">
        <v>82.5</v>
      </c>
      <c r="Y48" s="1184">
        <v>16.5</v>
      </c>
      <c r="Z48" s="1169">
        <v>6000</v>
      </c>
      <c r="AA48" s="1169">
        <v>1200</v>
      </c>
      <c r="AB48" s="1170">
        <v>0.16666666666666666</v>
      </c>
      <c r="AC48" s="1170">
        <v>1.331285202252944E-2</v>
      </c>
      <c r="AD48" s="1170">
        <v>0.76923076923076927</v>
      </c>
      <c r="AE48" s="1169">
        <v>2769.2307692307695</v>
      </c>
      <c r="AF48" s="1169">
        <v>4500</v>
      </c>
      <c r="AG48" s="1206">
        <f t="shared" si="3"/>
        <v>333.33333333333337</v>
      </c>
      <c r="AH48" s="1150">
        <f>VLOOKUP(C48,中子データ!B:K,10)</f>
        <v>130</v>
      </c>
      <c r="AI48" s="1207">
        <f t="shared" si="4"/>
        <v>0.38999999999999996</v>
      </c>
      <c r="AJ48" s="1207">
        <f t="shared" si="5"/>
        <v>0.25</v>
      </c>
    </row>
    <row r="49" spans="1:36" ht="13.5" customHeight="1" x14ac:dyDescent="0.15">
      <c r="A49" s="1150">
        <v>43</v>
      </c>
      <c r="B49" s="1176" t="s">
        <v>1966</v>
      </c>
      <c r="C49" s="1176">
        <v>475</v>
      </c>
      <c r="D49" s="1169">
        <v>15</v>
      </c>
      <c r="E49" s="603">
        <v>15</v>
      </c>
      <c r="F49" s="1169">
        <v>0</v>
      </c>
      <c r="G49" s="1169">
        <v>3</v>
      </c>
      <c r="H49" s="1169">
        <v>1.3333333333333333</v>
      </c>
      <c r="I49" s="1169">
        <v>1.75</v>
      </c>
      <c r="J49" s="1169">
        <v>0.33333333333333331</v>
      </c>
      <c r="K49" s="1169">
        <v>0.5</v>
      </c>
      <c r="L49" s="1169">
        <v>0.83333333333333337</v>
      </c>
      <c r="M49" s="1169">
        <v>1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82.5</v>
      </c>
      <c r="X49" s="1184">
        <v>82.5</v>
      </c>
      <c r="Y49" s="1184">
        <v>0</v>
      </c>
      <c r="Z49" s="1169">
        <v>6000</v>
      </c>
      <c r="AA49" s="1169">
        <v>0</v>
      </c>
      <c r="AB49" s="1170">
        <v>0</v>
      </c>
      <c r="AC49" s="1170">
        <v>1.8433179723502304E-2</v>
      </c>
      <c r="AD49" s="1170">
        <v>0.44444444444444442</v>
      </c>
      <c r="AE49" s="1169">
        <v>2000</v>
      </c>
      <c r="AF49" s="1169">
        <v>3428.5714285714284</v>
      </c>
      <c r="AG49" s="1206">
        <f t="shared" si="3"/>
        <v>319.99999999999994</v>
      </c>
      <c r="AH49" s="1150">
        <f>VLOOKUP(C49,中子データ!B:K,10)</f>
        <v>130</v>
      </c>
      <c r="AI49" s="1207">
        <f t="shared" si="4"/>
        <v>0.40625000000000006</v>
      </c>
      <c r="AJ49" s="1207">
        <f t="shared" si="5"/>
        <v>0.18055555555555558</v>
      </c>
    </row>
    <row r="50" spans="1:36" ht="13.5" customHeight="1" x14ac:dyDescent="0.15">
      <c r="A50" s="1150">
        <v>44</v>
      </c>
      <c r="B50" s="1176" t="s">
        <v>1921</v>
      </c>
      <c r="C50" s="1176">
        <v>909</v>
      </c>
      <c r="D50" s="1169">
        <v>5203</v>
      </c>
      <c r="E50" s="603">
        <v>5200</v>
      </c>
      <c r="F50" s="1169">
        <v>3</v>
      </c>
      <c r="G50" s="1169">
        <v>47.666666666666664</v>
      </c>
      <c r="H50" s="1169">
        <v>47.666666666666664</v>
      </c>
      <c r="I50" s="1169">
        <v>47.666666666666664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5.7659042859888531E-4</v>
      </c>
      <c r="AC50" s="1170">
        <v>0.29288274449564772</v>
      </c>
      <c r="AD50" s="1170">
        <v>1</v>
      </c>
      <c r="AE50" s="1169">
        <v>0</v>
      </c>
      <c r="AF50" s="1169">
        <v>0</v>
      </c>
      <c r="AG50" s="1206">
        <f t="shared" si="3"/>
        <v>32.98097251585623</v>
      </c>
      <c r="AH50" s="1150">
        <f>VLOOKUP(C50,中子データ!B:K,10)</f>
        <v>30</v>
      </c>
      <c r="AI50" s="1207">
        <f t="shared" si="4"/>
        <v>0.90961538461538483</v>
      </c>
      <c r="AJ50" s="1207">
        <f t="shared" si="5"/>
        <v>0.90909090909090928</v>
      </c>
    </row>
    <row r="51" spans="1:36" ht="13.5" customHeight="1" x14ac:dyDescent="0.15">
      <c r="A51" s="1150">
        <v>45</v>
      </c>
      <c r="B51" s="1176" t="s">
        <v>1922</v>
      </c>
      <c r="C51" s="1176">
        <v>921</v>
      </c>
      <c r="D51" s="1169">
        <v>4448</v>
      </c>
      <c r="E51" s="603">
        <v>4446</v>
      </c>
      <c r="F51" s="1169">
        <v>2</v>
      </c>
      <c r="G51" s="1169">
        <v>10.916666666666666</v>
      </c>
      <c r="H51" s="1169">
        <v>10.916666666666666</v>
      </c>
      <c r="I51" s="1169">
        <v>10.916666666666666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4.496402877697842E-4</v>
      </c>
      <c r="AC51" s="1170">
        <v>6.7076292882744498E-2</v>
      </c>
      <c r="AD51" s="1170">
        <v>1</v>
      </c>
      <c r="AE51" s="1169">
        <v>0</v>
      </c>
      <c r="AF51" s="1169">
        <v>0</v>
      </c>
      <c r="AG51" s="1206">
        <f t="shared" si="3"/>
        <v>8.8354316546762579</v>
      </c>
      <c r="AH51" s="1150">
        <f>VLOOKUP(C51,中子データ!B:K,10)</f>
        <v>11.25</v>
      </c>
      <c r="AI51" s="1207">
        <f t="shared" si="4"/>
        <v>1.2732824427480918</v>
      </c>
      <c r="AJ51" s="1207">
        <f t="shared" si="5"/>
        <v>1.2727099236641222</v>
      </c>
    </row>
    <row r="52" spans="1:36" ht="13.5" customHeight="1" x14ac:dyDescent="0.15">
      <c r="A52" s="1150">
        <v>46</v>
      </c>
      <c r="B52" s="1176" t="s">
        <v>1928</v>
      </c>
      <c r="C52" s="1176">
        <v>922</v>
      </c>
      <c r="D52" s="1169">
        <v>2506</v>
      </c>
      <c r="E52" s="603">
        <v>2496</v>
      </c>
      <c r="F52" s="1169">
        <v>10</v>
      </c>
      <c r="G52" s="1169">
        <v>14.833333333333334</v>
      </c>
      <c r="H52" s="1169">
        <v>14.833333333333334</v>
      </c>
      <c r="I52" s="1169">
        <v>15.833333333333334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3.9904229848363925E-3</v>
      </c>
      <c r="AC52" s="1170">
        <v>9.114183307731695E-2</v>
      </c>
      <c r="AD52" s="1170">
        <v>1</v>
      </c>
      <c r="AE52" s="1169">
        <v>0</v>
      </c>
      <c r="AF52" s="1169">
        <v>0</v>
      </c>
      <c r="AG52" s="1206">
        <f t="shared" si="3"/>
        <v>21.308858739026338</v>
      </c>
      <c r="AH52" s="1150"/>
      <c r="AI52" s="1207"/>
      <c r="AJ52" s="1207"/>
    </row>
    <row r="53" spans="1:36" ht="13.5" customHeight="1" x14ac:dyDescent="0.15">
      <c r="A53" s="1150">
        <v>47</v>
      </c>
      <c r="B53" s="1176" t="s">
        <v>1403</v>
      </c>
      <c r="C53" s="1176">
        <v>953</v>
      </c>
      <c r="D53" s="1169">
        <v>0</v>
      </c>
      <c r="E53" s="603">
        <v>0</v>
      </c>
      <c r="F53" s="1169">
        <v>0</v>
      </c>
      <c r="G53" s="1169">
        <v>323.16666666666669</v>
      </c>
      <c r="H53" s="1169">
        <v>323.16666666666669</v>
      </c>
      <c r="I53" s="1169">
        <v>323.16666666666669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1.9856630824372761</v>
      </c>
      <c r="AD53" s="1170">
        <v>1</v>
      </c>
      <c r="AE53" s="1169">
        <v>0</v>
      </c>
      <c r="AF53" s="1169">
        <v>0</v>
      </c>
      <c r="AG53" s="1206" t="str">
        <f t="shared" si="3"/>
        <v/>
      </c>
      <c r="AH53" s="1150"/>
      <c r="AI53" s="1207"/>
      <c r="AJ53" s="1207"/>
    </row>
    <row r="54" spans="1:36" ht="13.5" customHeight="1" x14ac:dyDescent="0.15">
      <c r="A54" s="1150">
        <v>48</v>
      </c>
      <c r="B54" s="1176" t="s">
        <v>1937</v>
      </c>
      <c r="C54" s="1176">
        <v>954</v>
      </c>
      <c r="D54" s="1169">
        <v>0</v>
      </c>
      <c r="E54" s="603">
        <v>0</v>
      </c>
      <c r="F54" s="1169">
        <v>0</v>
      </c>
      <c r="G54" s="1169">
        <v>12</v>
      </c>
      <c r="H54" s="1169">
        <v>12</v>
      </c>
      <c r="I54" s="1169">
        <v>12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7.3732718894009217E-2</v>
      </c>
      <c r="AD54" s="1170">
        <v>1</v>
      </c>
      <c r="AE54" s="1169">
        <v>0</v>
      </c>
      <c r="AF54" s="1169">
        <v>0</v>
      </c>
      <c r="AG54" s="1206" t="str">
        <f t="shared" si="3"/>
        <v/>
      </c>
      <c r="AH54" s="1150"/>
      <c r="AI54" s="1207"/>
      <c r="AJ54" s="1207"/>
    </row>
    <row r="55" spans="1:36" ht="13.5" customHeight="1" x14ac:dyDescent="0.15">
      <c r="A55" s="1150">
        <v>49</v>
      </c>
      <c r="B55" s="1176" t="s">
        <v>1923</v>
      </c>
      <c r="C55" s="1176">
        <v>957</v>
      </c>
      <c r="D55" s="1169">
        <v>87</v>
      </c>
      <c r="E55" s="603">
        <v>87</v>
      </c>
      <c r="F55" s="1169">
        <v>0</v>
      </c>
      <c r="G55" s="1169">
        <v>163.75</v>
      </c>
      <c r="H55" s="1169">
        <v>163.75</v>
      </c>
      <c r="I55" s="1169">
        <v>163.75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1.0061443932411673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1924</v>
      </c>
      <c r="C56" s="1176">
        <v>960</v>
      </c>
      <c r="D56" s="1169">
        <v>0</v>
      </c>
      <c r="E56" s="603">
        <v>0</v>
      </c>
      <c r="F56" s="1169">
        <v>0</v>
      </c>
      <c r="G56" s="1169">
        <v>152.41666666666666</v>
      </c>
      <c r="H56" s="1169">
        <v>152.41666666666666</v>
      </c>
      <c r="I56" s="1169">
        <v>152.41666666666666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0.9365079365079364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76" t="s">
        <v>1405</v>
      </c>
      <c r="C57" s="1176">
        <v>961</v>
      </c>
      <c r="D57" s="1169">
        <v>0</v>
      </c>
      <c r="E57" s="603">
        <v>0</v>
      </c>
      <c r="F57" s="1169">
        <v>0</v>
      </c>
      <c r="G57" s="1169">
        <v>27.5</v>
      </c>
      <c r="H57" s="1169">
        <v>27.5</v>
      </c>
      <c r="I57" s="1169">
        <v>27.5</v>
      </c>
      <c r="J57" s="1169">
        <v>0</v>
      </c>
      <c r="K57" s="1169">
        <v>0</v>
      </c>
      <c r="L57" s="1169">
        <v>0</v>
      </c>
      <c r="M57" s="1169">
        <v>0</v>
      </c>
      <c r="N57" s="1172">
        <v>0</v>
      </c>
      <c r="O57" s="1172">
        <v>0</v>
      </c>
      <c r="P57" s="1172">
        <v>0</v>
      </c>
      <c r="Q57" s="1172">
        <v>0</v>
      </c>
      <c r="R57" s="1172">
        <v>0</v>
      </c>
      <c r="S57" s="1172">
        <v>0</v>
      </c>
      <c r="T57" s="1172">
        <v>0</v>
      </c>
      <c r="U57" s="1172">
        <v>0</v>
      </c>
      <c r="V57" s="1172">
        <v>0</v>
      </c>
      <c r="W57" s="1184">
        <v>0</v>
      </c>
      <c r="X57" s="1184">
        <v>0</v>
      </c>
      <c r="Y57" s="1184">
        <v>0</v>
      </c>
      <c r="Z57" s="1169">
        <v>0</v>
      </c>
      <c r="AA57" s="1169">
        <v>0</v>
      </c>
      <c r="AB57" s="1170">
        <v>0</v>
      </c>
      <c r="AC57" s="1170">
        <v>0.16897081413210446</v>
      </c>
      <c r="AD57" s="1170">
        <v>1</v>
      </c>
      <c r="AE57" s="1169">
        <v>0</v>
      </c>
      <c r="AF57" s="1169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2080</v>
      </c>
      <c r="C58" s="1150">
        <v>963</v>
      </c>
      <c r="D58" s="1166">
        <v>0</v>
      </c>
      <c r="E58" s="604">
        <v>0</v>
      </c>
      <c r="F58" s="1166">
        <v>0</v>
      </c>
      <c r="G58" s="1166">
        <v>15.5</v>
      </c>
      <c r="H58" s="1166">
        <v>15.5</v>
      </c>
      <c r="I58" s="1166">
        <v>15.5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9.5238095238095233E-2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>
        <v>53</v>
      </c>
      <c r="B59" s="1150" t="s">
        <v>69</v>
      </c>
      <c r="C59" s="1150">
        <v>987</v>
      </c>
      <c r="D59" s="1166">
        <v>0</v>
      </c>
      <c r="E59" s="1166">
        <v>0</v>
      </c>
      <c r="F59" s="1166">
        <v>0</v>
      </c>
      <c r="G59" s="1166">
        <v>30.5</v>
      </c>
      <c r="H59" s="1166">
        <v>30.5</v>
      </c>
      <c r="I59" s="1166">
        <v>32.5</v>
      </c>
      <c r="J59" s="1166">
        <v>0</v>
      </c>
      <c r="K59" s="1166">
        <v>0</v>
      </c>
      <c r="L59" s="1166">
        <v>0</v>
      </c>
      <c r="M59" s="1166">
        <v>0</v>
      </c>
      <c r="N59" s="1174">
        <v>0</v>
      </c>
      <c r="O59" s="1174">
        <v>0</v>
      </c>
      <c r="P59" s="1174">
        <v>0</v>
      </c>
      <c r="Q59" s="1174">
        <v>0</v>
      </c>
      <c r="R59" s="1174">
        <v>0</v>
      </c>
      <c r="S59" s="1174">
        <v>0</v>
      </c>
      <c r="T59" s="1174">
        <v>0</v>
      </c>
      <c r="U59" s="1174">
        <v>0</v>
      </c>
      <c r="V59" s="1174">
        <v>0</v>
      </c>
      <c r="W59" s="1184">
        <v>0</v>
      </c>
      <c r="X59" s="1184">
        <v>0</v>
      </c>
      <c r="Y59" s="1184">
        <v>0</v>
      </c>
      <c r="Z59" s="1166">
        <v>0</v>
      </c>
      <c r="AA59" s="1166">
        <v>0</v>
      </c>
      <c r="AB59" s="1167">
        <v>0</v>
      </c>
      <c r="AC59" s="1167">
        <v>0.18740399385560677</v>
      </c>
      <c r="AD59" s="1167">
        <v>1</v>
      </c>
      <c r="AE59" s="1166">
        <v>0</v>
      </c>
      <c r="AF59" s="1166">
        <v>0</v>
      </c>
      <c r="AG59" s="1206">
        <v>166.205278030557</v>
      </c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6">SUM(D7:D60)</f>
        <v>62637</v>
      </c>
      <c r="E61" s="194">
        <f t="shared" si="6"/>
        <v>182856</v>
      </c>
      <c r="F61" s="605">
        <f t="shared" si="6"/>
        <v>6073</v>
      </c>
      <c r="G61" s="605">
        <f t="shared" si="6"/>
        <v>3285.1666666666656</v>
      </c>
      <c r="H61" s="605">
        <f t="shared" si="6"/>
        <v>2891.8333333333335</v>
      </c>
      <c r="I61" s="605">
        <f t="shared" si="6"/>
        <v>2732.1083333333331</v>
      </c>
      <c r="J61" s="605">
        <f t="shared" si="6"/>
        <v>77.916666666666643</v>
      </c>
      <c r="K61" s="605">
        <f t="shared" si="6"/>
        <v>32.5</v>
      </c>
      <c r="L61" s="605">
        <f t="shared" si="6"/>
        <v>16.583333333333332</v>
      </c>
      <c r="M61" s="605">
        <f t="shared" si="6"/>
        <v>54</v>
      </c>
      <c r="N61" s="605">
        <f t="shared" si="6"/>
        <v>25.666666666666664</v>
      </c>
      <c r="O61" s="605">
        <f t="shared" si="6"/>
        <v>40.416666666666671</v>
      </c>
      <c r="P61" s="605">
        <f t="shared" si="6"/>
        <v>74.333333333333343</v>
      </c>
      <c r="Q61" s="605">
        <f t="shared" si="6"/>
        <v>34.5</v>
      </c>
      <c r="R61" s="605">
        <f t="shared" si="6"/>
        <v>0</v>
      </c>
      <c r="S61" s="605">
        <f t="shared" si="6"/>
        <v>4</v>
      </c>
      <c r="T61" s="605">
        <f t="shared" si="6"/>
        <v>0</v>
      </c>
      <c r="U61" s="605">
        <f t="shared" si="6"/>
        <v>0</v>
      </c>
      <c r="V61" s="605">
        <f t="shared" si="6"/>
        <v>80.166666666666671</v>
      </c>
      <c r="W61" s="700">
        <f t="shared" si="6"/>
        <v>232825.44721221924</v>
      </c>
      <c r="X61" s="700">
        <f t="shared" si="6"/>
        <v>226402.57800000007</v>
      </c>
      <c r="Y61" s="700">
        <f t="shared" si="6"/>
        <v>6422.8739999999989</v>
      </c>
      <c r="Z61" s="605">
        <f t="shared" si="6"/>
        <v>18955114.599999998</v>
      </c>
      <c r="AA61" s="605">
        <f t="shared" si="6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0.74935162238487696</v>
      </c>
      <c r="AJ61" s="1207">
        <f ca="1">OFFSET(INDIRECT(ADDRESS(ROW(),COLUMN())),0,-6)*(OFFSET(INDIRECT(ADDRESS(ROW(),COLUMN())),0,-1)*(1-(OFFSET(INDIRECT(ADDRESS(ROW(),COLUMN())),0,-8))))</f>
        <v>0.64062119398714001</v>
      </c>
    </row>
  </sheetData>
  <sortState xmlns:xlrd2="http://schemas.microsoft.com/office/spreadsheetml/2017/richdata2" ref="A7:AF60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22" zoomScaleNormal="100" workbookViewId="0">
      <selection activeCell="E51" sqref="E51"/>
    </sheetView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51" t="str">
        <f>日報入力!D1</f>
        <v>2021年度</v>
      </c>
      <c r="F2" s="1351"/>
      <c r="G2" s="1351" t="str">
        <f>日報入力!G1</f>
        <v>9月度【1工場】</v>
      </c>
      <c r="H2" s="1351"/>
      <c r="I2" s="465"/>
    </row>
    <row r="4" spans="1:15" ht="23.25" customHeight="1" x14ac:dyDescent="0.15">
      <c r="A4" s="1352" t="s">
        <v>124</v>
      </c>
      <c r="B4" s="1352" t="s">
        <v>120</v>
      </c>
      <c r="C4" s="1354" t="s">
        <v>10</v>
      </c>
      <c r="D4" s="1347" t="s">
        <v>28</v>
      </c>
      <c r="E4" s="1347" t="s">
        <v>29</v>
      </c>
      <c r="F4" s="1347" t="s">
        <v>1110</v>
      </c>
      <c r="G4" s="1347" t="s">
        <v>30</v>
      </c>
      <c r="H4" s="1347" t="s">
        <v>1166</v>
      </c>
      <c r="I4" s="1347" t="s">
        <v>1143</v>
      </c>
      <c r="J4" s="1347" t="s">
        <v>1113</v>
      </c>
      <c r="K4" s="1347" t="s">
        <v>600</v>
      </c>
      <c r="L4" s="1347" t="s">
        <v>32</v>
      </c>
      <c r="M4" s="1347" t="s">
        <v>27</v>
      </c>
      <c r="N4" s="1347" t="s">
        <v>125</v>
      </c>
      <c r="O4" s="1347" t="s">
        <v>126</v>
      </c>
    </row>
    <row r="5" spans="1:15" ht="22.5" customHeight="1" x14ac:dyDescent="0.15">
      <c r="A5" s="1353"/>
      <c r="B5" s="1353"/>
      <c r="C5" s="1354"/>
      <c r="D5" s="1348"/>
      <c r="E5" s="1348"/>
      <c r="F5" s="1348"/>
      <c r="G5" s="1348"/>
      <c r="H5" s="1348"/>
      <c r="I5" s="1348"/>
      <c r="J5" s="1348"/>
      <c r="K5" s="1348"/>
      <c r="L5" s="1348"/>
      <c r="M5" s="1348"/>
      <c r="N5" s="1348"/>
      <c r="O5" s="1348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1.2172630025820729E-2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49"/>
      <c r="B51" s="1350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E2:F2"/>
    <mergeCell ref="L4:L5"/>
    <mergeCell ref="A4:A5"/>
    <mergeCell ref="B4:B5"/>
    <mergeCell ref="C4:C5"/>
    <mergeCell ref="D4:D5"/>
    <mergeCell ref="E4:E5"/>
    <mergeCell ref="F4:F5"/>
    <mergeCell ref="G2:H2"/>
    <mergeCell ref="M4:M5"/>
    <mergeCell ref="N4:N5"/>
    <mergeCell ref="O4:O5"/>
    <mergeCell ref="A51:B51"/>
    <mergeCell ref="G4:G5"/>
    <mergeCell ref="H4:H5"/>
    <mergeCell ref="I4:I5"/>
    <mergeCell ref="J4:J5"/>
    <mergeCell ref="K4:K5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A6" sqref="A6:N57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56" t="str">
        <f>日報入力!D1</f>
        <v>2021年度</v>
      </c>
      <c r="E2" s="1356"/>
      <c r="F2" s="1356" t="str">
        <f>日報入力!G1</f>
        <v>9月度【1工場】</v>
      </c>
      <c r="G2" s="1356"/>
    </row>
    <row r="3" spans="1:15" ht="17.25" x14ac:dyDescent="0.2">
      <c r="B3" s="442"/>
      <c r="C3" s="208"/>
    </row>
    <row r="4" spans="1:15" ht="13.5" customHeight="1" x14ac:dyDescent="0.15">
      <c r="A4" s="1352"/>
      <c r="B4" s="1352" t="s">
        <v>122</v>
      </c>
      <c r="C4" s="1354" t="s">
        <v>10</v>
      </c>
      <c r="D4" s="1347" t="s">
        <v>28</v>
      </c>
      <c r="E4" s="1347" t="s">
        <v>29</v>
      </c>
      <c r="F4" s="1347" t="s">
        <v>1110</v>
      </c>
      <c r="G4" s="1347" t="s">
        <v>30</v>
      </c>
      <c r="H4" s="1347" t="s">
        <v>1166</v>
      </c>
      <c r="I4" s="1347" t="s">
        <v>1143</v>
      </c>
      <c r="J4" s="1347" t="s">
        <v>1113</v>
      </c>
      <c r="K4" s="1347" t="s">
        <v>600</v>
      </c>
      <c r="L4" s="1347" t="s">
        <v>32</v>
      </c>
      <c r="M4" s="1347" t="s">
        <v>27</v>
      </c>
      <c r="N4" s="1347" t="s">
        <v>125</v>
      </c>
      <c r="O4" s="1347" t="s">
        <v>126</v>
      </c>
    </row>
    <row r="5" spans="1:15" ht="14.25" customHeight="1" x14ac:dyDescent="0.15">
      <c r="A5" s="1353"/>
      <c r="B5" s="1353"/>
      <c r="C5" s="1354"/>
      <c r="D5" s="1348"/>
      <c r="E5" s="1348"/>
      <c r="F5" s="1348"/>
      <c r="G5" s="1348"/>
      <c r="H5" s="1348"/>
      <c r="I5" s="1348"/>
      <c r="J5" s="1348"/>
      <c r="K5" s="1348"/>
      <c r="L5" s="1348"/>
      <c r="M5" s="1348"/>
      <c r="N5" s="1348"/>
      <c r="O5" s="1348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1.2172630025820729E-2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2102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55"/>
      <c r="B197" s="1355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F2:G2"/>
    <mergeCell ref="D2:E2"/>
    <mergeCell ref="L4:L5"/>
    <mergeCell ref="M4:M5"/>
    <mergeCell ref="N4:N5"/>
    <mergeCell ref="K4:K5"/>
    <mergeCell ref="F4:F5"/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39" t="s">
        <v>661</v>
      </c>
    </row>
    <row r="6" spans="1:40" x14ac:dyDescent="0.15">
      <c r="A6" s="1152">
        <v>44432</v>
      </c>
      <c r="B6" s="1153">
        <v>10</v>
      </c>
      <c r="C6" s="1153">
        <v>35</v>
      </c>
      <c r="D6" s="1153">
        <v>35</v>
      </c>
      <c r="E6" s="1153">
        <v>70</v>
      </c>
      <c r="F6" s="1153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63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64">
        <v>44454</v>
      </c>
      <c r="B11" s="1165">
        <v>10</v>
      </c>
      <c r="C11" s="1165">
        <v>53</v>
      </c>
      <c r="D11" s="1165">
        <v>63</v>
      </c>
      <c r="E11" s="1165">
        <v>125</v>
      </c>
      <c r="F11" s="1165">
        <v>420</v>
      </c>
      <c r="G11" s="1153">
        <v>390</v>
      </c>
      <c r="H11" s="1153">
        <v>210</v>
      </c>
      <c r="I11" s="1153">
        <v>15</v>
      </c>
      <c r="J11" s="1153"/>
      <c r="K11" s="1153"/>
      <c r="L11" s="1153"/>
      <c r="M11" s="1153"/>
      <c r="N11" s="1153"/>
      <c r="O11" s="1153"/>
      <c r="P11" s="1153"/>
      <c r="Q11" s="1153"/>
      <c r="R11" s="1153"/>
      <c r="S11" s="1153"/>
      <c r="T11" s="1153">
        <v>15</v>
      </c>
      <c r="U11" s="1153"/>
      <c r="V11" s="1153">
        <v>5</v>
      </c>
      <c r="W11" s="1153"/>
      <c r="X11" s="1153"/>
      <c r="Y11" s="1153"/>
      <c r="Z11" s="1154"/>
      <c r="AA11" s="1155"/>
      <c r="AB11" s="1155"/>
      <c r="AC11" s="1155"/>
      <c r="AD11" s="1156">
        <v>5</v>
      </c>
      <c r="AE11" s="1155">
        <v>120</v>
      </c>
      <c r="AF11" s="1154" t="s">
        <v>1912</v>
      </c>
      <c r="AG11" s="1154">
        <v>4.9000000000000004</v>
      </c>
      <c r="AH11" s="1157">
        <v>345.7</v>
      </c>
      <c r="AI11" s="1158">
        <v>612.5</v>
      </c>
      <c r="AJ11" s="1159">
        <v>588</v>
      </c>
      <c r="AK11" s="1160">
        <v>24.5</v>
      </c>
      <c r="AL11" s="1161">
        <v>41484</v>
      </c>
      <c r="AM11" s="1162">
        <v>1728.5</v>
      </c>
      <c r="AN11" s="1175" t="s">
        <v>1945</v>
      </c>
    </row>
    <row r="12" spans="1:40" x14ac:dyDescent="0.15">
      <c r="A12" s="1185">
        <v>44439</v>
      </c>
      <c r="B12" s="1178">
        <v>10</v>
      </c>
      <c r="C12" s="1178">
        <v>35</v>
      </c>
      <c r="D12" s="1178">
        <v>64</v>
      </c>
      <c r="E12" s="1178">
        <v>0</v>
      </c>
      <c r="F12" s="1173">
        <v>40</v>
      </c>
      <c r="G12" s="1179">
        <v>0</v>
      </c>
      <c r="H12" s="1179">
        <v>40</v>
      </c>
      <c r="I12" s="1179"/>
      <c r="J12" s="1179">
        <v>40</v>
      </c>
      <c r="K12" s="1179"/>
      <c r="L12" s="1179"/>
      <c r="M12" s="1179"/>
      <c r="N12" s="1179"/>
      <c r="O12" s="1179"/>
      <c r="P12" s="1179"/>
      <c r="Q12" s="1179"/>
      <c r="R12" s="1179"/>
      <c r="S12" s="1179"/>
      <c r="T12" s="1179"/>
      <c r="U12" s="1179"/>
      <c r="V12" s="1179">
        <v>0</v>
      </c>
      <c r="W12" s="1179"/>
      <c r="X12" s="1179"/>
      <c r="Y12" s="1179"/>
      <c r="Z12" s="1240"/>
      <c r="AA12" s="1180"/>
      <c r="AB12" s="1180"/>
      <c r="AC12" s="1180"/>
      <c r="AD12" s="1181"/>
      <c r="AE12" s="1180">
        <v>0</v>
      </c>
      <c r="AF12" s="1240" t="s">
        <v>1912</v>
      </c>
      <c r="AG12" s="1240">
        <v>2.8</v>
      </c>
      <c r="AH12" s="1182">
        <v>186.6</v>
      </c>
      <c r="AI12" s="1183">
        <v>0</v>
      </c>
      <c r="AJ12" s="1240">
        <v>0</v>
      </c>
      <c r="AK12" s="1182">
        <v>0</v>
      </c>
      <c r="AL12" s="1183">
        <v>0</v>
      </c>
      <c r="AM12" s="1182">
        <v>0</v>
      </c>
      <c r="AN12" s="1163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52">
        <v>44454</v>
      </c>
      <c r="B15" s="1153">
        <v>10</v>
      </c>
      <c r="C15" s="1153">
        <v>21</v>
      </c>
      <c r="D15" s="1153">
        <v>64</v>
      </c>
      <c r="E15" s="1153">
        <v>0</v>
      </c>
      <c r="F15" s="1153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63" t="s">
        <v>1987</v>
      </c>
    </row>
    <row r="16" spans="1:40" x14ac:dyDescent="0.15">
      <c r="A16" s="1164">
        <v>44455</v>
      </c>
      <c r="B16" s="1165">
        <v>10</v>
      </c>
      <c r="C16" s="1165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63" t="s">
        <v>1987</v>
      </c>
    </row>
    <row r="17" spans="1:40" x14ac:dyDescent="0.15">
      <c r="A17" s="1185">
        <v>44434</v>
      </c>
      <c r="B17" s="1178">
        <v>10</v>
      </c>
      <c r="C17" s="1178">
        <v>19</v>
      </c>
      <c r="D17" s="1178">
        <v>170</v>
      </c>
      <c r="E17" s="1178">
        <v>0</v>
      </c>
      <c r="F17" s="1173">
        <v>35</v>
      </c>
      <c r="G17" s="1179">
        <v>0</v>
      </c>
      <c r="H17" s="1179">
        <v>35</v>
      </c>
      <c r="I17" s="1179"/>
      <c r="J17" s="1179">
        <v>35</v>
      </c>
      <c r="K17" s="1179"/>
      <c r="L17" s="1179"/>
      <c r="M17" s="1179"/>
      <c r="N17" s="1179"/>
      <c r="O17" s="1179"/>
      <c r="P17" s="1179"/>
      <c r="Q17" s="1179"/>
      <c r="R17" s="1179"/>
      <c r="S17" s="1179"/>
      <c r="T17" s="1179"/>
      <c r="U17" s="1179"/>
      <c r="V17" s="1179">
        <v>0</v>
      </c>
      <c r="W17" s="1179"/>
      <c r="X17" s="1179"/>
      <c r="Y17" s="1179"/>
      <c r="Z17" s="1240"/>
      <c r="AA17" s="1180"/>
      <c r="AB17" s="1180"/>
      <c r="AC17" s="1180"/>
      <c r="AD17" s="1181"/>
      <c r="AE17" s="1180">
        <v>0</v>
      </c>
      <c r="AF17" s="1240" t="s">
        <v>1954</v>
      </c>
      <c r="AG17" s="1240">
        <v>3.1</v>
      </c>
      <c r="AH17" s="1182">
        <v>214.9</v>
      </c>
      <c r="AI17" s="1183">
        <v>0</v>
      </c>
      <c r="AJ17" s="1240">
        <v>0</v>
      </c>
      <c r="AK17" s="1182">
        <v>0</v>
      </c>
      <c r="AL17" s="1183">
        <v>0</v>
      </c>
      <c r="AM17" s="1182">
        <v>0</v>
      </c>
      <c r="AN17" s="1163" t="s">
        <v>760</v>
      </c>
    </row>
    <row r="18" spans="1:40" x14ac:dyDescent="0.15">
      <c r="A18" s="1152">
        <v>44435</v>
      </c>
      <c r="B18" s="1153">
        <v>10</v>
      </c>
      <c r="C18" s="1153">
        <v>19</v>
      </c>
      <c r="D18" s="1153">
        <v>170</v>
      </c>
      <c r="E18" s="1153">
        <v>87</v>
      </c>
      <c r="F18" s="1153">
        <v>200</v>
      </c>
      <c r="G18" s="1153">
        <v>180</v>
      </c>
      <c r="H18" s="1153">
        <v>200</v>
      </c>
      <c r="I18" s="1153">
        <v>20</v>
      </c>
      <c r="J18" s="1153"/>
      <c r="K18" s="1153"/>
      <c r="L18" s="1153"/>
      <c r="M18" s="1153"/>
      <c r="N18" s="1153"/>
      <c r="O18" s="1153"/>
      <c r="P18" s="1153"/>
      <c r="Q18" s="1153"/>
      <c r="R18" s="1153"/>
      <c r="S18" s="1153"/>
      <c r="T18" s="1153"/>
      <c r="U18" s="1153"/>
      <c r="V18" s="1153">
        <v>1</v>
      </c>
      <c r="W18" s="1153">
        <v>1</v>
      </c>
      <c r="X18" s="1153"/>
      <c r="Y18" s="1153"/>
      <c r="Z18" s="1154"/>
      <c r="AA18" s="1155"/>
      <c r="AB18" s="1155"/>
      <c r="AC18" s="1155"/>
      <c r="AD18" s="1156"/>
      <c r="AE18" s="1155">
        <v>86</v>
      </c>
      <c r="AF18" s="1154" t="s">
        <v>1954</v>
      </c>
      <c r="AG18" s="1154">
        <v>3.1</v>
      </c>
      <c r="AH18" s="1157">
        <v>214.9</v>
      </c>
      <c r="AI18" s="1158">
        <v>269.7</v>
      </c>
      <c r="AJ18" s="1159">
        <v>266.60000000000002</v>
      </c>
      <c r="AK18" s="1160">
        <v>3.0999999999999659</v>
      </c>
      <c r="AL18" s="1161">
        <v>18481.400000000001</v>
      </c>
      <c r="AM18" s="1162">
        <v>214.9</v>
      </c>
      <c r="AN18" s="1175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52">
        <v>44440</v>
      </c>
      <c r="B20" s="1153">
        <v>15</v>
      </c>
      <c r="C20" s="1153">
        <v>19</v>
      </c>
      <c r="D20" s="1153">
        <v>178</v>
      </c>
      <c r="E20" s="1153">
        <v>70</v>
      </c>
      <c r="F20" s="1153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58">
        <v>96.960000000000008</v>
      </c>
      <c r="AJ22" s="1159">
        <v>73.92</v>
      </c>
      <c r="AK22" s="1160">
        <v>23.040000000000006</v>
      </c>
      <c r="AL22" s="1161">
        <v>7114.8</v>
      </c>
      <c r="AM22" s="1162">
        <v>2217.6</v>
      </c>
      <c r="AN22" s="1163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52">
        <v>44432</v>
      </c>
      <c r="B24" s="1153">
        <v>13</v>
      </c>
      <c r="C24" s="1153">
        <v>90</v>
      </c>
      <c r="D24" s="1153">
        <v>275</v>
      </c>
      <c r="E24" s="1153">
        <v>269</v>
      </c>
      <c r="F24" s="1153">
        <v>465</v>
      </c>
      <c r="G24" s="1153">
        <v>355</v>
      </c>
      <c r="H24" s="1153">
        <v>465</v>
      </c>
      <c r="I24" s="1153">
        <v>15</v>
      </c>
      <c r="J24" s="1153"/>
      <c r="K24" s="1153">
        <v>10</v>
      </c>
      <c r="L24" s="1153"/>
      <c r="M24" s="1153">
        <v>10</v>
      </c>
      <c r="N24" s="1153">
        <v>25</v>
      </c>
      <c r="O24" s="1153"/>
      <c r="P24" s="1153"/>
      <c r="Q24" s="1153"/>
      <c r="R24" s="1153"/>
      <c r="S24" s="1153"/>
      <c r="T24" s="1153">
        <v>50</v>
      </c>
      <c r="U24" s="1153"/>
      <c r="V24" s="1153">
        <v>31</v>
      </c>
      <c r="W24" s="1153"/>
      <c r="X24" s="1153"/>
      <c r="Y24" s="1153"/>
      <c r="Z24" s="1154"/>
      <c r="AA24" s="1155"/>
      <c r="AB24" s="1155"/>
      <c r="AC24" s="1155"/>
      <c r="AD24" s="1156">
        <v>31</v>
      </c>
      <c r="AE24" s="1155">
        <v>2659</v>
      </c>
      <c r="AF24" s="1154" t="s">
        <v>128</v>
      </c>
      <c r="AG24" s="1154">
        <v>0.08</v>
      </c>
      <c r="AH24" s="1157">
        <v>15</v>
      </c>
      <c r="AI24" s="1158">
        <v>215.20000000000002</v>
      </c>
      <c r="AJ24" s="1159">
        <v>212.72</v>
      </c>
      <c r="AK24" s="1160">
        <v>2.4800000000000182</v>
      </c>
      <c r="AL24" s="1161">
        <v>39885</v>
      </c>
      <c r="AM24" s="1162">
        <v>465</v>
      </c>
      <c r="AN24" s="1175" t="s">
        <v>1862</v>
      </c>
    </row>
    <row r="25" spans="1:40" x14ac:dyDescent="0.15">
      <c r="A25" s="1164">
        <v>44433</v>
      </c>
      <c r="B25" s="1165">
        <v>13</v>
      </c>
      <c r="C25" s="1165">
        <v>88</v>
      </c>
      <c r="D25" s="1165">
        <v>275</v>
      </c>
      <c r="E25" s="1165">
        <v>133</v>
      </c>
      <c r="F25" s="1165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10">
        <v>106.4</v>
      </c>
      <c r="AJ25" s="1154">
        <v>92.320000000000007</v>
      </c>
      <c r="AK25" s="1157">
        <v>14.079999999999998</v>
      </c>
      <c r="AL25" s="1110">
        <v>17310</v>
      </c>
      <c r="AM25" s="1157">
        <v>2640</v>
      </c>
      <c r="AN25" s="1163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64">
        <v>44439</v>
      </c>
      <c r="B28" s="1165">
        <v>13</v>
      </c>
      <c r="C28" s="1165">
        <v>90</v>
      </c>
      <c r="D28" s="1165">
        <v>275</v>
      </c>
      <c r="E28" s="1165">
        <v>305</v>
      </c>
      <c r="F28" s="1165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64">
        <v>44440</v>
      </c>
      <c r="B29" s="1165">
        <v>13</v>
      </c>
      <c r="C29" s="1165">
        <v>90</v>
      </c>
      <c r="D29" s="1165">
        <v>275</v>
      </c>
      <c r="E29" s="1165">
        <v>291</v>
      </c>
      <c r="F29" s="1165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52">
        <v>44441</v>
      </c>
      <c r="B30" s="1153">
        <v>13</v>
      </c>
      <c r="C30" s="1153">
        <v>90</v>
      </c>
      <c r="D30" s="1153">
        <v>275</v>
      </c>
      <c r="E30" s="1153">
        <v>199</v>
      </c>
      <c r="F30" s="1153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10">
        <v>225.6</v>
      </c>
      <c r="AJ32" s="1154">
        <v>217.84</v>
      </c>
      <c r="AK32" s="1157">
        <v>7.7599999999999909</v>
      </c>
      <c r="AL32" s="1110">
        <v>40845</v>
      </c>
      <c r="AM32" s="1157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52">
        <v>44453</v>
      </c>
      <c r="B37" s="1153">
        <v>13</v>
      </c>
      <c r="C37" s="1153">
        <v>90</v>
      </c>
      <c r="D37" s="1153">
        <v>275</v>
      </c>
      <c r="E37" s="1153">
        <v>258</v>
      </c>
      <c r="F37" s="1153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52">
        <v>44456</v>
      </c>
      <c r="B38" s="1153">
        <v>13</v>
      </c>
      <c r="C38" s="1153">
        <v>90</v>
      </c>
      <c r="D38" s="1153">
        <v>275</v>
      </c>
      <c r="E38" s="1153">
        <v>263</v>
      </c>
      <c r="F38" s="1153">
        <v>465</v>
      </c>
      <c r="G38" s="1153">
        <v>425</v>
      </c>
      <c r="H38" s="1153">
        <v>465</v>
      </c>
      <c r="I38" s="1153">
        <v>15</v>
      </c>
      <c r="J38" s="1153"/>
      <c r="K38" s="1153"/>
      <c r="L38" s="1153"/>
      <c r="M38" s="1153"/>
      <c r="N38" s="1153"/>
      <c r="O38" s="1153">
        <v>15</v>
      </c>
      <c r="P38" s="1153"/>
      <c r="Q38" s="1153"/>
      <c r="R38" s="1153"/>
      <c r="S38" s="1153"/>
      <c r="T38" s="1153">
        <v>10</v>
      </c>
      <c r="U38" s="1153"/>
      <c r="V38" s="1153">
        <v>244</v>
      </c>
      <c r="W38" s="1153"/>
      <c r="X38" s="1153"/>
      <c r="Y38" s="1153"/>
      <c r="Z38" s="1154"/>
      <c r="AA38" s="1155"/>
      <c r="AB38" s="1155">
        <v>144</v>
      </c>
      <c r="AC38" s="1155"/>
      <c r="AD38" s="1156">
        <v>100</v>
      </c>
      <c r="AE38" s="1155">
        <v>2386</v>
      </c>
      <c r="AF38" s="1154" t="s">
        <v>128</v>
      </c>
      <c r="AG38" s="1154">
        <v>0.08</v>
      </c>
      <c r="AH38" s="1157">
        <v>15</v>
      </c>
      <c r="AI38" s="1158">
        <v>210.4</v>
      </c>
      <c r="AJ38" s="1159">
        <v>190.88</v>
      </c>
      <c r="AK38" s="1160">
        <v>19.52000000000001</v>
      </c>
      <c r="AL38" s="1161">
        <v>35790</v>
      </c>
      <c r="AM38" s="1162">
        <v>3660</v>
      </c>
      <c r="AN38" s="1175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64">
        <v>44431</v>
      </c>
      <c r="B40" s="1165">
        <v>2</v>
      </c>
      <c r="C40" s="1165">
        <v>34</v>
      </c>
      <c r="D40" s="1165">
        <v>287</v>
      </c>
      <c r="E40" s="1165">
        <v>0</v>
      </c>
      <c r="F40" s="1165">
        <v>30</v>
      </c>
      <c r="G40" s="1153">
        <v>0</v>
      </c>
      <c r="H40" s="1153">
        <v>30</v>
      </c>
      <c r="I40" s="1153"/>
      <c r="J40" s="1153">
        <v>30</v>
      </c>
      <c r="K40" s="1153"/>
      <c r="L40" s="1153"/>
      <c r="M40" s="1153"/>
      <c r="N40" s="1153"/>
      <c r="O40" s="1153"/>
      <c r="P40" s="1153"/>
      <c r="Q40" s="1153"/>
      <c r="R40" s="1153"/>
      <c r="S40" s="1153"/>
      <c r="T40" s="1153"/>
      <c r="U40" s="1153"/>
      <c r="V40" s="1153">
        <v>0</v>
      </c>
      <c r="W40" s="1153"/>
      <c r="X40" s="1153"/>
      <c r="Y40" s="1153"/>
      <c r="Z40" s="1154"/>
      <c r="AA40" s="1155"/>
      <c r="AB40" s="1155"/>
      <c r="AC40" s="1155"/>
      <c r="AD40" s="1156"/>
      <c r="AE40" s="1155">
        <v>0</v>
      </c>
      <c r="AF40" s="1154" t="s">
        <v>1913</v>
      </c>
      <c r="AG40" s="1154">
        <v>5.7</v>
      </c>
      <c r="AH40" s="1157">
        <v>510</v>
      </c>
      <c r="AI40" s="1158">
        <v>0</v>
      </c>
      <c r="AJ40" s="1159">
        <v>0</v>
      </c>
      <c r="AK40" s="1160">
        <v>0</v>
      </c>
      <c r="AL40" s="1161">
        <v>0</v>
      </c>
      <c r="AM40" s="1162">
        <v>0</v>
      </c>
      <c r="AN40" s="1175" t="s">
        <v>1898</v>
      </c>
    </row>
    <row r="41" spans="1:40" x14ac:dyDescent="0.15">
      <c r="A41" s="1152">
        <v>44432</v>
      </c>
      <c r="B41" s="1153">
        <v>2</v>
      </c>
      <c r="C41" s="1153">
        <v>21</v>
      </c>
      <c r="D41" s="1153">
        <v>287</v>
      </c>
      <c r="E41" s="1153">
        <v>52</v>
      </c>
      <c r="F41" s="1153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52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64">
        <v>44439</v>
      </c>
      <c r="B45" s="1165">
        <v>2</v>
      </c>
      <c r="C45" s="1165">
        <v>76</v>
      </c>
      <c r="D45" s="1165">
        <v>287</v>
      </c>
      <c r="E45" s="1165">
        <v>31</v>
      </c>
      <c r="F45" s="1165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52">
        <v>44442</v>
      </c>
      <c r="B47" s="1153">
        <v>2</v>
      </c>
      <c r="C47" s="1153">
        <v>76</v>
      </c>
      <c r="D47" s="1153">
        <v>287</v>
      </c>
      <c r="E47" s="1153">
        <v>71</v>
      </c>
      <c r="F47" s="1153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75" t="s">
        <v>1898</v>
      </c>
    </row>
    <row r="48" spans="1:40" x14ac:dyDescent="0.15">
      <c r="A48" s="1152">
        <v>44446</v>
      </c>
      <c r="B48" s="1153">
        <v>2</v>
      </c>
      <c r="C48" s="1153">
        <v>24</v>
      </c>
      <c r="D48" s="1153">
        <v>287</v>
      </c>
      <c r="E48" s="1153">
        <v>21</v>
      </c>
      <c r="F48" s="1153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63" t="s">
        <v>1898</v>
      </c>
    </row>
    <row r="49" spans="1:40" x14ac:dyDescent="0.15">
      <c r="A49" s="1185">
        <v>44448</v>
      </c>
      <c r="B49" s="1178">
        <v>2</v>
      </c>
      <c r="C49" s="1178">
        <v>24</v>
      </c>
      <c r="D49" s="1178">
        <v>287</v>
      </c>
      <c r="E49" s="1178">
        <v>68</v>
      </c>
      <c r="F49" s="1173">
        <v>290</v>
      </c>
      <c r="G49" s="1179">
        <v>280</v>
      </c>
      <c r="H49" s="1179">
        <v>290</v>
      </c>
      <c r="I49" s="1179"/>
      <c r="J49" s="1179"/>
      <c r="K49" s="1179"/>
      <c r="L49" s="1179"/>
      <c r="M49" s="1179"/>
      <c r="N49" s="1179"/>
      <c r="O49" s="1179">
        <v>10</v>
      </c>
      <c r="P49" s="1179"/>
      <c r="Q49" s="1179"/>
      <c r="R49" s="1179"/>
      <c r="S49" s="1179"/>
      <c r="T49" s="1179"/>
      <c r="U49" s="1179"/>
      <c r="V49" s="1179">
        <v>0</v>
      </c>
      <c r="W49" s="1179"/>
      <c r="X49" s="1179"/>
      <c r="Y49" s="1179"/>
      <c r="Z49" s="1240"/>
      <c r="AA49" s="1180"/>
      <c r="AB49" s="1180"/>
      <c r="AC49" s="1180"/>
      <c r="AD49" s="1181"/>
      <c r="AE49" s="1180">
        <v>136</v>
      </c>
      <c r="AF49" s="1240" t="s">
        <v>1913</v>
      </c>
      <c r="AG49" s="1240">
        <v>5.7</v>
      </c>
      <c r="AH49" s="1182">
        <v>510</v>
      </c>
      <c r="AI49" s="1183">
        <v>775.2</v>
      </c>
      <c r="AJ49" s="1240">
        <v>775.2</v>
      </c>
      <c r="AK49" s="1182">
        <v>0</v>
      </c>
      <c r="AL49" s="1183">
        <v>69360</v>
      </c>
      <c r="AM49" s="1182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52">
        <v>44455</v>
      </c>
      <c r="B51" s="1153">
        <v>2</v>
      </c>
      <c r="C51" s="1153">
        <v>80</v>
      </c>
      <c r="D51" s="1153">
        <v>287</v>
      </c>
      <c r="E51" s="1153">
        <v>46</v>
      </c>
      <c r="F51" s="1153">
        <v>390</v>
      </c>
      <c r="G51" s="1153">
        <v>240</v>
      </c>
      <c r="H51" s="1153">
        <v>390</v>
      </c>
      <c r="I51" s="1153">
        <v>10</v>
      </c>
      <c r="J51" s="1153"/>
      <c r="K51" s="1153"/>
      <c r="L51" s="1153"/>
      <c r="M51" s="1153">
        <v>110</v>
      </c>
      <c r="N51" s="1153"/>
      <c r="O51" s="1153">
        <v>15</v>
      </c>
      <c r="P51" s="1153"/>
      <c r="Q51" s="1153"/>
      <c r="R51" s="1153"/>
      <c r="S51" s="1153"/>
      <c r="T51" s="1153">
        <v>15</v>
      </c>
      <c r="U51" s="1153"/>
      <c r="V51" s="1153">
        <v>11</v>
      </c>
      <c r="W51" s="1153"/>
      <c r="X51" s="1153"/>
      <c r="Y51" s="1153"/>
      <c r="Z51" s="1154"/>
      <c r="AA51" s="1155"/>
      <c r="AB51" s="1155">
        <v>1</v>
      </c>
      <c r="AC51" s="1155"/>
      <c r="AD51" s="1156">
        <v>10</v>
      </c>
      <c r="AE51" s="1155">
        <v>81</v>
      </c>
      <c r="AF51" s="1154" t="s">
        <v>1913</v>
      </c>
      <c r="AG51" s="1154">
        <v>5.7</v>
      </c>
      <c r="AH51" s="1157">
        <v>510</v>
      </c>
      <c r="AI51" s="1158">
        <v>524.4</v>
      </c>
      <c r="AJ51" s="1159">
        <v>461.7</v>
      </c>
      <c r="AK51" s="1160">
        <v>62.699999999999989</v>
      </c>
      <c r="AL51" s="1161">
        <v>41310</v>
      </c>
      <c r="AM51" s="1162">
        <v>5610</v>
      </c>
      <c r="AN51" s="1175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58">
        <v>649.80000000000007</v>
      </c>
      <c r="AJ53" s="1159">
        <v>627</v>
      </c>
      <c r="AK53" s="1160">
        <v>22.800000000000068</v>
      </c>
      <c r="AL53" s="1161">
        <v>56100</v>
      </c>
      <c r="AM53" s="1162">
        <v>2040</v>
      </c>
      <c r="AN53" s="1163" t="s">
        <v>1898</v>
      </c>
    </row>
    <row r="54" spans="1:40" x14ac:dyDescent="0.15">
      <c r="A54" s="1152">
        <v>44431</v>
      </c>
      <c r="B54" s="1153">
        <v>2</v>
      </c>
      <c r="C54" s="1153">
        <v>34</v>
      </c>
      <c r="D54" s="1153">
        <v>288</v>
      </c>
      <c r="E54" s="1153">
        <v>32</v>
      </c>
      <c r="F54" s="1153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17">
        <v>2</v>
      </c>
      <c r="C56" s="1117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52">
        <v>44449</v>
      </c>
      <c r="B58" s="1153">
        <v>2</v>
      </c>
      <c r="C58" s="1153">
        <v>76</v>
      </c>
      <c r="D58" s="1153">
        <v>288</v>
      </c>
      <c r="E58" s="1153">
        <v>11</v>
      </c>
      <c r="F58" s="1153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64">
        <v>44449</v>
      </c>
      <c r="B59" s="1165">
        <v>2</v>
      </c>
      <c r="C59" s="1165">
        <v>38</v>
      </c>
      <c r="D59" s="1165">
        <v>288</v>
      </c>
      <c r="E59" s="1165">
        <v>28</v>
      </c>
      <c r="F59" s="1165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52">
        <v>44453</v>
      </c>
      <c r="B60" s="1153">
        <v>2</v>
      </c>
      <c r="C60" s="1153">
        <v>38</v>
      </c>
      <c r="D60" s="1153">
        <v>288</v>
      </c>
      <c r="E60" s="1153">
        <v>65</v>
      </c>
      <c r="F60" s="1153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77">
        <v>44432</v>
      </c>
      <c r="B62" s="1178">
        <v>4</v>
      </c>
      <c r="C62" s="1178">
        <v>76</v>
      </c>
      <c r="D62" s="1178">
        <v>289</v>
      </c>
      <c r="E62" s="1178">
        <v>100</v>
      </c>
      <c r="F62" s="1173">
        <v>465</v>
      </c>
      <c r="G62" s="1179">
        <v>445</v>
      </c>
      <c r="H62" s="1179">
        <v>465</v>
      </c>
      <c r="I62" s="1179">
        <v>20</v>
      </c>
      <c r="J62" s="1179"/>
      <c r="K62" s="1179"/>
      <c r="L62" s="1179"/>
      <c r="M62" s="1179"/>
      <c r="N62" s="1179"/>
      <c r="O62" s="1179"/>
      <c r="P62" s="1179"/>
      <c r="Q62" s="1179"/>
      <c r="R62" s="1179"/>
      <c r="S62" s="1179"/>
      <c r="T62" s="1179"/>
      <c r="U62" s="1179"/>
      <c r="V62" s="1179">
        <v>8</v>
      </c>
      <c r="W62" s="1179"/>
      <c r="X62" s="1179"/>
      <c r="Y62" s="1179">
        <v>8</v>
      </c>
      <c r="Z62" s="1240"/>
      <c r="AA62" s="1180"/>
      <c r="AB62" s="1180"/>
      <c r="AC62" s="1180"/>
      <c r="AD62" s="1181"/>
      <c r="AE62" s="1180">
        <v>192</v>
      </c>
      <c r="AF62" s="1240" t="s">
        <v>1915</v>
      </c>
      <c r="AG62" s="1240">
        <v>3.9</v>
      </c>
      <c r="AH62" s="1182">
        <v>349</v>
      </c>
      <c r="AI62" s="1183">
        <v>780</v>
      </c>
      <c r="AJ62" s="1240">
        <v>748.8</v>
      </c>
      <c r="AK62" s="1182">
        <v>31.200000000000045</v>
      </c>
      <c r="AL62" s="1183">
        <v>67008</v>
      </c>
      <c r="AM62" s="1182">
        <v>2792</v>
      </c>
      <c r="AN62" s="1163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63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52">
        <v>44446</v>
      </c>
      <c r="B67" s="1153">
        <v>4</v>
      </c>
      <c r="C67" s="1153">
        <v>24</v>
      </c>
      <c r="D67" s="1153">
        <v>289</v>
      </c>
      <c r="E67" s="1153">
        <v>52</v>
      </c>
      <c r="F67" s="1153">
        <v>200</v>
      </c>
      <c r="G67" s="1153">
        <v>190</v>
      </c>
      <c r="H67" s="1153">
        <v>200</v>
      </c>
      <c r="I67" s="1153"/>
      <c r="J67" s="1153"/>
      <c r="K67" s="1153"/>
      <c r="L67" s="1153"/>
      <c r="M67" s="1153"/>
      <c r="N67" s="1153"/>
      <c r="O67" s="1153">
        <v>10</v>
      </c>
      <c r="P67" s="1153"/>
      <c r="Q67" s="1153"/>
      <c r="R67" s="1153"/>
      <c r="S67" s="1153"/>
      <c r="T67" s="1153"/>
      <c r="U67" s="1153"/>
      <c r="V67" s="1153">
        <v>2</v>
      </c>
      <c r="W67" s="1153"/>
      <c r="X67" s="1153"/>
      <c r="Y67" s="1153"/>
      <c r="Z67" s="1154">
        <v>1</v>
      </c>
      <c r="AA67" s="1155"/>
      <c r="AB67" s="1155">
        <v>1</v>
      </c>
      <c r="AC67" s="1155"/>
      <c r="AD67" s="1156"/>
      <c r="AE67" s="1155">
        <v>102</v>
      </c>
      <c r="AF67" s="1154" t="s">
        <v>1915</v>
      </c>
      <c r="AG67" s="1154">
        <v>3.9</v>
      </c>
      <c r="AH67" s="1157">
        <v>349</v>
      </c>
      <c r="AI67" s="1158">
        <v>405.59999999999997</v>
      </c>
      <c r="AJ67" s="1159">
        <v>397.8</v>
      </c>
      <c r="AK67" s="1160">
        <v>7.7999999999999545</v>
      </c>
      <c r="AL67" s="1161">
        <v>35598</v>
      </c>
      <c r="AM67" s="1162">
        <v>698</v>
      </c>
      <c r="AN67" s="1175" t="s">
        <v>1896</v>
      </c>
    </row>
    <row r="68" spans="1:40" x14ac:dyDescent="0.15">
      <c r="A68" s="1164">
        <v>44452</v>
      </c>
      <c r="B68" s="1165">
        <v>4</v>
      </c>
      <c r="C68" s="1165">
        <v>35</v>
      </c>
      <c r="D68" s="1165">
        <v>289</v>
      </c>
      <c r="E68" s="1165">
        <v>17</v>
      </c>
      <c r="F68" s="1165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64">
        <v>44453</v>
      </c>
      <c r="B70" s="1165">
        <v>4</v>
      </c>
      <c r="C70" s="1165">
        <v>35</v>
      </c>
      <c r="D70" s="1165">
        <v>289</v>
      </c>
      <c r="E70" s="1165">
        <v>37</v>
      </c>
      <c r="F70" s="1165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52">
        <v>44435</v>
      </c>
      <c r="B75" s="1153">
        <v>10</v>
      </c>
      <c r="C75" s="1153">
        <v>19</v>
      </c>
      <c r="D75" s="1153">
        <v>359</v>
      </c>
      <c r="E75" s="1153">
        <v>0</v>
      </c>
      <c r="F75" s="1153">
        <v>35</v>
      </c>
      <c r="G75" s="1153">
        <v>0</v>
      </c>
      <c r="H75" s="1153">
        <v>35</v>
      </c>
      <c r="I75" s="1153"/>
      <c r="J75" s="1153">
        <v>35</v>
      </c>
      <c r="K75" s="1153"/>
      <c r="L75" s="1153"/>
      <c r="M75" s="1153"/>
      <c r="N75" s="1153"/>
      <c r="O75" s="1153"/>
      <c r="P75" s="1153"/>
      <c r="Q75" s="1153"/>
      <c r="R75" s="1153"/>
      <c r="S75" s="1153"/>
      <c r="T75" s="1153"/>
      <c r="U75" s="1153"/>
      <c r="V75" s="1153">
        <v>0</v>
      </c>
      <c r="W75" s="1153"/>
      <c r="X75" s="1153"/>
      <c r="Y75" s="1153"/>
      <c r="Z75" s="1154"/>
      <c r="AA75" s="1155"/>
      <c r="AB75" s="1155"/>
      <c r="AC75" s="1155"/>
      <c r="AD75" s="1156"/>
      <c r="AE75" s="1155">
        <v>0</v>
      </c>
      <c r="AF75" s="1154" t="s">
        <v>1912</v>
      </c>
      <c r="AG75" s="1154">
        <v>0.75</v>
      </c>
      <c r="AH75" s="1157">
        <v>157.6</v>
      </c>
      <c r="AI75" s="1158">
        <v>0</v>
      </c>
      <c r="AJ75" s="1159">
        <v>0</v>
      </c>
      <c r="AK75" s="1160">
        <v>0</v>
      </c>
      <c r="AL75" s="1161">
        <v>0</v>
      </c>
      <c r="AM75" s="1162">
        <v>0</v>
      </c>
      <c r="AN75" s="1175" t="s">
        <v>1590</v>
      </c>
    </row>
    <row r="76" spans="1:40" x14ac:dyDescent="0.15">
      <c r="A76" s="1152">
        <v>44435</v>
      </c>
      <c r="B76" s="1153">
        <v>10</v>
      </c>
      <c r="C76" s="1153">
        <v>19</v>
      </c>
      <c r="D76" s="1153">
        <v>359</v>
      </c>
      <c r="E76" s="1153">
        <v>185</v>
      </c>
      <c r="F76" s="1153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52">
        <v>44442</v>
      </c>
      <c r="B78" s="1153">
        <v>10</v>
      </c>
      <c r="C78" s="1153">
        <v>24</v>
      </c>
      <c r="D78" s="1153">
        <v>359</v>
      </c>
      <c r="E78" s="1153">
        <v>0</v>
      </c>
      <c r="F78" s="1153">
        <v>30</v>
      </c>
      <c r="G78" s="1153">
        <v>0</v>
      </c>
      <c r="H78" s="1153">
        <v>30</v>
      </c>
      <c r="I78" s="1153"/>
      <c r="J78" s="1153">
        <v>30</v>
      </c>
      <c r="K78" s="1153"/>
      <c r="L78" s="1153"/>
      <c r="M78" s="1153"/>
      <c r="N78" s="1153"/>
      <c r="O78" s="1153"/>
      <c r="P78" s="1153"/>
      <c r="Q78" s="1153"/>
      <c r="R78" s="1153"/>
      <c r="S78" s="1153"/>
      <c r="T78" s="1153"/>
      <c r="U78" s="1153"/>
      <c r="V78" s="1153">
        <v>0</v>
      </c>
      <c r="W78" s="1153"/>
      <c r="X78" s="1153"/>
      <c r="Y78" s="1153"/>
      <c r="Z78" s="1154"/>
      <c r="AA78" s="1155"/>
      <c r="AB78" s="1155"/>
      <c r="AC78" s="1155"/>
      <c r="AD78" s="1156"/>
      <c r="AE78" s="1155">
        <v>0</v>
      </c>
      <c r="AF78" s="1154" t="s">
        <v>1912</v>
      </c>
      <c r="AG78" s="1154">
        <v>0.75</v>
      </c>
      <c r="AH78" s="1157">
        <v>157.6</v>
      </c>
      <c r="AI78" s="1158">
        <v>0</v>
      </c>
      <c r="AJ78" s="1159">
        <v>0</v>
      </c>
      <c r="AK78" s="1160">
        <v>0</v>
      </c>
      <c r="AL78" s="1161">
        <v>0</v>
      </c>
      <c r="AM78" s="1162">
        <v>0</v>
      </c>
      <c r="AN78" s="1175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52">
        <v>44453</v>
      </c>
      <c r="B81" s="1153">
        <v>10</v>
      </c>
      <c r="C81" s="1153">
        <v>35</v>
      </c>
      <c r="D81" s="1153">
        <v>359</v>
      </c>
      <c r="E81" s="1153">
        <v>301</v>
      </c>
      <c r="F81" s="1153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52">
        <v>44448</v>
      </c>
      <c r="B83" s="1153">
        <v>12</v>
      </c>
      <c r="C83" s="1153">
        <v>24</v>
      </c>
      <c r="D83" s="1153">
        <v>365</v>
      </c>
      <c r="E83" s="1153">
        <v>0</v>
      </c>
      <c r="F83" s="1153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52">
        <v>44448</v>
      </c>
      <c r="B84" s="1153">
        <v>12</v>
      </c>
      <c r="C84" s="1153">
        <v>34</v>
      </c>
      <c r="D84" s="1153">
        <v>365</v>
      </c>
      <c r="E84" s="1153">
        <v>252</v>
      </c>
      <c r="F84" s="1153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52">
        <v>44449</v>
      </c>
      <c r="B85" s="1153">
        <v>12</v>
      </c>
      <c r="C85" s="1153">
        <v>34</v>
      </c>
      <c r="D85" s="1153">
        <v>365</v>
      </c>
      <c r="E85" s="1153">
        <v>242</v>
      </c>
      <c r="F85" s="1153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58">
        <v>363</v>
      </c>
      <c r="AJ85" s="1159">
        <v>345</v>
      </c>
      <c r="AK85" s="1160">
        <v>18</v>
      </c>
      <c r="AL85" s="1161">
        <v>45678</v>
      </c>
      <c r="AM85" s="1162">
        <v>2383.2000000000003</v>
      </c>
      <c r="AN85" s="1163" t="s">
        <v>1118</v>
      </c>
    </row>
    <row r="86" spans="1:40" x14ac:dyDescent="0.15">
      <c r="A86" s="1185">
        <v>44431</v>
      </c>
      <c r="B86" s="1178">
        <v>17</v>
      </c>
      <c r="C86" s="1178">
        <v>78</v>
      </c>
      <c r="D86" s="1178">
        <v>367</v>
      </c>
      <c r="E86" s="1178">
        <v>216</v>
      </c>
      <c r="F86" s="1173">
        <v>515</v>
      </c>
      <c r="G86" s="1179">
        <v>310</v>
      </c>
      <c r="H86" s="1179">
        <v>257.5</v>
      </c>
      <c r="I86" s="1179">
        <v>70</v>
      </c>
      <c r="J86" s="1179"/>
      <c r="K86" s="1179">
        <v>15</v>
      </c>
      <c r="L86" s="1179">
        <v>5</v>
      </c>
      <c r="M86" s="1179"/>
      <c r="N86" s="1179">
        <v>45</v>
      </c>
      <c r="O86" s="1179">
        <v>15</v>
      </c>
      <c r="P86" s="1179"/>
      <c r="Q86" s="1179"/>
      <c r="R86" s="1179"/>
      <c r="S86" s="1179"/>
      <c r="T86" s="1179">
        <v>55</v>
      </c>
      <c r="U86" s="1179"/>
      <c r="V86" s="1179">
        <v>12</v>
      </c>
      <c r="W86" s="1179">
        <v>6</v>
      </c>
      <c r="X86" s="1179"/>
      <c r="Y86" s="1179">
        <v>6</v>
      </c>
      <c r="Z86" s="1240"/>
      <c r="AA86" s="1180"/>
      <c r="AB86" s="1180"/>
      <c r="AC86" s="1180"/>
      <c r="AD86" s="1181"/>
      <c r="AE86" s="1180">
        <v>204</v>
      </c>
      <c r="AF86" s="1240" t="s">
        <v>1930</v>
      </c>
      <c r="AG86" s="1240">
        <v>1.3</v>
      </c>
      <c r="AH86" s="1182">
        <v>106</v>
      </c>
      <c r="AI86" s="1183">
        <v>280.8</v>
      </c>
      <c r="AJ86" s="1240">
        <v>265.2</v>
      </c>
      <c r="AK86" s="1182">
        <v>15.600000000000023</v>
      </c>
      <c r="AL86" s="1183">
        <v>21624</v>
      </c>
      <c r="AM86" s="1182">
        <v>1272</v>
      </c>
      <c r="AN86" s="1163" t="s">
        <v>1353</v>
      </c>
    </row>
    <row r="87" spans="1:40" x14ac:dyDescent="0.15">
      <c r="A87" s="1164">
        <v>44432</v>
      </c>
      <c r="B87" s="1165">
        <v>17</v>
      </c>
      <c r="C87" s="1165">
        <v>78</v>
      </c>
      <c r="D87" s="1165">
        <v>367</v>
      </c>
      <c r="E87" s="1165">
        <v>234</v>
      </c>
      <c r="F87" s="1165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63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64">
        <v>44452</v>
      </c>
      <c r="B91" s="1165">
        <v>17</v>
      </c>
      <c r="C91" s="1165">
        <v>78</v>
      </c>
      <c r="D91" s="1165">
        <v>367</v>
      </c>
      <c r="E91" s="1165">
        <v>43</v>
      </c>
      <c r="F91" s="1165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63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64">
        <v>44439</v>
      </c>
      <c r="B93" s="1165">
        <v>9</v>
      </c>
      <c r="C93" s="1165">
        <v>52</v>
      </c>
      <c r="D93" s="1165">
        <v>368</v>
      </c>
      <c r="E93" s="1165">
        <v>118</v>
      </c>
      <c r="F93" s="1165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64">
        <v>44440</v>
      </c>
      <c r="B94" s="1165">
        <v>9</v>
      </c>
      <c r="C94" s="1165">
        <v>55</v>
      </c>
      <c r="D94" s="1165">
        <v>368</v>
      </c>
      <c r="E94" s="1165">
        <v>252</v>
      </c>
      <c r="F94" s="1165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85">
        <v>44452</v>
      </c>
      <c r="B95" s="1178">
        <v>9</v>
      </c>
      <c r="C95" s="1178">
        <v>52</v>
      </c>
      <c r="D95" s="1178">
        <v>368</v>
      </c>
      <c r="E95" s="1178">
        <v>218</v>
      </c>
      <c r="F95" s="1173">
        <v>465</v>
      </c>
      <c r="G95" s="1179">
        <v>430</v>
      </c>
      <c r="H95" s="1179">
        <v>232.5</v>
      </c>
      <c r="I95" s="1179"/>
      <c r="J95" s="1179"/>
      <c r="K95" s="1179">
        <v>20</v>
      </c>
      <c r="L95" s="1179"/>
      <c r="M95" s="1179"/>
      <c r="N95" s="1179"/>
      <c r="O95" s="1179">
        <v>15</v>
      </c>
      <c r="P95" s="1179"/>
      <c r="Q95" s="1179"/>
      <c r="R95" s="1179"/>
      <c r="S95" s="1179"/>
      <c r="T95" s="1179"/>
      <c r="U95" s="1179"/>
      <c r="V95" s="1179">
        <v>1</v>
      </c>
      <c r="W95" s="1179"/>
      <c r="X95" s="1179"/>
      <c r="Y95" s="1179"/>
      <c r="Z95" s="1240"/>
      <c r="AA95" s="1180"/>
      <c r="AB95" s="1180">
        <v>1</v>
      </c>
      <c r="AC95" s="1180"/>
      <c r="AD95" s="1181"/>
      <c r="AE95" s="1180">
        <v>217</v>
      </c>
      <c r="AF95" s="1240" t="s">
        <v>1915</v>
      </c>
      <c r="AG95" s="1240">
        <v>1.6</v>
      </c>
      <c r="AH95" s="1182">
        <v>90.4</v>
      </c>
      <c r="AI95" s="1183">
        <v>348.8</v>
      </c>
      <c r="AJ95" s="1240">
        <v>347.20000000000005</v>
      </c>
      <c r="AK95" s="1182">
        <v>1.5999999999999659</v>
      </c>
      <c r="AL95" s="1183">
        <v>19616.800000000003</v>
      </c>
      <c r="AM95" s="1182">
        <v>90.4</v>
      </c>
      <c r="AN95" s="1163" t="s">
        <v>1933</v>
      </c>
    </row>
    <row r="96" spans="1:40" x14ac:dyDescent="0.15">
      <c r="A96" s="1152">
        <v>44431</v>
      </c>
      <c r="B96" s="1153">
        <v>16</v>
      </c>
      <c r="C96" s="1153">
        <v>24</v>
      </c>
      <c r="D96" s="1153">
        <v>368</v>
      </c>
      <c r="E96" s="1153">
        <v>217</v>
      </c>
      <c r="F96" s="1153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64">
        <v>44432</v>
      </c>
      <c r="B98" s="1165">
        <v>16</v>
      </c>
      <c r="C98" s="1165">
        <v>52</v>
      </c>
      <c r="D98" s="1165">
        <v>368</v>
      </c>
      <c r="E98" s="1165">
        <v>213</v>
      </c>
      <c r="F98" s="1165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10">
        <v>340.8</v>
      </c>
      <c r="AJ98" s="1154">
        <v>316.8</v>
      </c>
      <c r="AK98" s="1157">
        <v>24</v>
      </c>
      <c r="AL98" s="1110">
        <v>17899.2</v>
      </c>
      <c r="AM98" s="1157">
        <v>1356</v>
      </c>
      <c r="AN98" s="1163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77">
        <v>44431</v>
      </c>
      <c r="B100" s="1178">
        <v>5</v>
      </c>
      <c r="C100" s="1178">
        <v>41</v>
      </c>
      <c r="D100" s="1178">
        <v>435</v>
      </c>
      <c r="E100" s="1178">
        <v>0</v>
      </c>
      <c r="F100" s="1173">
        <v>0</v>
      </c>
      <c r="G100" s="1179">
        <v>0</v>
      </c>
      <c r="H100" s="1179">
        <v>0</v>
      </c>
      <c r="I100" s="1179"/>
      <c r="J100" s="1179"/>
      <c r="K100" s="1179"/>
      <c r="L100" s="1179"/>
      <c r="M100" s="1179"/>
      <c r="N100" s="1179"/>
      <c r="O100" s="1179"/>
      <c r="P100" s="1179"/>
      <c r="Q100" s="1179"/>
      <c r="R100" s="1179"/>
      <c r="S100" s="1179"/>
      <c r="T100" s="1179"/>
      <c r="U100" s="1179"/>
      <c r="V100" s="1179">
        <v>1</v>
      </c>
      <c r="W100" s="1179"/>
      <c r="X100" s="1179"/>
      <c r="Y100" s="1179"/>
      <c r="Z100" s="1240"/>
      <c r="AA100" s="1180"/>
      <c r="AB100" s="1180"/>
      <c r="AC100" s="1180"/>
      <c r="AD100" s="1181">
        <v>1</v>
      </c>
      <c r="AE100" s="1180">
        <v>-1</v>
      </c>
      <c r="AF100" s="1240" t="s">
        <v>1910</v>
      </c>
      <c r="AG100" s="1240">
        <v>2.452</v>
      </c>
      <c r="AH100" s="1182">
        <v>310</v>
      </c>
      <c r="AI100" s="1183">
        <v>0</v>
      </c>
      <c r="AJ100" s="1240">
        <v>-2.452</v>
      </c>
      <c r="AK100" s="1182">
        <v>2.452</v>
      </c>
      <c r="AL100" s="1183">
        <v>-310</v>
      </c>
      <c r="AM100" s="1182">
        <v>310</v>
      </c>
      <c r="AN100" s="1163" t="s">
        <v>1019</v>
      </c>
    </row>
    <row r="101" spans="1:40" x14ac:dyDescent="0.15">
      <c r="A101" s="1164">
        <v>44432</v>
      </c>
      <c r="B101" s="1165">
        <v>5</v>
      </c>
      <c r="C101" s="1165">
        <v>9</v>
      </c>
      <c r="D101" s="1165">
        <v>435</v>
      </c>
      <c r="E101" s="1165">
        <v>129</v>
      </c>
      <c r="F101" s="1165">
        <v>465</v>
      </c>
      <c r="G101" s="1153">
        <v>295</v>
      </c>
      <c r="H101" s="1153">
        <v>465</v>
      </c>
      <c r="I101" s="1153">
        <v>10</v>
      </c>
      <c r="J101" s="1153"/>
      <c r="K101" s="1153"/>
      <c r="L101" s="1153">
        <v>20</v>
      </c>
      <c r="M101" s="1153"/>
      <c r="N101" s="1153"/>
      <c r="O101" s="1153">
        <v>10</v>
      </c>
      <c r="P101" s="1153"/>
      <c r="Q101" s="1153"/>
      <c r="R101" s="1153"/>
      <c r="S101" s="1153"/>
      <c r="T101" s="1153">
        <v>130</v>
      </c>
      <c r="U101" s="1153"/>
      <c r="V101" s="1153">
        <v>6</v>
      </c>
      <c r="W101" s="1153"/>
      <c r="X101" s="1153">
        <v>2</v>
      </c>
      <c r="Y101" s="1153">
        <v>3</v>
      </c>
      <c r="Z101" s="1154"/>
      <c r="AA101" s="1155"/>
      <c r="AB101" s="1155"/>
      <c r="AC101" s="1155"/>
      <c r="AD101" s="1156">
        <v>1</v>
      </c>
      <c r="AE101" s="1155">
        <v>252</v>
      </c>
      <c r="AF101" s="1154" t="s">
        <v>1910</v>
      </c>
      <c r="AG101" s="1154">
        <v>2.452</v>
      </c>
      <c r="AH101" s="1157">
        <v>310</v>
      </c>
      <c r="AI101" s="1158">
        <v>632.61599999999999</v>
      </c>
      <c r="AJ101" s="1159">
        <v>617.904</v>
      </c>
      <c r="AK101" s="1160">
        <v>14.711999999999989</v>
      </c>
      <c r="AL101" s="1161">
        <v>78120</v>
      </c>
      <c r="AM101" s="1162">
        <v>1860</v>
      </c>
      <c r="AN101" s="1175" t="s">
        <v>1019</v>
      </c>
    </row>
    <row r="102" spans="1:40" x14ac:dyDescent="0.15">
      <c r="A102" s="1164">
        <v>44432</v>
      </c>
      <c r="B102" s="1165">
        <v>5</v>
      </c>
      <c r="C102" s="1165">
        <v>41</v>
      </c>
      <c r="D102" s="1165">
        <v>435</v>
      </c>
      <c r="E102" s="1165">
        <v>0</v>
      </c>
      <c r="F102" s="1165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64">
        <v>44442</v>
      </c>
      <c r="B107" s="1165">
        <v>5</v>
      </c>
      <c r="C107" s="1165">
        <v>78</v>
      </c>
      <c r="D107" s="1165">
        <v>435</v>
      </c>
      <c r="E107" s="1165">
        <v>140</v>
      </c>
      <c r="F107" s="1165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52">
        <v>44445</v>
      </c>
      <c r="B108" s="1153">
        <v>5</v>
      </c>
      <c r="C108" s="1153">
        <v>24</v>
      </c>
      <c r="D108" s="1153">
        <v>435</v>
      </c>
      <c r="E108" s="1153">
        <v>31</v>
      </c>
      <c r="F108" s="1153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85">
        <v>44445</v>
      </c>
      <c r="B109" s="1178">
        <v>5</v>
      </c>
      <c r="C109" s="1178">
        <v>34</v>
      </c>
      <c r="D109" s="1178">
        <v>435</v>
      </c>
      <c r="E109" s="1178">
        <v>118</v>
      </c>
      <c r="F109" s="1173">
        <v>360</v>
      </c>
      <c r="G109" s="1179">
        <v>240</v>
      </c>
      <c r="H109" s="1179">
        <v>360</v>
      </c>
      <c r="I109" s="1179">
        <v>15</v>
      </c>
      <c r="J109" s="1179"/>
      <c r="K109" s="1179"/>
      <c r="L109" s="1179">
        <v>30</v>
      </c>
      <c r="M109" s="1179"/>
      <c r="N109" s="1179">
        <v>40</v>
      </c>
      <c r="O109" s="1179">
        <v>20</v>
      </c>
      <c r="P109" s="1179"/>
      <c r="Q109" s="1179"/>
      <c r="R109" s="1179"/>
      <c r="S109" s="1179"/>
      <c r="T109" s="1179">
        <v>15</v>
      </c>
      <c r="U109" s="1179"/>
      <c r="V109" s="1179">
        <v>16</v>
      </c>
      <c r="W109" s="1179"/>
      <c r="X109" s="1179"/>
      <c r="Y109" s="1179">
        <v>11</v>
      </c>
      <c r="Z109" s="1240"/>
      <c r="AA109" s="1180"/>
      <c r="AB109" s="1180">
        <v>2</v>
      </c>
      <c r="AC109" s="1180"/>
      <c r="AD109" s="1181">
        <v>3</v>
      </c>
      <c r="AE109" s="1180">
        <v>220</v>
      </c>
      <c r="AF109" s="1240" t="s">
        <v>1910</v>
      </c>
      <c r="AG109" s="1240">
        <v>2.452</v>
      </c>
      <c r="AH109" s="1182">
        <v>310</v>
      </c>
      <c r="AI109" s="1183">
        <v>578.67200000000003</v>
      </c>
      <c r="AJ109" s="1240">
        <v>539.43999999999994</v>
      </c>
      <c r="AK109" s="1182">
        <v>39.232000000000085</v>
      </c>
      <c r="AL109" s="1183">
        <v>68200</v>
      </c>
      <c r="AM109" s="1182">
        <v>4960</v>
      </c>
      <c r="AN109" s="1163" t="s">
        <v>1019</v>
      </c>
    </row>
    <row r="110" spans="1:40" x14ac:dyDescent="0.15">
      <c r="A110" s="1164">
        <v>44446</v>
      </c>
      <c r="B110" s="1165">
        <v>5</v>
      </c>
      <c r="C110" s="1165">
        <v>78</v>
      </c>
      <c r="D110" s="1165">
        <v>435</v>
      </c>
      <c r="E110" s="1165">
        <v>62</v>
      </c>
      <c r="F110" s="1165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64">
        <v>44446</v>
      </c>
      <c r="B111" s="1165">
        <v>5</v>
      </c>
      <c r="C111" s="1165">
        <v>34</v>
      </c>
      <c r="D111" s="1165">
        <v>435</v>
      </c>
      <c r="E111" s="1165">
        <v>114</v>
      </c>
      <c r="F111" s="1165">
        <v>325</v>
      </c>
      <c r="G111" s="1153">
        <v>230</v>
      </c>
      <c r="H111" s="1153">
        <v>325</v>
      </c>
      <c r="I111" s="1153">
        <v>15</v>
      </c>
      <c r="J111" s="1153"/>
      <c r="K111" s="1153"/>
      <c r="L111" s="1153">
        <v>30</v>
      </c>
      <c r="M111" s="1153"/>
      <c r="N111" s="1153">
        <v>30</v>
      </c>
      <c r="O111" s="1153">
        <v>20</v>
      </c>
      <c r="P111" s="1153"/>
      <c r="Q111" s="1153"/>
      <c r="R111" s="1153"/>
      <c r="S111" s="1153"/>
      <c r="T111" s="1153"/>
      <c r="U111" s="1153"/>
      <c r="V111" s="1153">
        <v>3</v>
      </c>
      <c r="W111" s="1153"/>
      <c r="X111" s="1153"/>
      <c r="Y111" s="1153">
        <v>2</v>
      </c>
      <c r="Z111" s="1154"/>
      <c r="AA111" s="1155">
        <v>1</v>
      </c>
      <c r="AB111" s="1155"/>
      <c r="AC111" s="1155"/>
      <c r="AD111" s="1156"/>
      <c r="AE111" s="1155">
        <v>225</v>
      </c>
      <c r="AF111" s="1154" t="s">
        <v>1910</v>
      </c>
      <c r="AG111" s="1154">
        <v>2.452</v>
      </c>
      <c r="AH111" s="1157">
        <v>310</v>
      </c>
      <c r="AI111" s="1158">
        <v>559.05600000000004</v>
      </c>
      <c r="AJ111" s="1159">
        <v>551.70000000000005</v>
      </c>
      <c r="AK111" s="1160">
        <v>7.3559999999999945</v>
      </c>
      <c r="AL111" s="1161">
        <v>69750</v>
      </c>
      <c r="AM111" s="1162">
        <v>930</v>
      </c>
      <c r="AN111" s="1175" t="s">
        <v>1019</v>
      </c>
    </row>
    <row r="112" spans="1:40" x14ac:dyDescent="0.15">
      <c r="A112" s="1164">
        <v>44447</v>
      </c>
      <c r="B112" s="1165">
        <v>5</v>
      </c>
      <c r="C112" s="1165">
        <v>78</v>
      </c>
      <c r="D112" s="1165">
        <v>435</v>
      </c>
      <c r="E112" s="1165">
        <v>139</v>
      </c>
      <c r="F112" s="1165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52">
        <v>44447</v>
      </c>
      <c r="B113" s="1153">
        <v>5</v>
      </c>
      <c r="C113" s="1153">
        <v>34</v>
      </c>
      <c r="D113" s="1153">
        <v>435</v>
      </c>
      <c r="E113" s="1153">
        <v>148</v>
      </c>
      <c r="F113" s="1153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85">
        <v>44448</v>
      </c>
      <c r="B114" s="1178">
        <v>5</v>
      </c>
      <c r="C114" s="1178">
        <v>78</v>
      </c>
      <c r="D114" s="1178">
        <v>435</v>
      </c>
      <c r="E114" s="1178">
        <v>121</v>
      </c>
      <c r="F114" s="1173">
        <v>455</v>
      </c>
      <c r="G114" s="1179">
        <v>245</v>
      </c>
      <c r="H114" s="1179">
        <v>455</v>
      </c>
      <c r="I114" s="1179">
        <v>45</v>
      </c>
      <c r="J114" s="1179"/>
      <c r="K114" s="1179"/>
      <c r="L114" s="1179">
        <v>40</v>
      </c>
      <c r="M114" s="1179">
        <v>50</v>
      </c>
      <c r="N114" s="1179">
        <v>30</v>
      </c>
      <c r="O114" s="1179">
        <v>15</v>
      </c>
      <c r="P114" s="1179"/>
      <c r="Q114" s="1179"/>
      <c r="R114" s="1179"/>
      <c r="S114" s="1179"/>
      <c r="T114" s="1179">
        <v>30</v>
      </c>
      <c r="U114" s="1179"/>
      <c r="V114" s="1179">
        <v>33</v>
      </c>
      <c r="W114" s="1179">
        <v>3</v>
      </c>
      <c r="X114" s="1179"/>
      <c r="Y114" s="1179">
        <v>20</v>
      </c>
      <c r="Z114" s="1240"/>
      <c r="AA114" s="1180"/>
      <c r="AB114" s="1180"/>
      <c r="AC114" s="1180">
        <v>7</v>
      </c>
      <c r="AD114" s="1181">
        <v>3</v>
      </c>
      <c r="AE114" s="1180">
        <v>209</v>
      </c>
      <c r="AF114" s="1240" t="s">
        <v>1910</v>
      </c>
      <c r="AG114" s="1240">
        <v>2.452</v>
      </c>
      <c r="AH114" s="1182">
        <v>310</v>
      </c>
      <c r="AI114" s="1183">
        <v>593.38400000000001</v>
      </c>
      <c r="AJ114" s="1240">
        <v>512.46799999999996</v>
      </c>
      <c r="AK114" s="1182">
        <v>80.916000000000054</v>
      </c>
      <c r="AL114" s="1183">
        <v>64790</v>
      </c>
      <c r="AM114" s="1182">
        <v>10230</v>
      </c>
      <c r="AN114" s="1163" t="s">
        <v>1019</v>
      </c>
    </row>
    <row r="115" spans="1:40" x14ac:dyDescent="0.15">
      <c r="A115" s="1152">
        <v>44449</v>
      </c>
      <c r="B115" s="1153">
        <v>5</v>
      </c>
      <c r="C115" s="1153">
        <v>78</v>
      </c>
      <c r="D115" s="1153">
        <v>435</v>
      </c>
      <c r="E115" s="1153">
        <v>130</v>
      </c>
      <c r="F115" s="1153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52">
        <v>44452</v>
      </c>
      <c r="B116" s="1153">
        <v>5</v>
      </c>
      <c r="C116" s="1153">
        <v>78</v>
      </c>
      <c r="D116" s="1153">
        <v>435</v>
      </c>
      <c r="E116" s="1153">
        <v>61</v>
      </c>
      <c r="F116" s="1153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77">
        <v>44459</v>
      </c>
      <c r="B119" s="1178">
        <v>5</v>
      </c>
      <c r="C119" s="1178">
        <v>78</v>
      </c>
      <c r="D119" s="1178">
        <v>435</v>
      </c>
      <c r="E119" s="1178">
        <v>122</v>
      </c>
      <c r="F119" s="1173">
        <v>460</v>
      </c>
      <c r="G119" s="1179">
        <v>255</v>
      </c>
      <c r="H119" s="1179">
        <v>460</v>
      </c>
      <c r="I119" s="1179">
        <v>50</v>
      </c>
      <c r="J119" s="1179"/>
      <c r="K119" s="1179"/>
      <c r="L119" s="1179">
        <v>25</v>
      </c>
      <c r="M119" s="1179">
        <v>55</v>
      </c>
      <c r="N119" s="1179">
        <v>30</v>
      </c>
      <c r="O119" s="1179">
        <v>15</v>
      </c>
      <c r="P119" s="1179"/>
      <c r="Q119" s="1179"/>
      <c r="R119" s="1179"/>
      <c r="S119" s="1179"/>
      <c r="T119" s="1179">
        <v>30</v>
      </c>
      <c r="U119" s="1179"/>
      <c r="V119" s="1179">
        <v>9</v>
      </c>
      <c r="W119" s="1179">
        <v>2</v>
      </c>
      <c r="X119" s="1179"/>
      <c r="Y119" s="1179">
        <v>6</v>
      </c>
      <c r="Z119" s="1240"/>
      <c r="AA119" s="1180">
        <v>1</v>
      </c>
      <c r="AB119" s="1180"/>
      <c r="AC119" s="1180"/>
      <c r="AD119" s="1181"/>
      <c r="AE119" s="1180">
        <v>235</v>
      </c>
      <c r="AF119" s="1240" t="s">
        <v>1910</v>
      </c>
      <c r="AG119" s="1240">
        <v>2.452</v>
      </c>
      <c r="AH119" s="1182">
        <v>310</v>
      </c>
      <c r="AI119" s="1183">
        <v>598.28800000000001</v>
      </c>
      <c r="AJ119" s="1240">
        <v>576.22</v>
      </c>
      <c r="AK119" s="1182">
        <v>22.067999999999984</v>
      </c>
      <c r="AL119" s="1183">
        <v>72850</v>
      </c>
      <c r="AM119" s="1182">
        <v>2790</v>
      </c>
      <c r="AN119" s="1163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52">
        <v>44432</v>
      </c>
      <c r="B122" s="1153">
        <v>12</v>
      </c>
      <c r="C122" s="1153">
        <v>35</v>
      </c>
      <c r="D122" s="1153">
        <v>474</v>
      </c>
      <c r="E122" s="1153">
        <v>0</v>
      </c>
      <c r="F122" s="1153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52">
        <v>44433</v>
      </c>
      <c r="B126" s="1153">
        <v>10</v>
      </c>
      <c r="C126" s="1153">
        <v>21</v>
      </c>
      <c r="D126" s="1153">
        <v>490</v>
      </c>
      <c r="E126" s="1153">
        <v>0</v>
      </c>
      <c r="F126" s="1153">
        <v>40</v>
      </c>
      <c r="G126" s="1153">
        <v>0</v>
      </c>
      <c r="H126" s="1153">
        <v>40</v>
      </c>
      <c r="I126" s="1153"/>
      <c r="J126" s="1153">
        <v>40</v>
      </c>
      <c r="K126" s="1153"/>
      <c r="L126" s="1153"/>
      <c r="M126" s="1153"/>
      <c r="N126" s="1153"/>
      <c r="O126" s="1153"/>
      <c r="P126" s="1153"/>
      <c r="Q126" s="1153"/>
      <c r="R126" s="1153"/>
      <c r="S126" s="1153"/>
      <c r="T126" s="1153"/>
      <c r="U126" s="1153"/>
      <c r="V126" s="1153">
        <v>0</v>
      </c>
      <c r="W126" s="1153"/>
      <c r="X126" s="1153"/>
      <c r="Y126" s="1153"/>
      <c r="Z126" s="1154"/>
      <c r="AA126" s="1155"/>
      <c r="AB126" s="1155"/>
      <c r="AC126" s="1155"/>
      <c r="AD126" s="1156"/>
      <c r="AE126" s="1155">
        <v>0</v>
      </c>
      <c r="AF126" s="1154" t="s">
        <v>1954</v>
      </c>
      <c r="AG126" s="1154">
        <v>5.8</v>
      </c>
      <c r="AH126" s="1157">
        <v>824</v>
      </c>
      <c r="AI126" s="1158">
        <v>0</v>
      </c>
      <c r="AJ126" s="1159">
        <v>0</v>
      </c>
      <c r="AK126" s="1160">
        <v>0</v>
      </c>
      <c r="AL126" s="1161">
        <v>0</v>
      </c>
      <c r="AM126" s="1162">
        <v>0</v>
      </c>
      <c r="AN126" s="1175" t="s">
        <v>1856</v>
      </c>
    </row>
    <row r="127" spans="1:40" x14ac:dyDescent="0.15">
      <c r="A127" s="1164">
        <v>44434</v>
      </c>
      <c r="B127" s="1165">
        <v>10</v>
      </c>
      <c r="C127" s="1165">
        <v>19</v>
      </c>
      <c r="D127" s="1165">
        <v>490</v>
      </c>
      <c r="E127" s="1165">
        <v>94</v>
      </c>
      <c r="F127" s="1165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52">
        <v>44440</v>
      </c>
      <c r="B128" s="1153">
        <v>10</v>
      </c>
      <c r="C128" s="1153">
        <v>35</v>
      </c>
      <c r="D128" s="1153">
        <v>490</v>
      </c>
      <c r="E128" s="1153">
        <v>0</v>
      </c>
      <c r="F128" s="1153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52">
        <v>44440</v>
      </c>
      <c r="B129" s="1153">
        <v>10</v>
      </c>
      <c r="C129" s="1153">
        <v>35</v>
      </c>
      <c r="D129" s="1153">
        <v>490</v>
      </c>
      <c r="E129" s="1153">
        <v>3</v>
      </c>
      <c r="F129" s="1153">
        <v>150</v>
      </c>
      <c r="G129" s="1153">
        <v>40</v>
      </c>
      <c r="H129" s="1153">
        <v>150</v>
      </c>
      <c r="I129" s="1153">
        <v>20</v>
      </c>
      <c r="J129" s="1153"/>
      <c r="K129" s="1153"/>
      <c r="L129" s="1153">
        <v>30</v>
      </c>
      <c r="M129" s="1153"/>
      <c r="N129" s="1153">
        <v>60</v>
      </c>
      <c r="O129" s="1153"/>
      <c r="P129" s="1153"/>
      <c r="Q129" s="1153"/>
      <c r="R129" s="1153"/>
      <c r="S129" s="1153"/>
      <c r="T129" s="1153"/>
      <c r="U129" s="1153"/>
      <c r="V129" s="1153">
        <v>3</v>
      </c>
      <c r="W129" s="1153"/>
      <c r="X129" s="1153"/>
      <c r="Y129" s="1153">
        <v>3</v>
      </c>
      <c r="Z129" s="1154"/>
      <c r="AA129" s="1155"/>
      <c r="AB129" s="1155"/>
      <c r="AC129" s="1155"/>
      <c r="AD129" s="1156"/>
      <c r="AE129" s="1155">
        <v>0</v>
      </c>
      <c r="AF129" s="1154" t="s">
        <v>1954</v>
      </c>
      <c r="AG129" s="1154">
        <v>5.8</v>
      </c>
      <c r="AH129" s="1157">
        <v>824</v>
      </c>
      <c r="AI129" s="1158">
        <v>17.399999999999999</v>
      </c>
      <c r="AJ129" s="1159">
        <v>0</v>
      </c>
      <c r="AK129" s="1160">
        <v>17.399999999999999</v>
      </c>
      <c r="AL129" s="1161">
        <v>0</v>
      </c>
      <c r="AM129" s="1162">
        <v>2472</v>
      </c>
      <c r="AN129" s="1175" t="s">
        <v>1856</v>
      </c>
    </row>
    <row r="130" spans="1:40" x14ac:dyDescent="0.15">
      <c r="A130" s="1164">
        <v>44440</v>
      </c>
      <c r="B130" s="1165">
        <v>10</v>
      </c>
      <c r="C130" s="1165">
        <v>24</v>
      </c>
      <c r="D130" s="1165">
        <v>490</v>
      </c>
      <c r="E130" s="1165">
        <v>13</v>
      </c>
      <c r="F130" s="1165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75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64">
        <v>44434</v>
      </c>
      <c r="B137" s="1165">
        <v>12</v>
      </c>
      <c r="C137" s="1165">
        <v>80</v>
      </c>
      <c r="D137" s="1165">
        <v>492</v>
      </c>
      <c r="E137" s="1165">
        <v>105</v>
      </c>
      <c r="F137" s="1165">
        <v>465</v>
      </c>
      <c r="G137" s="1153">
        <v>465</v>
      </c>
      <c r="H137" s="1153">
        <v>232.5</v>
      </c>
      <c r="I137" s="1153"/>
      <c r="J137" s="1153"/>
      <c r="K137" s="1153"/>
      <c r="L137" s="1153"/>
      <c r="M137" s="1153"/>
      <c r="N137" s="1153"/>
      <c r="O137" s="1153"/>
      <c r="P137" s="1153"/>
      <c r="Q137" s="1153"/>
      <c r="R137" s="1153"/>
      <c r="S137" s="1153"/>
      <c r="T137" s="1153"/>
      <c r="U137" s="1153"/>
      <c r="V137" s="1153">
        <v>6</v>
      </c>
      <c r="W137" s="1153">
        <v>6</v>
      </c>
      <c r="X137" s="1153"/>
      <c r="Y137" s="1153"/>
      <c r="Z137" s="1154"/>
      <c r="AA137" s="1155"/>
      <c r="AB137" s="1155"/>
      <c r="AC137" s="1155"/>
      <c r="AD137" s="1156"/>
      <c r="AE137" s="1155">
        <v>99</v>
      </c>
      <c r="AF137" s="1154" t="s">
        <v>1086</v>
      </c>
      <c r="AG137" s="1154">
        <v>5.5</v>
      </c>
      <c r="AH137" s="1157">
        <v>449</v>
      </c>
      <c r="AI137" s="1158">
        <v>577.5</v>
      </c>
      <c r="AJ137" s="1159">
        <v>544.5</v>
      </c>
      <c r="AK137" s="1160">
        <v>33</v>
      </c>
      <c r="AL137" s="1161">
        <v>44451</v>
      </c>
      <c r="AM137" s="1162">
        <v>2694</v>
      </c>
      <c r="AN137" s="1163" t="s">
        <v>1857</v>
      </c>
    </row>
    <row r="138" spans="1:40" x14ac:dyDescent="0.15">
      <c r="A138" s="1152">
        <v>44440</v>
      </c>
      <c r="B138" s="1153">
        <v>12</v>
      </c>
      <c r="C138" s="1153">
        <v>19</v>
      </c>
      <c r="D138" s="1153">
        <v>492</v>
      </c>
      <c r="E138" s="1153">
        <v>0</v>
      </c>
      <c r="F138" s="1153">
        <v>30</v>
      </c>
      <c r="G138" s="1153">
        <v>0</v>
      </c>
      <c r="H138" s="1153">
        <v>30</v>
      </c>
      <c r="I138" s="1153"/>
      <c r="J138" s="1153">
        <v>30</v>
      </c>
      <c r="K138" s="1153"/>
      <c r="L138" s="1153"/>
      <c r="M138" s="1153"/>
      <c r="N138" s="1153"/>
      <c r="O138" s="1153"/>
      <c r="P138" s="1153"/>
      <c r="Q138" s="1153"/>
      <c r="R138" s="1153"/>
      <c r="S138" s="1153"/>
      <c r="T138" s="1153"/>
      <c r="U138" s="1153"/>
      <c r="V138" s="1153">
        <v>0</v>
      </c>
      <c r="W138" s="1153"/>
      <c r="X138" s="1153"/>
      <c r="Y138" s="1153"/>
      <c r="Z138" s="1154"/>
      <c r="AA138" s="1155"/>
      <c r="AB138" s="1155"/>
      <c r="AC138" s="1155"/>
      <c r="AD138" s="1156"/>
      <c r="AE138" s="1155">
        <v>0</v>
      </c>
      <c r="AF138" s="1154" t="s">
        <v>1086</v>
      </c>
      <c r="AG138" s="1154">
        <v>5.5</v>
      </c>
      <c r="AH138" s="1157">
        <v>449</v>
      </c>
      <c r="AI138" s="1158">
        <v>0</v>
      </c>
      <c r="AJ138" s="1159">
        <v>0</v>
      </c>
      <c r="AK138" s="1160">
        <v>0</v>
      </c>
      <c r="AL138" s="1161">
        <v>0</v>
      </c>
      <c r="AM138" s="1162">
        <v>0</v>
      </c>
      <c r="AN138" s="1175" t="s">
        <v>1857</v>
      </c>
    </row>
    <row r="139" spans="1:40" x14ac:dyDescent="0.15">
      <c r="A139" s="1164">
        <v>44441</v>
      </c>
      <c r="B139" s="1165">
        <v>12</v>
      </c>
      <c r="C139" s="1165">
        <v>80</v>
      </c>
      <c r="D139" s="1165">
        <v>492</v>
      </c>
      <c r="E139" s="1165">
        <v>112</v>
      </c>
      <c r="F139" s="1165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85">
        <v>44431</v>
      </c>
      <c r="B140" s="1178">
        <v>3</v>
      </c>
      <c r="C140" s="1178">
        <v>88</v>
      </c>
      <c r="D140" s="1178">
        <v>499</v>
      </c>
      <c r="E140" s="1178">
        <v>139</v>
      </c>
      <c r="F140" s="1173">
        <v>555</v>
      </c>
      <c r="G140" s="1179">
        <v>525</v>
      </c>
      <c r="H140" s="1179">
        <v>555</v>
      </c>
      <c r="I140" s="1179">
        <v>10</v>
      </c>
      <c r="J140" s="1179"/>
      <c r="K140" s="1179"/>
      <c r="L140" s="1179"/>
      <c r="M140" s="1179">
        <v>5</v>
      </c>
      <c r="N140" s="1179">
        <v>15</v>
      </c>
      <c r="O140" s="1179"/>
      <c r="P140" s="1179"/>
      <c r="Q140" s="1179"/>
      <c r="R140" s="1179"/>
      <c r="S140" s="1179"/>
      <c r="T140" s="1179"/>
      <c r="U140" s="1179"/>
      <c r="V140" s="1179">
        <v>2</v>
      </c>
      <c r="W140" s="1179"/>
      <c r="X140" s="1179"/>
      <c r="Y140" s="1179">
        <v>1</v>
      </c>
      <c r="Z140" s="1240">
        <v>1</v>
      </c>
      <c r="AA140" s="1180"/>
      <c r="AB140" s="1180"/>
      <c r="AC140" s="1180"/>
      <c r="AD140" s="1181"/>
      <c r="AE140" s="1180">
        <v>276</v>
      </c>
      <c r="AF140" s="1240" t="s">
        <v>1913</v>
      </c>
      <c r="AG140" s="1240">
        <v>7.54</v>
      </c>
      <c r="AH140" s="1182">
        <v>450</v>
      </c>
      <c r="AI140" s="1183">
        <v>2096.12</v>
      </c>
      <c r="AJ140" s="1240">
        <v>2081.04</v>
      </c>
      <c r="AK140" s="1182">
        <v>15.079999999999927</v>
      </c>
      <c r="AL140" s="1183">
        <v>124200</v>
      </c>
      <c r="AM140" s="1182">
        <v>900</v>
      </c>
      <c r="AN140" s="1163" t="s">
        <v>1789</v>
      </c>
    </row>
    <row r="141" spans="1:40" x14ac:dyDescent="0.15">
      <c r="A141" s="1152">
        <v>44431</v>
      </c>
      <c r="B141" s="1153">
        <v>3</v>
      </c>
      <c r="C141" s="1153">
        <v>34</v>
      </c>
      <c r="D141" s="1153">
        <v>499</v>
      </c>
      <c r="E141" s="1153">
        <v>71</v>
      </c>
      <c r="F141" s="1153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58">
        <v>1070.68</v>
      </c>
      <c r="AJ141" s="1159">
        <v>1070.68</v>
      </c>
      <c r="AK141" s="1160">
        <v>0</v>
      </c>
      <c r="AL141" s="1161">
        <v>63900</v>
      </c>
      <c r="AM141" s="1162">
        <v>0</v>
      </c>
      <c r="AN141" s="1175" t="s">
        <v>1789</v>
      </c>
    </row>
    <row r="142" spans="1:40" x14ac:dyDescent="0.15">
      <c r="A142" s="1152">
        <v>44432</v>
      </c>
      <c r="B142" s="1153">
        <v>3</v>
      </c>
      <c r="C142" s="1153">
        <v>88</v>
      </c>
      <c r="D142" s="1153">
        <v>499</v>
      </c>
      <c r="E142" s="1153">
        <v>111</v>
      </c>
      <c r="F142" s="1153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77">
        <v>44432</v>
      </c>
      <c r="B143" s="1178">
        <v>3</v>
      </c>
      <c r="C143" s="1178">
        <v>80</v>
      </c>
      <c r="D143" s="1178">
        <v>499</v>
      </c>
      <c r="E143" s="1178">
        <v>108</v>
      </c>
      <c r="F143" s="1173">
        <v>465</v>
      </c>
      <c r="G143" s="1179">
        <v>425</v>
      </c>
      <c r="H143" s="1179">
        <v>465</v>
      </c>
      <c r="I143" s="1179">
        <v>10</v>
      </c>
      <c r="J143" s="1179"/>
      <c r="K143" s="1179"/>
      <c r="L143" s="1179"/>
      <c r="M143" s="1179"/>
      <c r="N143" s="1179">
        <v>20</v>
      </c>
      <c r="O143" s="1179">
        <v>10</v>
      </c>
      <c r="P143" s="1179"/>
      <c r="Q143" s="1179"/>
      <c r="R143" s="1179"/>
      <c r="S143" s="1179"/>
      <c r="T143" s="1179"/>
      <c r="U143" s="1179"/>
      <c r="V143" s="1179">
        <v>0</v>
      </c>
      <c r="W143" s="1179"/>
      <c r="X143" s="1179"/>
      <c r="Y143" s="1179"/>
      <c r="Z143" s="1240"/>
      <c r="AA143" s="1180"/>
      <c r="AB143" s="1180"/>
      <c r="AC143" s="1180"/>
      <c r="AD143" s="1181"/>
      <c r="AE143" s="1180">
        <v>216</v>
      </c>
      <c r="AF143" s="1240" t="s">
        <v>1913</v>
      </c>
      <c r="AG143" s="1240">
        <v>7.54</v>
      </c>
      <c r="AH143" s="1182">
        <v>450</v>
      </c>
      <c r="AI143" s="1183">
        <v>1628.64</v>
      </c>
      <c r="AJ143" s="1240">
        <v>1628.64</v>
      </c>
      <c r="AK143" s="1182">
        <v>0</v>
      </c>
      <c r="AL143" s="1183">
        <v>97200</v>
      </c>
      <c r="AM143" s="1182">
        <v>0</v>
      </c>
      <c r="AN143" s="1163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64">
        <v>44433</v>
      </c>
      <c r="B145" s="1165">
        <v>3</v>
      </c>
      <c r="C145" s="1165">
        <v>80</v>
      </c>
      <c r="D145" s="1165">
        <v>499</v>
      </c>
      <c r="E145" s="1165">
        <v>57</v>
      </c>
      <c r="F145" s="1165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52">
        <v>44441</v>
      </c>
      <c r="B153" s="1153">
        <v>3</v>
      </c>
      <c r="C153" s="1153">
        <v>88</v>
      </c>
      <c r="D153" s="1153">
        <v>499</v>
      </c>
      <c r="E153" s="1153">
        <v>113</v>
      </c>
      <c r="F153" s="1153">
        <v>450</v>
      </c>
      <c r="G153" s="1153">
        <v>435</v>
      </c>
      <c r="H153" s="1153">
        <v>450</v>
      </c>
      <c r="I153" s="1153">
        <v>15</v>
      </c>
      <c r="J153" s="1153"/>
      <c r="K153" s="1153"/>
      <c r="L153" s="1153"/>
      <c r="M153" s="1153"/>
      <c r="N153" s="1153"/>
      <c r="O153" s="1153"/>
      <c r="P153" s="1153"/>
      <c r="Q153" s="1153"/>
      <c r="R153" s="1153"/>
      <c r="S153" s="1153"/>
      <c r="T153" s="1153"/>
      <c r="U153" s="1153"/>
      <c r="V153" s="1153">
        <v>2</v>
      </c>
      <c r="W153" s="1153"/>
      <c r="X153" s="1153"/>
      <c r="Y153" s="1153">
        <v>1</v>
      </c>
      <c r="Z153" s="1154"/>
      <c r="AA153" s="1155"/>
      <c r="AB153" s="1155">
        <v>1</v>
      </c>
      <c r="AC153" s="1155"/>
      <c r="AD153" s="1156"/>
      <c r="AE153" s="1155">
        <v>224</v>
      </c>
      <c r="AF153" s="1154" t="s">
        <v>1913</v>
      </c>
      <c r="AG153" s="1154">
        <v>7.54</v>
      </c>
      <c r="AH153" s="1157">
        <v>450</v>
      </c>
      <c r="AI153" s="1158">
        <v>1704.04</v>
      </c>
      <c r="AJ153" s="1159">
        <v>1688.96</v>
      </c>
      <c r="AK153" s="1160">
        <v>15.079999999999927</v>
      </c>
      <c r="AL153" s="1161">
        <v>100800</v>
      </c>
      <c r="AM153" s="1162">
        <v>900</v>
      </c>
      <c r="AN153" s="1175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64">
        <v>44445</v>
      </c>
      <c r="B155" s="1165">
        <v>3</v>
      </c>
      <c r="C155" s="1165">
        <v>88</v>
      </c>
      <c r="D155" s="1165">
        <v>499</v>
      </c>
      <c r="E155" s="1165">
        <v>126</v>
      </c>
      <c r="F155" s="1165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64">
        <v>44448</v>
      </c>
      <c r="B158" s="1165">
        <v>3</v>
      </c>
      <c r="C158" s="1165">
        <v>90</v>
      </c>
      <c r="D158" s="1165">
        <v>499</v>
      </c>
      <c r="E158" s="1165">
        <v>90</v>
      </c>
      <c r="F158" s="1165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64">
        <v>44452</v>
      </c>
      <c r="B160" s="1165">
        <v>3</v>
      </c>
      <c r="C160" s="1165">
        <v>88</v>
      </c>
      <c r="D160" s="1165">
        <v>499</v>
      </c>
      <c r="E160" s="1165">
        <v>94</v>
      </c>
      <c r="F160" s="1165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63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85">
        <v>44454</v>
      </c>
      <c r="B162" s="1178">
        <v>3</v>
      </c>
      <c r="C162" s="1178">
        <v>88</v>
      </c>
      <c r="D162" s="1178">
        <v>499</v>
      </c>
      <c r="E162" s="1178">
        <v>104</v>
      </c>
      <c r="F162" s="1173">
        <v>450</v>
      </c>
      <c r="G162" s="1179">
        <v>435</v>
      </c>
      <c r="H162" s="1179">
        <v>450</v>
      </c>
      <c r="I162" s="1179">
        <v>15</v>
      </c>
      <c r="J162" s="1179"/>
      <c r="K162" s="1179"/>
      <c r="L162" s="1179"/>
      <c r="M162" s="1179"/>
      <c r="N162" s="1179"/>
      <c r="O162" s="1179"/>
      <c r="P162" s="1179"/>
      <c r="Q162" s="1179"/>
      <c r="R162" s="1179"/>
      <c r="S162" s="1179"/>
      <c r="T162" s="1179"/>
      <c r="U162" s="1179"/>
      <c r="V162" s="1179">
        <v>0</v>
      </c>
      <c r="W162" s="1179"/>
      <c r="X162" s="1179"/>
      <c r="Y162" s="1179"/>
      <c r="Z162" s="1240"/>
      <c r="AA162" s="1180"/>
      <c r="AB162" s="1180"/>
      <c r="AC162" s="1180"/>
      <c r="AD162" s="1181"/>
      <c r="AE162" s="1180">
        <v>208</v>
      </c>
      <c r="AF162" s="1240" t="s">
        <v>1913</v>
      </c>
      <c r="AG162" s="1240">
        <v>7.54</v>
      </c>
      <c r="AH162" s="1182">
        <v>450</v>
      </c>
      <c r="AI162" s="1183">
        <v>1568.32</v>
      </c>
      <c r="AJ162" s="1240">
        <v>1568.32</v>
      </c>
      <c r="AK162" s="1182">
        <v>0</v>
      </c>
      <c r="AL162" s="1183">
        <v>93600</v>
      </c>
      <c r="AM162" s="1182">
        <v>0</v>
      </c>
      <c r="AN162" s="1163" t="s">
        <v>1789</v>
      </c>
    </row>
    <row r="163" spans="1:40" x14ac:dyDescent="0.15">
      <c r="A163" s="1177">
        <v>44455</v>
      </c>
      <c r="B163" s="1178">
        <v>3</v>
      </c>
      <c r="C163" s="1178">
        <v>88</v>
      </c>
      <c r="D163" s="1178">
        <v>499</v>
      </c>
      <c r="E163" s="1178">
        <v>131</v>
      </c>
      <c r="F163" s="1173">
        <v>540</v>
      </c>
      <c r="G163" s="1179">
        <v>525</v>
      </c>
      <c r="H163" s="1179">
        <v>540</v>
      </c>
      <c r="I163" s="1179">
        <v>15</v>
      </c>
      <c r="J163" s="1179"/>
      <c r="K163" s="1179"/>
      <c r="L163" s="1179"/>
      <c r="M163" s="1179"/>
      <c r="N163" s="1179"/>
      <c r="O163" s="1179"/>
      <c r="P163" s="1179"/>
      <c r="Q163" s="1179"/>
      <c r="R163" s="1179"/>
      <c r="S163" s="1179"/>
      <c r="T163" s="1179"/>
      <c r="U163" s="1179"/>
      <c r="V163" s="1179">
        <v>0</v>
      </c>
      <c r="W163" s="1179"/>
      <c r="X163" s="1179"/>
      <c r="Y163" s="1179"/>
      <c r="Z163" s="1240"/>
      <c r="AA163" s="1180"/>
      <c r="AB163" s="1180"/>
      <c r="AC163" s="1180"/>
      <c r="AD163" s="1181"/>
      <c r="AE163" s="1180">
        <v>262</v>
      </c>
      <c r="AF163" s="1240" t="s">
        <v>1913</v>
      </c>
      <c r="AG163" s="1240">
        <v>7.54</v>
      </c>
      <c r="AH163" s="1182">
        <v>450</v>
      </c>
      <c r="AI163" s="1183">
        <v>1975.48</v>
      </c>
      <c r="AJ163" s="1240">
        <v>1975.48</v>
      </c>
      <c r="AK163" s="1182">
        <v>0</v>
      </c>
      <c r="AL163" s="1183">
        <v>117900</v>
      </c>
      <c r="AM163" s="1182">
        <v>0</v>
      </c>
      <c r="AN163" s="1163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85">
        <v>44459</v>
      </c>
      <c r="B165" s="1178">
        <v>3</v>
      </c>
      <c r="C165" s="1178">
        <v>88</v>
      </c>
      <c r="D165" s="1178">
        <v>499</v>
      </c>
      <c r="E165" s="1178">
        <v>114</v>
      </c>
      <c r="F165" s="1173">
        <v>375</v>
      </c>
      <c r="G165" s="1179">
        <v>365</v>
      </c>
      <c r="H165" s="1179">
        <v>375</v>
      </c>
      <c r="I165" s="1179">
        <v>10</v>
      </c>
      <c r="J165" s="1179"/>
      <c r="K165" s="1179"/>
      <c r="L165" s="1179"/>
      <c r="M165" s="1179"/>
      <c r="N165" s="1179"/>
      <c r="O165" s="1179"/>
      <c r="P165" s="1179"/>
      <c r="Q165" s="1179"/>
      <c r="R165" s="1179"/>
      <c r="S165" s="1179"/>
      <c r="T165" s="1179"/>
      <c r="U165" s="1179"/>
      <c r="V165" s="1179">
        <v>4</v>
      </c>
      <c r="W165" s="1179"/>
      <c r="X165" s="1179"/>
      <c r="Y165" s="1179">
        <v>1</v>
      </c>
      <c r="Z165" s="1240">
        <v>2</v>
      </c>
      <c r="AA165" s="1180"/>
      <c r="AB165" s="1180">
        <v>1</v>
      </c>
      <c r="AC165" s="1180"/>
      <c r="AD165" s="1181"/>
      <c r="AE165" s="1180">
        <v>224</v>
      </c>
      <c r="AF165" s="1240" t="s">
        <v>1913</v>
      </c>
      <c r="AG165" s="1240">
        <v>7.54</v>
      </c>
      <c r="AH165" s="1182">
        <v>450</v>
      </c>
      <c r="AI165" s="1183">
        <v>1719.1200000000001</v>
      </c>
      <c r="AJ165" s="1240">
        <v>1688.96</v>
      </c>
      <c r="AK165" s="1182">
        <v>30.160000000000082</v>
      </c>
      <c r="AL165" s="1183">
        <v>100800</v>
      </c>
      <c r="AM165" s="1182">
        <v>1800</v>
      </c>
      <c r="AN165" s="1163" t="s">
        <v>1789</v>
      </c>
    </row>
    <row r="166" spans="1:40" x14ac:dyDescent="0.15">
      <c r="A166" s="1164">
        <v>44429</v>
      </c>
      <c r="B166" s="1165">
        <v>1</v>
      </c>
      <c r="C166" s="1165">
        <v>38</v>
      </c>
      <c r="D166" s="1165">
        <v>500</v>
      </c>
      <c r="E166" s="1165">
        <v>0</v>
      </c>
      <c r="F166" s="1165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52">
        <v>44431</v>
      </c>
      <c r="B167" s="1153">
        <v>1</v>
      </c>
      <c r="C167" s="1153">
        <v>21</v>
      </c>
      <c r="D167" s="1153">
        <v>500</v>
      </c>
      <c r="E167" s="1153">
        <v>125</v>
      </c>
      <c r="F167" s="1153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64">
        <v>44431</v>
      </c>
      <c r="B168" s="1165">
        <v>1</v>
      </c>
      <c r="C168" s="1165">
        <v>38</v>
      </c>
      <c r="D168" s="1165">
        <v>500</v>
      </c>
      <c r="E168" s="1165">
        <v>103</v>
      </c>
      <c r="F168" s="1165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64">
        <v>44432</v>
      </c>
      <c r="B169" s="1165">
        <v>1</v>
      </c>
      <c r="C169" s="1165">
        <v>38</v>
      </c>
      <c r="D169" s="1165">
        <v>500</v>
      </c>
      <c r="E169" s="1165">
        <v>0</v>
      </c>
      <c r="F169" s="1165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63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52">
        <v>44433</v>
      </c>
      <c r="B171" s="1153">
        <v>1</v>
      </c>
      <c r="C171" s="1153">
        <v>38</v>
      </c>
      <c r="D171" s="1153">
        <v>500</v>
      </c>
      <c r="E171" s="1153">
        <v>112</v>
      </c>
      <c r="F171" s="1153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52">
        <v>44434</v>
      </c>
      <c r="B172" s="1153">
        <v>1</v>
      </c>
      <c r="C172" s="1153">
        <v>38</v>
      </c>
      <c r="D172" s="1153">
        <v>500</v>
      </c>
      <c r="E172" s="1153">
        <v>50</v>
      </c>
      <c r="F172" s="1153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52">
        <v>44434</v>
      </c>
      <c r="B173" s="1153">
        <v>1</v>
      </c>
      <c r="C173" s="1153">
        <v>41</v>
      </c>
      <c r="D173" s="1153">
        <v>500</v>
      </c>
      <c r="E173" s="1153">
        <v>0</v>
      </c>
      <c r="F173" s="1153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64">
        <v>44440</v>
      </c>
      <c r="B176" s="1165">
        <v>1</v>
      </c>
      <c r="C176" s="1165">
        <v>76</v>
      </c>
      <c r="D176" s="1165">
        <v>500</v>
      </c>
      <c r="E176" s="1165">
        <v>92</v>
      </c>
      <c r="F176" s="1165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10">
        <v>1560.3200000000002</v>
      </c>
      <c r="AJ176" s="1154">
        <v>1509.44</v>
      </c>
      <c r="AK176" s="1157">
        <v>50.880000000000109</v>
      </c>
      <c r="AL176" s="1110">
        <v>80100</v>
      </c>
      <c r="AM176" s="1157">
        <v>2700</v>
      </c>
      <c r="AN176" s="1163" t="s">
        <v>1787</v>
      </c>
    </row>
    <row r="177" spans="1:40" x14ac:dyDescent="0.15">
      <c r="A177" s="1164">
        <v>44441</v>
      </c>
      <c r="B177" s="1165">
        <v>1</v>
      </c>
      <c r="C177" s="1165">
        <v>76</v>
      </c>
      <c r="D177" s="1165">
        <v>500</v>
      </c>
      <c r="E177" s="1165">
        <v>116</v>
      </c>
      <c r="F177" s="1165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52">
        <v>44447</v>
      </c>
      <c r="B179" s="1153">
        <v>1</v>
      </c>
      <c r="C179" s="1153">
        <v>38</v>
      </c>
      <c r="D179" s="1153">
        <v>500</v>
      </c>
      <c r="E179" s="1153">
        <v>86</v>
      </c>
      <c r="F179" s="1153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64">
        <v>44454</v>
      </c>
      <c r="B183" s="1117">
        <v>1</v>
      </c>
      <c r="C183" s="1117">
        <v>76</v>
      </c>
      <c r="D183" s="1165">
        <v>500</v>
      </c>
      <c r="E183" s="1165">
        <v>52</v>
      </c>
      <c r="F183" s="1165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64">
        <v>44431</v>
      </c>
      <c r="B185" s="1165">
        <v>7</v>
      </c>
      <c r="C185" s="1165">
        <v>21</v>
      </c>
      <c r="D185" s="1165">
        <v>501</v>
      </c>
      <c r="E185" s="1165">
        <v>80</v>
      </c>
      <c r="F185" s="1165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77">
        <v>44434</v>
      </c>
      <c r="B190" s="1178">
        <v>7</v>
      </c>
      <c r="C190" s="1178">
        <v>34</v>
      </c>
      <c r="D190" s="1178">
        <v>501</v>
      </c>
      <c r="E190" s="1178">
        <v>101</v>
      </c>
      <c r="F190" s="1173">
        <v>440</v>
      </c>
      <c r="G190" s="1179">
        <v>370</v>
      </c>
      <c r="H190" s="1179">
        <v>440</v>
      </c>
      <c r="I190" s="1179">
        <v>15</v>
      </c>
      <c r="J190" s="1179"/>
      <c r="K190" s="1179"/>
      <c r="L190" s="1179"/>
      <c r="M190" s="1179"/>
      <c r="N190" s="1179">
        <v>15</v>
      </c>
      <c r="O190" s="1179">
        <v>20</v>
      </c>
      <c r="P190" s="1179"/>
      <c r="Q190" s="1179"/>
      <c r="R190" s="1179"/>
      <c r="S190" s="1179"/>
      <c r="T190" s="1179">
        <v>20</v>
      </c>
      <c r="U190" s="1179"/>
      <c r="V190" s="1179">
        <v>0</v>
      </c>
      <c r="W190" s="1179"/>
      <c r="X190" s="1179"/>
      <c r="Y190" s="1179"/>
      <c r="Z190" s="1240"/>
      <c r="AA190" s="1180"/>
      <c r="AB190" s="1180"/>
      <c r="AC190" s="1180"/>
      <c r="AD190" s="1181"/>
      <c r="AE190" s="1180">
        <v>202</v>
      </c>
      <c r="AF190" s="1240" t="s">
        <v>1926</v>
      </c>
      <c r="AG190" s="1240">
        <v>2.08</v>
      </c>
      <c r="AH190" s="1182">
        <v>425</v>
      </c>
      <c r="AI190" s="1183">
        <v>420.16</v>
      </c>
      <c r="AJ190" s="1240">
        <v>420.16</v>
      </c>
      <c r="AK190" s="1182">
        <v>0</v>
      </c>
      <c r="AL190" s="1183">
        <v>85850</v>
      </c>
      <c r="AM190" s="1182">
        <v>0</v>
      </c>
      <c r="AN190" s="1163" t="s">
        <v>1788</v>
      </c>
    </row>
    <row r="191" spans="1:40" x14ac:dyDescent="0.15">
      <c r="A191" s="1152">
        <v>44435</v>
      </c>
      <c r="B191" s="1153">
        <v>7</v>
      </c>
      <c r="C191" s="1153">
        <v>34</v>
      </c>
      <c r="D191" s="1153">
        <v>501</v>
      </c>
      <c r="E191" s="1153">
        <v>106</v>
      </c>
      <c r="F191" s="1153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52">
        <v>44439</v>
      </c>
      <c r="B192" s="1153">
        <v>7</v>
      </c>
      <c r="C192" s="1153">
        <v>34</v>
      </c>
      <c r="D192" s="1153">
        <v>501</v>
      </c>
      <c r="E192" s="1153">
        <v>16</v>
      </c>
      <c r="F192" s="1153">
        <v>115</v>
      </c>
      <c r="G192" s="1153">
        <v>60</v>
      </c>
      <c r="H192" s="1153">
        <v>115</v>
      </c>
      <c r="I192" s="1153">
        <v>15</v>
      </c>
      <c r="J192" s="1153"/>
      <c r="K192" s="1153"/>
      <c r="L192" s="1153"/>
      <c r="M192" s="1153"/>
      <c r="N192" s="1153">
        <v>20</v>
      </c>
      <c r="O192" s="1153">
        <v>20</v>
      </c>
      <c r="P192" s="1153"/>
      <c r="Q192" s="1153"/>
      <c r="R192" s="1153"/>
      <c r="S192" s="1153"/>
      <c r="T192" s="1153"/>
      <c r="U192" s="1153"/>
      <c r="V192" s="1153">
        <v>0</v>
      </c>
      <c r="W192" s="1153"/>
      <c r="X192" s="1153"/>
      <c r="Y192" s="1153"/>
      <c r="Z192" s="1154"/>
      <c r="AA192" s="1155"/>
      <c r="AB192" s="1155"/>
      <c r="AC192" s="1155"/>
      <c r="AD192" s="1156"/>
      <c r="AE192" s="1155">
        <v>32</v>
      </c>
      <c r="AF192" s="1154" t="s">
        <v>1926</v>
      </c>
      <c r="AG192" s="1154">
        <v>2.08</v>
      </c>
      <c r="AH192" s="1157">
        <v>425</v>
      </c>
      <c r="AI192" s="1158">
        <v>66.56</v>
      </c>
      <c r="AJ192" s="1159">
        <v>66.56</v>
      </c>
      <c r="AK192" s="1160">
        <v>0</v>
      </c>
      <c r="AL192" s="1161">
        <v>13600</v>
      </c>
      <c r="AM192" s="1162">
        <v>0</v>
      </c>
      <c r="AN192" s="1175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63" t="s">
        <v>1788</v>
      </c>
    </row>
    <row r="195" spans="1:40" x14ac:dyDescent="0.15">
      <c r="A195" s="1164">
        <v>44442</v>
      </c>
      <c r="B195" s="1117">
        <v>7</v>
      </c>
      <c r="C195" s="1117">
        <v>38</v>
      </c>
      <c r="D195" s="1165">
        <v>501</v>
      </c>
      <c r="E195" s="1165">
        <v>35</v>
      </c>
      <c r="F195" s="1165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52">
        <v>44445</v>
      </c>
      <c r="B196" s="1153">
        <v>7</v>
      </c>
      <c r="C196" s="1153">
        <v>38</v>
      </c>
      <c r="D196" s="1153">
        <v>501</v>
      </c>
      <c r="E196" s="1153">
        <v>90</v>
      </c>
      <c r="F196" s="1153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64">
        <v>44448</v>
      </c>
      <c r="B198" s="1165">
        <v>7</v>
      </c>
      <c r="C198" s="1165">
        <v>38</v>
      </c>
      <c r="D198" s="1165">
        <v>501</v>
      </c>
      <c r="E198" s="1165">
        <v>97</v>
      </c>
      <c r="F198" s="1165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52">
        <v>44449</v>
      </c>
      <c r="B199" s="1153">
        <v>7</v>
      </c>
      <c r="C199" s="1153">
        <v>38</v>
      </c>
      <c r="D199" s="1153">
        <v>501</v>
      </c>
      <c r="E199" s="1153">
        <v>38</v>
      </c>
      <c r="F199" s="1153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75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85">
        <v>44454</v>
      </c>
      <c r="B202" s="1178">
        <v>7</v>
      </c>
      <c r="C202" s="1178">
        <v>38</v>
      </c>
      <c r="D202" s="1178">
        <v>501</v>
      </c>
      <c r="E202" s="1178">
        <v>80</v>
      </c>
      <c r="F202" s="1173">
        <v>465</v>
      </c>
      <c r="G202" s="1179">
        <v>345</v>
      </c>
      <c r="H202" s="1179">
        <v>465</v>
      </c>
      <c r="I202" s="1179">
        <v>20</v>
      </c>
      <c r="J202" s="1179"/>
      <c r="K202" s="1179"/>
      <c r="L202" s="1179"/>
      <c r="M202" s="1179"/>
      <c r="N202" s="1179"/>
      <c r="O202" s="1179"/>
      <c r="P202" s="1179"/>
      <c r="Q202" s="1179"/>
      <c r="R202" s="1179"/>
      <c r="S202" s="1179"/>
      <c r="T202" s="1179">
        <v>100</v>
      </c>
      <c r="U202" s="1179"/>
      <c r="V202" s="1179">
        <v>2</v>
      </c>
      <c r="W202" s="1179"/>
      <c r="X202" s="1179"/>
      <c r="Y202" s="1179"/>
      <c r="Z202" s="1240"/>
      <c r="AA202" s="1180"/>
      <c r="AB202" s="1180"/>
      <c r="AC202" s="1180"/>
      <c r="AD202" s="1181">
        <v>2</v>
      </c>
      <c r="AE202" s="1180">
        <v>158</v>
      </c>
      <c r="AF202" s="1240" t="s">
        <v>1926</v>
      </c>
      <c r="AG202" s="1240">
        <v>2.08</v>
      </c>
      <c r="AH202" s="1182">
        <v>425</v>
      </c>
      <c r="AI202" s="1183">
        <v>332.8</v>
      </c>
      <c r="AJ202" s="1240">
        <v>328.64</v>
      </c>
      <c r="AK202" s="1182">
        <v>4.160000000000025</v>
      </c>
      <c r="AL202" s="1183">
        <v>67150</v>
      </c>
      <c r="AM202" s="1182">
        <v>850</v>
      </c>
      <c r="AN202" s="1163" t="s">
        <v>1788</v>
      </c>
    </row>
    <row r="203" spans="1:40" x14ac:dyDescent="0.15">
      <c r="A203" s="1152">
        <v>44455</v>
      </c>
      <c r="B203" s="1153">
        <v>7</v>
      </c>
      <c r="C203" s="1153">
        <v>19</v>
      </c>
      <c r="D203" s="1153">
        <v>501</v>
      </c>
      <c r="E203" s="1153">
        <v>35</v>
      </c>
      <c r="F203" s="1153">
        <v>195</v>
      </c>
      <c r="G203" s="1153">
        <v>150</v>
      </c>
      <c r="H203" s="1153">
        <v>195</v>
      </c>
      <c r="I203" s="1153">
        <v>15</v>
      </c>
      <c r="J203" s="1153"/>
      <c r="K203" s="1153"/>
      <c r="L203" s="1153"/>
      <c r="M203" s="1153"/>
      <c r="N203" s="1153">
        <v>15</v>
      </c>
      <c r="O203" s="1153">
        <v>15</v>
      </c>
      <c r="P203" s="1153"/>
      <c r="Q203" s="1153"/>
      <c r="R203" s="1153"/>
      <c r="S203" s="1153"/>
      <c r="T203" s="1153"/>
      <c r="U203" s="1153"/>
      <c r="V203" s="1153">
        <v>0</v>
      </c>
      <c r="W203" s="1153"/>
      <c r="X203" s="1153"/>
      <c r="Y203" s="1153"/>
      <c r="Z203" s="1154"/>
      <c r="AA203" s="1155"/>
      <c r="AB203" s="1155"/>
      <c r="AC203" s="1155"/>
      <c r="AD203" s="1156"/>
      <c r="AE203" s="1155">
        <v>70</v>
      </c>
      <c r="AF203" s="1154" t="s">
        <v>1926</v>
      </c>
      <c r="AG203" s="1154">
        <v>2.08</v>
      </c>
      <c r="AH203" s="1157">
        <v>425</v>
      </c>
      <c r="AI203" s="1158">
        <v>145.6</v>
      </c>
      <c r="AJ203" s="1159">
        <v>145.6</v>
      </c>
      <c r="AK203" s="1160">
        <v>0</v>
      </c>
      <c r="AL203" s="1161">
        <v>29750</v>
      </c>
      <c r="AM203" s="1162">
        <v>0</v>
      </c>
      <c r="AN203" s="1175" t="s">
        <v>1788</v>
      </c>
    </row>
    <row r="204" spans="1:40" x14ac:dyDescent="0.15">
      <c r="A204" s="1164">
        <v>44456</v>
      </c>
      <c r="B204" s="1165">
        <v>7</v>
      </c>
      <c r="C204" s="1165">
        <v>19</v>
      </c>
      <c r="D204" s="1165">
        <v>501</v>
      </c>
      <c r="E204" s="1165">
        <v>55</v>
      </c>
      <c r="F204" s="1165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64">
        <v>44432</v>
      </c>
      <c r="B205" s="1165">
        <v>16</v>
      </c>
      <c r="C205" s="1165">
        <v>24</v>
      </c>
      <c r="D205" s="1165">
        <v>502</v>
      </c>
      <c r="E205" s="1165">
        <v>0</v>
      </c>
      <c r="F205" s="1165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77">
        <v>44432</v>
      </c>
      <c r="B206" s="1178">
        <v>16</v>
      </c>
      <c r="C206" s="1178">
        <v>55</v>
      </c>
      <c r="D206" s="1178">
        <v>502</v>
      </c>
      <c r="E206" s="1178">
        <v>185</v>
      </c>
      <c r="F206" s="1173">
        <v>585</v>
      </c>
      <c r="G206" s="1179">
        <v>510</v>
      </c>
      <c r="H206" s="1179">
        <v>292.5</v>
      </c>
      <c r="I206" s="1179">
        <v>10</v>
      </c>
      <c r="J206" s="1179"/>
      <c r="K206" s="1179"/>
      <c r="L206" s="1179"/>
      <c r="M206" s="1179">
        <v>50</v>
      </c>
      <c r="N206" s="1179"/>
      <c r="O206" s="1179">
        <v>15</v>
      </c>
      <c r="P206" s="1179"/>
      <c r="Q206" s="1179"/>
      <c r="R206" s="1179"/>
      <c r="S206" s="1179"/>
      <c r="T206" s="1179"/>
      <c r="U206" s="1179"/>
      <c r="V206" s="1179">
        <v>32</v>
      </c>
      <c r="W206" s="1179"/>
      <c r="X206" s="1179"/>
      <c r="Y206" s="1179">
        <v>28</v>
      </c>
      <c r="Z206" s="1240"/>
      <c r="AA206" s="1180"/>
      <c r="AB206" s="1180"/>
      <c r="AC206" s="1180"/>
      <c r="AD206" s="1181">
        <v>4</v>
      </c>
      <c r="AE206" s="1180">
        <v>338</v>
      </c>
      <c r="AF206" s="1240" t="s">
        <v>1915</v>
      </c>
      <c r="AG206" s="1240">
        <v>2.04</v>
      </c>
      <c r="AH206" s="1182">
        <v>150</v>
      </c>
      <c r="AI206" s="1183">
        <v>754.80000000000007</v>
      </c>
      <c r="AJ206" s="1240">
        <v>689.52</v>
      </c>
      <c r="AK206" s="1182">
        <v>65.280000000000086</v>
      </c>
      <c r="AL206" s="1183">
        <v>50700</v>
      </c>
      <c r="AM206" s="1182">
        <v>4800</v>
      </c>
      <c r="AN206" s="1163" t="s">
        <v>1850</v>
      </c>
    </row>
    <row r="207" spans="1:40" x14ac:dyDescent="0.15">
      <c r="A207" s="1164">
        <v>44432</v>
      </c>
      <c r="B207" s="1165">
        <v>16</v>
      </c>
      <c r="C207" s="1165">
        <v>41</v>
      </c>
      <c r="D207" s="1165">
        <v>502</v>
      </c>
      <c r="E207" s="1165">
        <v>0</v>
      </c>
      <c r="F207" s="1165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52">
        <v>44433</v>
      </c>
      <c r="B208" s="1153">
        <v>16</v>
      </c>
      <c r="C208" s="1153">
        <v>93</v>
      </c>
      <c r="D208" s="1153">
        <v>502</v>
      </c>
      <c r="E208" s="1153">
        <v>150</v>
      </c>
      <c r="F208" s="1153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85">
        <v>44433</v>
      </c>
      <c r="B209" s="1178">
        <v>16</v>
      </c>
      <c r="C209" s="1178">
        <v>35</v>
      </c>
      <c r="D209" s="1178">
        <v>502</v>
      </c>
      <c r="E209" s="1178">
        <v>49</v>
      </c>
      <c r="F209" s="1173">
        <v>180</v>
      </c>
      <c r="G209" s="1179">
        <v>160</v>
      </c>
      <c r="H209" s="1179">
        <v>90</v>
      </c>
      <c r="I209" s="1179">
        <v>10</v>
      </c>
      <c r="J209" s="1179"/>
      <c r="K209" s="1179"/>
      <c r="L209" s="1179"/>
      <c r="M209" s="1179"/>
      <c r="N209" s="1179"/>
      <c r="O209" s="1179">
        <v>10</v>
      </c>
      <c r="P209" s="1179"/>
      <c r="Q209" s="1179"/>
      <c r="R209" s="1179"/>
      <c r="S209" s="1179"/>
      <c r="T209" s="1179"/>
      <c r="U209" s="1179"/>
      <c r="V209" s="1179">
        <v>4</v>
      </c>
      <c r="W209" s="1179"/>
      <c r="X209" s="1179"/>
      <c r="Y209" s="1179"/>
      <c r="Z209" s="1240"/>
      <c r="AA209" s="1180"/>
      <c r="AB209" s="1180"/>
      <c r="AC209" s="1180">
        <v>4</v>
      </c>
      <c r="AD209" s="1181"/>
      <c r="AE209" s="1180">
        <v>94</v>
      </c>
      <c r="AF209" s="1240" t="s">
        <v>1915</v>
      </c>
      <c r="AG209" s="1240">
        <v>2.04</v>
      </c>
      <c r="AH209" s="1182">
        <v>150</v>
      </c>
      <c r="AI209" s="1183">
        <v>199.92000000000002</v>
      </c>
      <c r="AJ209" s="1240">
        <v>191.76</v>
      </c>
      <c r="AK209" s="1182">
        <v>8.160000000000025</v>
      </c>
      <c r="AL209" s="1183">
        <v>14100</v>
      </c>
      <c r="AM209" s="1182">
        <v>600</v>
      </c>
      <c r="AN209" s="1163" t="s">
        <v>1850</v>
      </c>
    </row>
    <row r="210" spans="1:40" x14ac:dyDescent="0.15">
      <c r="A210" s="1152">
        <v>44434</v>
      </c>
      <c r="B210" s="1153">
        <v>16</v>
      </c>
      <c r="C210" s="1153">
        <v>35</v>
      </c>
      <c r="D210" s="1153">
        <v>502</v>
      </c>
      <c r="E210" s="1153">
        <v>190</v>
      </c>
      <c r="F210" s="1153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52">
        <v>44435</v>
      </c>
      <c r="B212" s="1153">
        <v>16</v>
      </c>
      <c r="C212" s="1153">
        <v>35</v>
      </c>
      <c r="D212" s="1153">
        <v>502</v>
      </c>
      <c r="E212" s="1153">
        <v>34</v>
      </c>
      <c r="F212" s="1153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85">
        <v>44445</v>
      </c>
      <c r="B213" s="1178">
        <v>16</v>
      </c>
      <c r="C213" s="1178">
        <v>35</v>
      </c>
      <c r="D213" s="1178">
        <v>502</v>
      </c>
      <c r="E213" s="1178">
        <v>122</v>
      </c>
      <c r="F213" s="1173">
        <v>460</v>
      </c>
      <c r="G213" s="1179">
        <v>390</v>
      </c>
      <c r="H213" s="1179">
        <v>230</v>
      </c>
      <c r="I213" s="1179"/>
      <c r="J213" s="1179"/>
      <c r="K213" s="1179"/>
      <c r="L213" s="1179"/>
      <c r="M213" s="1179"/>
      <c r="N213" s="1179"/>
      <c r="O213" s="1179">
        <v>20</v>
      </c>
      <c r="P213" s="1179"/>
      <c r="Q213" s="1179"/>
      <c r="R213" s="1179"/>
      <c r="S213" s="1179"/>
      <c r="T213" s="1179">
        <v>50</v>
      </c>
      <c r="U213" s="1179"/>
      <c r="V213" s="1179">
        <v>6</v>
      </c>
      <c r="W213" s="1179"/>
      <c r="X213" s="1179"/>
      <c r="Y213" s="1179"/>
      <c r="Z213" s="1240"/>
      <c r="AA213" s="1180"/>
      <c r="AB213" s="1180">
        <v>2</v>
      </c>
      <c r="AC213" s="1180">
        <v>4</v>
      </c>
      <c r="AD213" s="1181"/>
      <c r="AE213" s="1180">
        <v>238</v>
      </c>
      <c r="AF213" s="1240" t="s">
        <v>1915</v>
      </c>
      <c r="AG213" s="1240">
        <v>2.04</v>
      </c>
      <c r="AH213" s="1182">
        <v>150</v>
      </c>
      <c r="AI213" s="1183">
        <v>497.76</v>
      </c>
      <c r="AJ213" s="1240">
        <v>485.52</v>
      </c>
      <c r="AK213" s="1182">
        <v>12.240000000000009</v>
      </c>
      <c r="AL213" s="1183">
        <v>35700</v>
      </c>
      <c r="AM213" s="1182">
        <v>900</v>
      </c>
      <c r="AN213" s="1163" t="s">
        <v>1850</v>
      </c>
    </row>
    <row r="214" spans="1:40" x14ac:dyDescent="0.15">
      <c r="A214" s="1152">
        <v>44446</v>
      </c>
      <c r="B214" s="1153">
        <v>16</v>
      </c>
      <c r="C214" s="1153">
        <v>35</v>
      </c>
      <c r="D214" s="1153">
        <v>502</v>
      </c>
      <c r="E214" s="1153">
        <v>4</v>
      </c>
      <c r="F214" s="1153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52">
        <v>44447</v>
      </c>
      <c r="B215" s="1153">
        <v>16</v>
      </c>
      <c r="C215" s="1153">
        <v>35</v>
      </c>
      <c r="D215" s="1153">
        <v>502</v>
      </c>
      <c r="E215" s="1153">
        <v>114</v>
      </c>
      <c r="F215" s="1153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75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52">
        <v>44453</v>
      </c>
      <c r="B217" s="1153">
        <v>16</v>
      </c>
      <c r="C217" s="1153">
        <v>52</v>
      </c>
      <c r="D217" s="1153">
        <v>502</v>
      </c>
      <c r="E217" s="1153">
        <v>99</v>
      </c>
      <c r="F217" s="1153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52">
        <v>44454</v>
      </c>
      <c r="B218" s="1153">
        <v>16</v>
      </c>
      <c r="C218" s="1153">
        <v>93</v>
      </c>
      <c r="D218" s="1153">
        <v>502</v>
      </c>
      <c r="E218" s="1153">
        <v>171</v>
      </c>
      <c r="F218" s="1153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52">
        <v>44438</v>
      </c>
      <c r="B220" s="1153">
        <v>10</v>
      </c>
      <c r="C220" s="1153">
        <v>19</v>
      </c>
      <c r="D220" s="1153">
        <v>524</v>
      </c>
      <c r="E220" s="1153">
        <v>0</v>
      </c>
      <c r="F220" s="1153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75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52">
        <v>44448</v>
      </c>
      <c r="B224" s="1153">
        <v>10</v>
      </c>
      <c r="C224" s="1153">
        <v>53</v>
      </c>
      <c r="D224" s="1153">
        <v>524</v>
      </c>
      <c r="E224" s="1153">
        <v>8</v>
      </c>
      <c r="F224" s="1153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63" t="s">
        <v>1781</v>
      </c>
    </row>
    <row r="225" spans="1:40" x14ac:dyDescent="0.15">
      <c r="A225" s="1152">
        <v>44448</v>
      </c>
      <c r="B225" s="1153">
        <v>10</v>
      </c>
      <c r="C225" s="1153">
        <v>80</v>
      </c>
      <c r="D225" s="1153">
        <v>524</v>
      </c>
      <c r="E225" s="1153">
        <v>101</v>
      </c>
      <c r="F225" s="1153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52">
        <v>44456</v>
      </c>
      <c r="B228" s="1153">
        <v>10</v>
      </c>
      <c r="C228" s="1153">
        <v>53</v>
      </c>
      <c r="D228" s="1153">
        <v>524</v>
      </c>
      <c r="E228" s="1153">
        <v>11</v>
      </c>
      <c r="F228" s="1153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64">
        <v>44432</v>
      </c>
      <c r="B230" s="1117">
        <v>12</v>
      </c>
      <c r="C230" s="1117">
        <v>35</v>
      </c>
      <c r="D230" s="1165">
        <v>525</v>
      </c>
      <c r="E230" s="1165">
        <v>96</v>
      </c>
      <c r="F230" s="1165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64">
        <v>44439</v>
      </c>
      <c r="B236" s="1165">
        <v>12</v>
      </c>
      <c r="C236" s="1165">
        <v>80</v>
      </c>
      <c r="D236" s="1165">
        <v>525</v>
      </c>
      <c r="E236" s="1165">
        <v>90</v>
      </c>
      <c r="F236" s="1165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63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63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64">
        <v>44442</v>
      </c>
      <c r="B240" s="1165">
        <v>12</v>
      </c>
      <c r="C240" s="1165">
        <v>80</v>
      </c>
      <c r="D240" s="1165">
        <v>525</v>
      </c>
      <c r="E240" s="1165">
        <v>155</v>
      </c>
      <c r="F240" s="1165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75" t="s">
        <v>1892</v>
      </c>
    </row>
    <row r="242" spans="1:40" x14ac:dyDescent="0.15">
      <c r="A242" s="1164">
        <v>44445</v>
      </c>
      <c r="B242" s="1165">
        <v>12</v>
      </c>
      <c r="C242" s="1165">
        <v>53</v>
      </c>
      <c r="D242" s="1165">
        <v>525</v>
      </c>
      <c r="E242" s="1165">
        <v>140</v>
      </c>
      <c r="F242" s="1165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64">
        <v>44445</v>
      </c>
      <c r="B243" s="1165">
        <v>12</v>
      </c>
      <c r="C243" s="1165">
        <v>80</v>
      </c>
      <c r="D243" s="1165">
        <v>525</v>
      </c>
      <c r="E243" s="1165">
        <v>121</v>
      </c>
      <c r="F243" s="1165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17">
        <v>12</v>
      </c>
      <c r="C244" s="1117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58">
        <v>108</v>
      </c>
      <c r="AJ244" s="1159">
        <v>103.5</v>
      </c>
      <c r="AK244" s="1160">
        <v>4.5</v>
      </c>
      <c r="AL244" s="1161">
        <v>8073</v>
      </c>
      <c r="AM244" s="1162">
        <v>351</v>
      </c>
      <c r="AN244" s="1175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63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85">
        <v>44453</v>
      </c>
      <c r="B248" s="1178">
        <v>12</v>
      </c>
      <c r="C248" s="1178">
        <v>41</v>
      </c>
      <c r="D248" s="1178">
        <v>525</v>
      </c>
      <c r="E248" s="1178">
        <v>0</v>
      </c>
      <c r="F248" s="1173">
        <v>0</v>
      </c>
      <c r="G248" s="1179">
        <v>0</v>
      </c>
      <c r="H248" s="1179">
        <v>0</v>
      </c>
      <c r="I248" s="1179"/>
      <c r="J248" s="1179"/>
      <c r="K248" s="1179"/>
      <c r="L248" s="1179"/>
      <c r="M248" s="1179"/>
      <c r="N248" s="1179"/>
      <c r="O248" s="1179"/>
      <c r="P248" s="1179"/>
      <c r="Q248" s="1179"/>
      <c r="R248" s="1179"/>
      <c r="S248" s="1179"/>
      <c r="T248" s="1179"/>
      <c r="U248" s="1179"/>
      <c r="V248" s="1179">
        <v>197</v>
      </c>
      <c r="W248" s="1179"/>
      <c r="X248" s="1179"/>
      <c r="Y248" s="1179"/>
      <c r="Z248" s="1240"/>
      <c r="AA248" s="1180"/>
      <c r="AB248" s="1180"/>
      <c r="AC248" s="1180"/>
      <c r="AD248" s="1181">
        <v>197</v>
      </c>
      <c r="AE248" s="1180">
        <v>-197</v>
      </c>
      <c r="AF248" s="1240" t="s">
        <v>128</v>
      </c>
      <c r="AG248" s="1240">
        <v>1.5</v>
      </c>
      <c r="AH248" s="1182">
        <v>117</v>
      </c>
      <c r="AI248" s="1183">
        <v>0</v>
      </c>
      <c r="AJ248" s="1240">
        <v>-295.5</v>
      </c>
      <c r="AK248" s="1182">
        <v>295.5</v>
      </c>
      <c r="AL248" s="1183">
        <v>-23049</v>
      </c>
      <c r="AM248" s="1182">
        <v>23049</v>
      </c>
      <c r="AN248" s="1163" t="s">
        <v>1892</v>
      </c>
    </row>
    <row r="249" spans="1:40" x14ac:dyDescent="0.15">
      <c r="A249" s="1164">
        <v>44454</v>
      </c>
      <c r="B249" s="1165">
        <v>12</v>
      </c>
      <c r="C249" s="1165">
        <v>80</v>
      </c>
      <c r="D249" s="1165">
        <v>525</v>
      </c>
      <c r="E249" s="1165">
        <v>161</v>
      </c>
      <c r="F249" s="1165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52">
        <v>44455</v>
      </c>
      <c r="B250" s="1153">
        <v>12</v>
      </c>
      <c r="C250" s="1153">
        <v>78</v>
      </c>
      <c r="D250" s="1153">
        <v>525</v>
      </c>
      <c r="E250" s="1153">
        <v>144</v>
      </c>
      <c r="F250" s="1153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75" t="s">
        <v>1892</v>
      </c>
    </row>
    <row r="251" spans="1:40" x14ac:dyDescent="0.15">
      <c r="A251" s="1164">
        <v>44455</v>
      </c>
      <c r="B251" s="1165">
        <v>12</v>
      </c>
      <c r="C251" s="1165">
        <v>53</v>
      </c>
      <c r="D251" s="1165">
        <v>525</v>
      </c>
      <c r="E251" s="1165">
        <v>140</v>
      </c>
      <c r="F251" s="1165">
        <v>465</v>
      </c>
      <c r="G251" s="1153">
        <v>425</v>
      </c>
      <c r="H251" s="1153">
        <v>232.5</v>
      </c>
      <c r="I251" s="1153">
        <v>10</v>
      </c>
      <c r="J251" s="1153"/>
      <c r="K251" s="1153"/>
      <c r="L251" s="1153"/>
      <c r="M251" s="1153"/>
      <c r="N251" s="1153"/>
      <c r="O251" s="1153">
        <v>15</v>
      </c>
      <c r="P251" s="1153"/>
      <c r="Q251" s="1153"/>
      <c r="R251" s="1153"/>
      <c r="S251" s="1153"/>
      <c r="T251" s="1153">
        <v>15</v>
      </c>
      <c r="U251" s="1153"/>
      <c r="V251" s="1153">
        <v>18</v>
      </c>
      <c r="W251" s="1153">
        <v>10</v>
      </c>
      <c r="X251" s="1153"/>
      <c r="Y251" s="1153"/>
      <c r="Z251" s="1154"/>
      <c r="AA251" s="1155"/>
      <c r="AB251" s="1155"/>
      <c r="AC251" s="1155"/>
      <c r="AD251" s="1156">
        <v>8</v>
      </c>
      <c r="AE251" s="1155">
        <v>402</v>
      </c>
      <c r="AF251" s="1154" t="s">
        <v>128</v>
      </c>
      <c r="AG251" s="1154">
        <v>1.5</v>
      </c>
      <c r="AH251" s="1157">
        <v>117</v>
      </c>
      <c r="AI251" s="1158">
        <v>630</v>
      </c>
      <c r="AJ251" s="1159">
        <v>603</v>
      </c>
      <c r="AK251" s="1160">
        <v>27</v>
      </c>
      <c r="AL251" s="1161">
        <v>47034</v>
      </c>
      <c r="AM251" s="1162">
        <v>2106</v>
      </c>
      <c r="AN251" s="1175" t="s">
        <v>1892</v>
      </c>
    </row>
    <row r="252" spans="1:40" x14ac:dyDescent="0.15">
      <c r="A252" s="1177">
        <v>44456</v>
      </c>
      <c r="B252" s="1178">
        <v>12</v>
      </c>
      <c r="C252" s="1178">
        <v>78</v>
      </c>
      <c r="D252" s="1178">
        <v>525</v>
      </c>
      <c r="E252" s="1178">
        <v>140</v>
      </c>
      <c r="F252" s="1173">
        <v>450</v>
      </c>
      <c r="G252" s="1179">
        <v>355</v>
      </c>
      <c r="H252" s="1179">
        <v>450</v>
      </c>
      <c r="I252" s="1179">
        <v>15</v>
      </c>
      <c r="J252" s="1179"/>
      <c r="K252" s="1179"/>
      <c r="L252" s="1179"/>
      <c r="M252" s="1179"/>
      <c r="N252" s="1179">
        <v>15</v>
      </c>
      <c r="O252" s="1179">
        <v>15</v>
      </c>
      <c r="P252" s="1179"/>
      <c r="Q252" s="1179"/>
      <c r="R252" s="1179"/>
      <c r="S252" s="1179"/>
      <c r="T252" s="1179">
        <v>50</v>
      </c>
      <c r="U252" s="1179"/>
      <c r="V252" s="1179">
        <v>4</v>
      </c>
      <c r="W252" s="1179">
        <v>3</v>
      </c>
      <c r="X252" s="1179"/>
      <c r="Y252" s="1179"/>
      <c r="Z252" s="1240"/>
      <c r="AA252" s="1180"/>
      <c r="AB252" s="1180">
        <v>1</v>
      </c>
      <c r="AC252" s="1180"/>
      <c r="AD252" s="1181"/>
      <c r="AE252" s="1180">
        <v>416</v>
      </c>
      <c r="AF252" s="1240" t="s">
        <v>128</v>
      </c>
      <c r="AG252" s="1240">
        <v>1.5</v>
      </c>
      <c r="AH252" s="1182">
        <v>117</v>
      </c>
      <c r="AI252" s="1183">
        <v>630</v>
      </c>
      <c r="AJ252" s="1240">
        <v>624</v>
      </c>
      <c r="AK252" s="1182">
        <v>6</v>
      </c>
      <c r="AL252" s="1183">
        <v>48672</v>
      </c>
      <c r="AM252" s="1182">
        <v>468</v>
      </c>
      <c r="AN252" s="1163" t="s">
        <v>1892</v>
      </c>
    </row>
    <row r="253" spans="1:40" x14ac:dyDescent="0.15">
      <c r="A253" s="1152">
        <v>44456</v>
      </c>
      <c r="B253" s="1153">
        <v>12</v>
      </c>
      <c r="C253" s="1153">
        <v>53</v>
      </c>
      <c r="D253" s="1153">
        <v>525</v>
      </c>
      <c r="E253" s="1153">
        <v>123</v>
      </c>
      <c r="F253" s="1153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52">
        <v>44446</v>
      </c>
      <c r="B255" s="1153">
        <v>12</v>
      </c>
      <c r="C255" s="1153">
        <v>21</v>
      </c>
      <c r="D255" s="1153">
        <v>531</v>
      </c>
      <c r="E255" s="1153">
        <v>0</v>
      </c>
      <c r="F255" s="1153">
        <v>30</v>
      </c>
      <c r="G255" s="1153">
        <v>0</v>
      </c>
      <c r="H255" s="1153">
        <v>30</v>
      </c>
      <c r="I255" s="1153"/>
      <c r="J255" s="1153">
        <v>30</v>
      </c>
      <c r="K255" s="1153"/>
      <c r="L255" s="1153"/>
      <c r="M255" s="1153"/>
      <c r="N255" s="1153"/>
      <c r="O255" s="1153"/>
      <c r="P255" s="1153"/>
      <c r="Q255" s="1153"/>
      <c r="R255" s="1153"/>
      <c r="S255" s="1153"/>
      <c r="T255" s="1153"/>
      <c r="U255" s="1153"/>
      <c r="V255" s="1153">
        <v>0</v>
      </c>
      <c r="W255" s="1153"/>
      <c r="X255" s="1153"/>
      <c r="Y255" s="1153"/>
      <c r="Z255" s="1154"/>
      <c r="AA255" s="1155"/>
      <c r="AB255" s="1155"/>
      <c r="AC255" s="1155"/>
      <c r="AD255" s="1156"/>
      <c r="AE255" s="1155">
        <v>0</v>
      </c>
      <c r="AF255" s="1154" t="s">
        <v>128</v>
      </c>
      <c r="AG255" s="1154">
        <v>0.9</v>
      </c>
      <c r="AH255" s="1157">
        <v>88</v>
      </c>
      <c r="AI255" s="1158">
        <v>0</v>
      </c>
      <c r="AJ255" s="1159">
        <v>0</v>
      </c>
      <c r="AK255" s="1160">
        <v>0</v>
      </c>
      <c r="AL255" s="1161">
        <v>0</v>
      </c>
      <c r="AM255" s="1162">
        <v>0</v>
      </c>
      <c r="AN255" s="1175" t="s">
        <v>2006</v>
      </c>
    </row>
    <row r="256" spans="1:40" x14ac:dyDescent="0.15">
      <c r="A256" s="1152">
        <v>44446</v>
      </c>
      <c r="B256" s="1153">
        <v>12</v>
      </c>
      <c r="C256" s="1153">
        <v>53</v>
      </c>
      <c r="D256" s="1153">
        <v>531</v>
      </c>
      <c r="E256" s="1153">
        <v>55</v>
      </c>
      <c r="F256" s="1153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52">
        <v>44446</v>
      </c>
      <c r="B257" s="1153">
        <v>12</v>
      </c>
      <c r="C257" s="1153">
        <v>80</v>
      </c>
      <c r="D257" s="1153">
        <v>531</v>
      </c>
      <c r="E257" s="1153">
        <v>170</v>
      </c>
      <c r="F257" s="1153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52">
        <v>44447</v>
      </c>
      <c r="B259" s="1153">
        <v>12</v>
      </c>
      <c r="C259" s="1153">
        <v>80</v>
      </c>
      <c r="D259" s="1153">
        <v>531</v>
      </c>
      <c r="E259" s="1153">
        <v>212</v>
      </c>
      <c r="F259" s="1153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52">
        <v>44452</v>
      </c>
      <c r="B262" s="1153">
        <v>12</v>
      </c>
      <c r="C262" s="1153">
        <v>80</v>
      </c>
      <c r="D262" s="1153">
        <v>531</v>
      </c>
      <c r="E262" s="1153">
        <v>126</v>
      </c>
      <c r="F262" s="1153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52">
        <v>44452</v>
      </c>
      <c r="B264" s="1153">
        <v>12</v>
      </c>
      <c r="C264" s="1153">
        <v>41</v>
      </c>
      <c r="D264" s="1153">
        <v>531</v>
      </c>
      <c r="E264" s="1153">
        <v>0</v>
      </c>
      <c r="F264" s="1153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75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52">
        <v>44433</v>
      </c>
      <c r="B268" s="1153">
        <v>18</v>
      </c>
      <c r="C268" s="1153">
        <v>78</v>
      </c>
      <c r="D268" s="1153">
        <v>559</v>
      </c>
      <c r="E268" s="1153">
        <v>179</v>
      </c>
      <c r="F268" s="1153">
        <v>455</v>
      </c>
      <c r="G268" s="1153">
        <v>260</v>
      </c>
      <c r="H268" s="1153">
        <v>227.5</v>
      </c>
      <c r="I268" s="1153">
        <v>45</v>
      </c>
      <c r="J268" s="1153"/>
      <c r="K268" s="1153">
        <v>15</v>
      </c>
      <c r="L268" s="1153">
        <v>5</v>
      </c>
      <c r="M268" s="1153"/>
      <c r="N268" s="1153">
        <v>45</v>
      </c>
      <c r="O268" s="1153">
        <v>35</v>
      </c>
      <c r="P268" s="1153"/>
      <c r="Q268" s="1153"/>
      <c r="R268" s="1153"/>
      <c r="S268" s="1153"/>
      <c r="T268" s="1153">
        <v>50</v>
      </c>
      <c r="U268" s="1153"/>
      <c r="V268" s="1153">
        <v>4</v>
      </c>
      <c r="W268" s="1153"/>
      <c r="X268" s="1153"/>
      <c r="Y268" s="1153"/>
      <c r="Z268" s="1154"/>
      <c r="AA268" s="1155"/>
      <c r="AB268" s="1155"/>
      <c r="AC268" s="1155"/>
      <c r="AD268" s="1156">
        <v>4</v>
      </c>
      <c r="AE268" s="1155">
        <v>175</v>
      </c>
      <c r="AF268" s="1154" t="s">
        <v>1930</v>
      </c>
      <c r="AG268" s="1154">
        <v>1.3</v>
      </c>
      <c r="AH268" s="1157">
        <v>106</v>
      </c>
      <c r="AI268" s="1158">
        <v>232.70000000000002</v>
      </c>
      <c r="AJ268" s="1159">
        <v>227.5</v>
      </c>
      <c r="AK268" s="1160">
        <v>5.2000000000000171</v>
      </c>
      <c r="AL268" s="1161">
        <v>18550</v>
      </c>
      <c r="AM268" s="1162">
        <v>424</v>
      </c>
      <c r="AN268" s="1175" t="s">
        <v>1785</v>
      </c>
    </row>
    <row r="269" spans="1:40" x14ac:dyDescent="0.15">
      <c r="A269" s="1164">
        <v>44445</v>
      </c>
      <c r="B269" s="1165">
        <v>18</v>
      </c>
      <c r="C269" s="1165">
        <v>78</v>
      </c>
      <c r="D269" s="1165">
        <v>559</v>
      </c>
      <c r="E269" s="1165">
        <v>244</v>
      </c>
      <c r="F269" s="1165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85">
        <v>44452</v>
      </c>
      <c r="B271" s="1178">
        <v>18</v>
      </c>
      <c r="C271" s="1178">
        <v>78</v>
      </c>
      <c r="D271" s="1178">
        <v>559</v>
      </c>
      <c r="E271" s="1178">
        <v>45</v>
      </c>
      <c r="F271" s="1173">
        <v>220</v>
      </c>
      <c r="G271" s="1179">
        <v>65</v>
      </c>
      <c r="H271" s="1179">
        <v>110</v>
      </c>
      <c r="I271" s="1179">
        <v>65</v>
      </c>
      <c r="J271" s="1179"/>
      <c r="K271" s="1179">
        <v>15</v>
      </c>
      <c r="L271" s="1179"/>
      <c r="M271" s="1179"/>
      <c r="N271" s="1179">
        <v>25</v>
      </c>
      <c r="O271" s="1179">
        <v>15</v>
      </c>
      <c r="P271" s="1179"/>
      <c r="Q271" s="1179"/>
      <c r="R271" s="1179"/>
      <c r="S271" s="1179"/>
      <c r="T271" s="1179">
        <v>35</v>
      </c>
      <c r="U271" s="1179"/>
      <c r="V271" s="1179">
        <v>3</v>
      </c>
      <c r="W271" s="1179"/>
      <c r="X271" s="1179"/>
      <c r="Y271" s="1179"/>
      <c r="Z271" s="1240"/>
      <c r="AA271" s="1180"/>
      <c r="AB271" s="1180"/>
      <c r="AC271" s="1180"/>
      <c r="AD271" s="1181">
        <v>3</v>
      </c>
      <c r="AE271" s="1180">
        <v>42</v>
      </c>
      <c r="AF271" s="1240" t="s">
        <v>1930</v>
      </c>
      <c r="AG271" s="1240">
        <v>1.3</v>
      </c>
      <c r="AH271" s="1182">
        <v>106</v>
      </c>
      <c r="AI271" s="1183">
        <v>58.5</v>
      </c>
      <c r="AJ271" s="1240">
        <v>54.6</v>
      </c>
      <c r="AK271" s="1182">
        <v>3.8999999999999986</v>
      </c>
      <c r="AL271" s="1183">
        <v>4452</v>
      </c>
      <c r="AM271" s="1182">
        <v>318</v>
      </c>
      <c r="AN271" s="1163" t="s">
        <v>1785</v>
      </c>
    </row>
    <row r="272" spans="1:40" x14ac:dyDescent="0.15">
      <c r="A272" s="1152">
        <v>44459</v>
      </c>
      <c r="B272" s="1153">
        <v>10</v>
      </c>
      <c r="C272" s="1153">
        <v>53</v>
      </c>
      <c r="D272" s="1153">
        <v>560</v>
      </c>
      <c r="E272" s="1153">
        <v>230</v>
      </c>
      <c r="F272" s="1153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2103</v>
      </c>
    </row>
    <row r="273" spans="1:40" x14ac:dyDescent="0.15">
      <c r="A273" s="1185">
        <v>44431</v>
      </c>
      <c r="B273" s="1178">
        <v>15</v>
      </c>
      <c r="C273" s="1178">
        <v>24</v>
      </c>
      <c r="D273" s="1178">
        <v>569</v>
      </c>
      <c r="E273" s="1178">
        <v>234</v>
      </c>
      <c r="F273" s="1173">
        <v>540</v>
      </c>
      <c r="G273" s="1179">
        <v>525</v>
      </c>
      <c r="H273" s="1179">
        <v>270</v>
      </c>
      <c r="I273" s="1179"/>
      <c r="J273" s="1179"/>
      <c r="K273" s="1179"/>
      <c r="L273" s="1179"/>
      <c r="M273" s="1179"/>
      <c r="N273" s="1179">
        <v>5</v>
      </c>
      <c r="O273" s="1179">
        <v>10</v>
      </c>
      <c r="P273" s="1179"/>
      <c r="Q273" s="1179"/>
      <c r="R273" s="1179"/>
      <c r="S273" s="1179"/>
      <c r="T273" s="1179"/>
      <c r="U273" s="1179"/>
      <c r="V273" s="1179">
        <v>6</v>
      </c>
      <c r="W273" s="1179"/>
      <c r="X273" s="1179"/>
      <c r="Y273" s="1179"/>
      <c r="Z273" s="1240"/>
      <c r="AA273" s="1180"/>
      <c r="AB273" s="1180">
        <v>6</v>
      </c>
      <c r="AC273" s="1180"/>
      <c r="AD273" s="1181"/>
      <c r="AE273" s="1180">
        <v>696</v>
      </c>
      <c r="AF273" s="1240" t="s">
        <v>128</v>
      </c>
      <c r="AG273" s="1240">
        <v>1.17</v>
      </c>
      <c r="AH273" s="1182">
        <v>122.7</v>
      </c>
      <c r="AI273" s="1183">
        <v>821.33999999999992</v>
      </c>
      <c r="AJ273" s="1240">
        <v>814.31999999999994</v>
      </c>
      <c r="AK273" s="1182">
        <v>7.0199999999999818</v>
      </c>
      <c r="AL273" s="1183">
        <v>85399.2</v>
      </c>
      <c r="AM273" s="1182">
        <v>736.2</v>
      </c>
      <c r="AN273" s="1163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85">
        <v>44435</v>
      </c>
      <c r="B281" s="1178">
        <v>15</v>
      </c>
      <c r="C281" s="1178">
        <v>35</v>
      </c>
      <c r="D281" s="1178">
        <v>569</v>
      </c>
      <c r="E281" s="1178">
        <v>136</v>
      </c>
      <c r="F281" s="1173">
        <v>400</v>
      </c>
      <c r="G281" s="1179">
        <v>320</v>
      </c>
      <c r="H281" s="1179">
        <v>200</v>
      </c>
      <c r="I281" s="1179"/>
      <c r="J281" s="1179"/>
      <c r="K281" s="1179"/>
      <c r="L281" s="1179">
        <v>20</v>
      </c>
      <c r="M281" s="1179"/>
      <c r="N281" s="1179">
        <v>30</v>
      </c>
      <c r="O281" s="1179">
        <v>20</v>
      </c>
      <c r="P281" s="1179"/>
      <c r="Q281" s="1179"/>
      <c r="R281" s="1179"/>
      <c r="S281" s="1179"/>
      <c r="T281" s="1179">
        <v>10</v>
      </c>
      <c r="U281" s="1179"/>
      <c r="V281" s="1179">
        <v>10</v>
      </c>
      <c r="W281" s="1179"/>
      <c r="X281" s="1179"/>
      <c r="Y281" s="1179"/>
      <c r="Z281" s="1240"/>
      <c r="AA281" s="1180">
        <v>6</v>
      </c>
      <c r="AB281" s="1180">
        <v>4</v>
      </c>
      <c r="AC281" s="1180"/>
      <c r="AD281" s="1181"/>
      <c r="AE281" s="1180">
        <v>398</v>
      </c>
      <c r="AF281" s="1240" t="s">
        <v>128</v>
      </c>
      <c r="AG281" s="1240">
        <v>1.17</v>
      </c>
      <c r="AH281" s="1182">
        <v>122.7</v>
      </c>
      <c r="AI281" s="1183">
        <v>477.35999999999996</v>
      </c>
      <c r="AJ281" s="1240">
        <v>465.65999999999997</v>
      </c>
      <c r="AK281" s="1182">
        <v>11.699999999999989</v>
      </c>
      <c r="AL281" s="1183">
        <v>48834.6</v>
      </c>
      <c r="AM281" s="1182">
        <v>1227</v>
      </c>
      <c r="AN281" s="1163" t="s">
        <v>1501</v>
      </c>
    </row>
    <row r="282" spans="1:40" x14ac:dyDescent="0.15">
      <c r="A282" s="1164">
        <v>44438</v>
      </c>
      <c r="B282" s="1165">
        <v>15</v>
      </c>
      <c r="C282" s="1165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52">
        <v>44438</v>
      </c>
      <c r="B283" s="1153">
        <v>15</v>
      </c>
      <c r="C283" s="1153">
        <v>24</v>
      </c>
      <c r="D283" s="1153">
        <v>569</v>
      </c>
      <c r="E283" s="1153">
        <v>202</v>
      </c>
      <c r="F283" s="1153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64">
        <v>44439</v>
      </c>
      <c r="B284" s="1165">
        <v>15</v>
      </c>
      <c r="C284" s="1165">
        <v>93</v>
      </c>
      <c r="D284" s="1165">
        <v>569</v>
      </c>
      <c r="E284" s="1165">
        <v>197</v>
      </c>
      <c r="F284" s="1165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85">
        <v>44441</v>
      </c>
      <c r="B287" s="1178">
        <v>15</v>
      </c>
      <c r="C287" s="1178">
        <v>22</v>
      </c>
      <c r="D287" s="1178">
        <v>569</v>
      </c>
      <c r="E287" s="1178">
        <v>0</v>
      </c>
      <c r="F287" s="1173">
        <v>30</v>
      </c>
      <c r="G287" s="1179">
        <v>0</v>
      </c>
      <c r="H287" s="1179">
        <v>30</v>
      </c>
      <c r="I287" s="1179"/>
      <c r="J287" s="1179">
        <v>30</v>
      </c>
      <c r="K287" s="1179"/>
      <c r="L287" s="1179"/>
      <c r="M287" s="1179"/>
      <c r="N287" s="1179"/>
      <c r="O287" s="1179"/>
      <c r="P287" s="1179"/>
      <c r="Q287" s="1179"/>
      <c r="R287" s="1179"/>
      <c r="S287" s="1179"/>
      <c r="T287" s="1179"/>
      <c r="U287" s="1179"/>
      <c r="V287" s="1179">
        <v>0</v>
      </c>
      <c r="W287" s="1179"/>
      <c r="X287" s="1179"/>
      <c r="Y287" s="1179"/>
      <c r="Z287" s="1240"/>
      <c r="AA287" s="1180"/>
      <c r="AB287" s="1180"/>
      <c r="AC287" s="1180"/>
      <c r="AD287" s="1181"/>
      <c r="AE287" s="1180">
        <v>0</v>
      </c>
      <c r="AF287" s="1240" t="s">
        <v>128</v>
      </c>
      <c r="AG287" s="1240">
        <v>1.17</v>
      </c>
      <c r="AH287" s="1182">
        <v>122.7</v>
      </c>
      <c r="AI287" s="1183">
        <v>0</v>
      </c>
      <c r="AJ287" s="1240">
        <v>0</v>
      </c>
      <c r="AK287" s="1182">
        <v>0</v>
      </c>
      <c r="AL287" s="1183">
        <v>0</v>
      </c>
      <c r="AM287" s="1182">
        <v>0</v>
      </c>
      <c r="AN287" s="1163" t="s">
        <v>1501</v>
      </c>
    </row>
    <row r="288" spans="1:40" x14ac:dyDescent="0.15">
      <c r="A288" s="1152">
        <v>44441</v>
      </c>
      <c r="B288" s="1153">
        <v>15</v>
      </c>
      <c r="C288" s="1153">
        <v>93</v>
      </c>
      <c r="D288" s="1153">
        <v>569</v>
      </c>
      <c r="E288" s="1153">
        <v>51</v>
      </c>
      <c r="F288" s="1153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64">
        <v>44441</v>
      </c>
      <c r="B289" s="1165">
        <v>15</v>
      </c>
      <c r="C289" s="1165">
        <v>24</v>
      </c>
      <c r="D289" s="1165">
        <v>569</v>
      </c>
      <c r="E289" s="1165">
        <v>195</v>
      </c>
      <c r="F289" s="1165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52">
        <v>44442</v>
      </c>
      <c r="B291" s="1153">
        <v>15</v>
      </c>
      <c r="C291" s="1153">
        <v>24</v>
      </c>
      <c r="D291" s="1153">
        <v>569</v>
      </c>
      <c r="E291" s="1153">
        <v>134</v>
      </c>
      <c r="F291" s="1153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85">
        <v>44445</v>
      </c>
      <c r="B292" s="1178">
        <v>15</v>
      </c>
      <c r="C292" s="1178">
        <v>93</v>
      </c>
      <c r="D292" s="1178">
        <v>569</v>
      </c>
      <c r="E292" s="1178">
        <v>212</v>
      </c>
      <c r="F292" s="1173">
        <v>540</v>
      </c>
      <c r="G292" s="1179">
        <v>460</v>
      </c>
      <c r="H292" s="1179">
        <v>540</v>
      </c>
      <c r="I292" s="1179">
        <v>5</v>
      </c>
      <c r="J292" s="1179"/>
      <c r="K292" s="1179"/>
      <c r="L292" s="1179">
        <v>10</v>
      </c>
      <c r="M292" s="1179">
        <v>15</v>
      </c>
      <c r="N292" s="1179">
        <v>10</v>
      </c>
      <c r="O292" s="1179">
        <v>10</v>
      </c>
      <c r="P292" s="1179"/>
      <c r="Q292" s="1179"/>
      <c r="R292" s="1179"/>
      <c r="S292" s="1179"/>
      <c r="T292" s="1179">
        <v>30</v>
      </c>
      <c r="U292" s="1179"/>
      <c r="V292" s="1179">
        <v>6</v>
      </c>
      <c r="W292" s="1179"/>
      <c r="X292" s="1179"/>
      <c r="Y292" s="1179">
        <v>6</v>
      </c>
      <c r="Z292" s="1240"/>
      <c r="AA292" s="1180"/>
      <c r="AB292" s="1180"/>
      <c r="AC292" s="1180"/>
      <c r="AD292" s="1181"/>
      <c r="AE292" s="1180">
        <v>630</v>
      </c>
      <c r="AF292" s="1240" t="s">
        <v>128</v>
      </c>
      <c r="AG292" s="1240">
        <v>1.17</v>
      </c>
      <c r="AH292" s="1182">
        <v>122.7</v>
      </c>
      <c r="AI292" s="1183">
        <v>744.12</v>
      </c>
      <c r="AJ292" s="1240">
        <v>737.09999999999991</v>
      </c>
      <c r="AK292" s="1182">
        <v>7.0200000000000955</v>
      </c>
      <c r="AL292" s="1183">
        <v>77301</v>
      </c>
      <c r="AM292" s="1182">
        <v>736.2</v>
      </c>
      <c r="AN292" s="1163" t="s">
        <v>1501</v>
      </c>
    </row>
    <row r="293" spans="1:40" x14ac:dyDescent="0.15">
      <c r="A293" s="1164">
        <v>44445</v>
      </c>
      <c r="B293" s="1165">
        <v>15</v>
      </c>
      <c r="C293" s="1165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63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64">
        <v>44446</v>
      </c>
      <c r="B295" s="1165">
        <v>15</v>
      </c>
      <c r="C295" s="1165">
        <v>35</v>
      </c>
      <c r="D295" s="1165">
        <v>569</v>
      </c>
      <c r="E295" s="1165">
        <v>181</v>
      </c>
      <c r="F295" s="1165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77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40"/>
      <c r="AA296" s="1180"/>
      <c r="AB296" s="1180"/>
      <c r="AC296" s="1180"/>
      <c r="AD296" s="1181"/>
      <c r="AE296" s="1180">
        <v>717</v>
      </c>
      <c r="AF296" s="1240" t="s">
        <v>128</v>
      </c>
      <c r="AG296" s="1240">
        <v>1.17</v>
      </c>
      <c r="AH296" s="1182">
        <v>122.7</v>
      </c>
      <c r="AI296" s="1183">
        <v>838.89</v>
      </c>
      <c r="AJ296" s="1240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64">
        <v>44447</v>
      </c>
      <c r="B297" s="1165">
        <v>15</v>
      </c>
      <c r="C297" s="1165">
        <v>35</v>
      </c>
      <c r="D297" s="1165">
        <v>569</v>
      </c>
      <c r="E297" s="1165">
        <v>182</v>
      </c>
      <c r="F297" s="1165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64">
        <v>44449</v>
      </c>
      <c r="B300" s="1165">
        <v>15</v>
      </c>
      <c r="C300" s="1165">
        <v>24</v>
      </c>
      <c r="D300" s="1165">
        <v>569</v>
      </c>
      <c r="E300" s="1165">
        <v>128</v>
      </c>
      <c r="F300" s="1165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64">
        <v>44452</v>
      </c>
      <c r="B302" s="1165">
        <v>15</v>
      </c>
      <c r="C302" s="1165">
        <v>24</v>
      </c>
      <c r="D302" s="1165">
        <v>569</v>
      </c>
      <c r="E302" s="1165">
        <v>0</v>
      </c>
      <c r="F302" s="1165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63" t="s">
        <v>1501</v>
      </c>
    </row>
    <row r="303" spans="1:40" x14ac:dyDescent="0.15">
      <c r="A303" s="1164">
        <v>44453</v>
      </c>
      <c r="B303" s="1165">
        <v>15</v>
      </c>
      <c r="C303" s="1165">
        <v>93</v>
      </c>
      <c r="D303" s="1165">
        <v>569</v>
      </c>
      <c r="E303" s="1165">
        <v>214</v>
      </c>
      <c r="F303" s="1165">
        <v>540</v>
      </c>
      <c r="G303" s="1153">
        <v>480</v>
      </c>
      <c r="H303" s="1153">
        <v>540</v>
      </c>
      <c r="I303" s="1153">
        <v>5</v>
      </c>
      <c r="J303" s="1153"/>
      <c r="K303" s="1153">
        <v>20</v>
      </c>
      <c r="L303" s="1153"/>
      <c r="M303" s="1153"/>
      <c r="N303" s="1153">
        <v>15</v>
      </c>
      <c r="O303" s="1153">
        <v>10</v>
      </c>
      <c r="P303" s="1153"/>
      <c r="Q303" s="1153"/>
      <c r="R303" s="1153"/>
      <c r="S303" s="1153"/>
      <c r="T303" s="1153">
        <v>10</v>
      </c>
      <c r="U303" s="1153"/>
      <c r="V303" s="1153">
        <v>4</v>
      </c>
      <c r="W303" s="1153"/>
      <c r="X303" s="1153"/>
      <c r="Y303" s="1153">
        <v>1</v>
      </c>
      <c r="Z303" s="1154"/>
      <c r="AA303" s="1155"/>
      <c r="AB303" s="1155"/>
      <c r="AC303" s="1155"/>
      <c r="AD303" s="1156">
        <v>3</v>
      </c>
      <c r="AE303" s="1155">
        <v>638</v>
      </c>
      <c r="AF303" s="1154" t="s">
        <v>128</v>
      </c>
      <c r="AG303" s="1154">
        <v>1.17</v>
      </c>
      <c r="AH303" s="1157">
        <v>122.7</v>
      </c>
      <c r="AI303" s="1158">
        <v>751.14</v>
      </c>
      <c r="AJ303" s="1159">
        <v>746.45999999999992</v>
      </c>
      <c r="AK303" s="1160">
        <v>4.6800000000000637</v>
      </c>
      <c r="AL303" s="1161">
        <v>78282.600000000006</v>
      </c>
      <c r="AM303" s="1162">
        <v>490.8</v>
      </c>
      <c r="AN303" s="1163" t="s">
        <v>1501</v>
      </c>
    </row>
    <row r="304" spans="1:40" x14ac:dyDescent="0.15">
      <c r="A304" s="1164">
        <v>44453</v>
      </c>
      <c r="B304" s="1117">
        <v>15</v>
      </c>
      <c r="C304" s="1117">
        <v>24</v>
      </c>
      <c r="D304" s="1165">
        <v>569</v>
      </c>
      <c r="E304" s="1165">
        <v>210</v>
      </c>
      <c r="F304" s="1165">
        <v>440</v>
      </c>
      <c r="G304" s="1153">
        <v>420</v>
      </c>
      <c r="H304" s="1153">
        <v>440</v>
      </c>
      <c r="I304" s="1153"/>
      <c r="J304" s="1153"/>
      <c r="K304" s="1153"/>
      <c r="L304" s="1153">
        <v>10</v>
      </c>
      <c r="M304" s="1153"/>
      <c r="N304" s="1153"/>
      <c r="O304" s="1153">
        <v>10</v>
      </c>
      <c r="P304" s="1153"/>
      <c r="Q304" s="1153"/>
      <c r="R304" s="1153"/>
      <c r="S304" s="1153"/>
      <c r="T304" s="1153"/>
      <c r="U304" s="1153"/>
      <c r="V304" s="1153">
        <v>1</v>
      </c>
      <c r="W304" s="1153"/>
      <c r="X304" s="1153"/>
      <c r="Y304" s="1153"/>
      <c r="Z304" s="1154"/>
      <c r="AA304" s="1155"/>
      <c r="AB304" s="1155">
        <v>1</v>
      </c>
      <c r="AC304" s="1155"/>
      <c r="AD304" s="1156"/>
      <c r="AE304" s="1155">
        <v>629</v>
      </c>
      <c r="AF304" s="1154" t="s">
        <v>128</v>
      </c>
      <c r="AG304" s="1154">
        <v>1.17</v>
      </c>
      <c r="AH304" s="1157">
        <v>122.7</v>
      </c>
      <c r="AI304" s="1158">
        <v>737.09999999999991</v>
      </c>
      <c r="AJ304" s="1159">
        <v>735.93</v>
      </c>
      <c r="AK304" s="1160">
        <v>1.1699999999999591</v>
      </c>
      <c r="AL304" s="1161">
        <v>77178.3</v>
      </c>
      <c r="AM304" s="1162">
        <v>122.7</v>
      </c>
      <c r="AN304" s="1175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52">
        <v>44454</v>
      </c>
      <c r="B306" s="1153">
        <v>15</v>
      </c>
      <c r="C306" s="1153">
        <v>24</v>
      </c>
      <c r="D306" s="1153">
        <v>569</v>
      </c>
      <c r="E306" s="1153">
        <v>220</v>
      </c>
      <c r="F306" s="1153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64">
        <v>44455</v>
      </c>
      <c r="B308" s="1165">
        <v>15</v>
      </c>
      <c r="C308" s="1165">
        <v>24</v>
      </c>
      <c r="D308" s="1165">
        <v>569</v>
      </c>
      <c r="E308" s="1165">
        <v>183</v>
      </c>
      <c r="F308" s="1165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52">
        <v>44456</v>
      </c>
      <c r="B309" s="1153">
        <v>15</v>
      </c>
      <c r="C309" s="1153">
        <v>93</v>
      </c>
      <c r="D309" s="1153">
        <v>569</v>
      </c>
      <c r="E309" s="1153">
        <v>196</v>
      </c>
      <c r="F309" s="1153">
        <v>465</v>
      </c>
      <c r="G309" s="1153">
        <v>420</v>
      </c>
      <c r="H309" s="1153">
        <v>465</v>
      </c>
      <c r="I309" s="1153">
        <v>5</v>
      </c>
      <c r="J309" s="1153"/>
      <c r="K309" s="1153"/>
      <c r="L309" s="1153"/>
      <c r="M309" s="1153"/>
      <c r="N309" s="1153">
        <v>15</v>
      </c>
      <c r="O309" s="1153">
        <v>10</v>
      </c>
      <c r="P309" s="1153"/>
      <c r="Q309" s="1153"/>
      <c r="R309" s="1153"/>
      <c r="S309" s="1153"/>
      <c r="T309" s="1153">
        <v>15</v>
      </c>
      <c r="U309" s="1153"/>
      <c r="V309" s="1153">
        <v>4</v>
      </c>
      <c r="W309" s="1153"/>
      <c r="X309" s="1153">
        <v>2</v>
      </c>
      <c r="Y309" s="1153">
        <v>2</v>
      </c>
      <c r="Z309" s="1154"/>
      <c r="AA309" s="1155"/>
      <c r="AB309" s="1155"/>
      <c r="AC309" s="1155"/>
      <c r="AD309" s="1156"/>
      <c r="AE309" s="1155">
        <v>584</v>
      </c>
      <c r="AF309" s="1154" t="s">
        <v>128</v>
      </c>
      <c r="AG309" s="1154">
        <v>1.17</v>
      </c>
      <c r="AH309" s="1157">
        <v>122.7</v>
      </c>
      <c r="AI309" s="1158">
        <v>687.95999999999992</v>
      </c>
      <c r="AJ309" s="1159">
        <v>683.28</v>
      </c>
      <c r="AK309" s="1160">
        <v>4.67999999999995</v>
      </c>
      <c r="AL309" s="1161">
        <v>71656.800000000003</v>
      </c>
      <c r="AM309" s="1162">
        <v>490.8</v>
      </c>
      <c r="AN309" s="1175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52">
        <v>44434</v>
      </c>
      <c r="B312" s="1153">
        <v>11</v>
      </c>
      <c r="C312" s="1153">
        <v>52</v>
      </c>
      <c r="D312" s="1153">
        <v>577</v>
      </c>
      <c r="E312" s="1153">
        <v>145</v>
      </c>
      <c r="F312" s="1153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58">
        <v>1212.1999999999998</v>
      </c>
      <c r="AJ312" s="1159">
        <v>1203.8399999999999</v>
      </c>
      <c r="AK312" s="1160">
        <v>8.3599999999999</v>
      </c>
      <c r="AL312" s="1161">
        <v>98928</v>
      </c>
      <c r="AM312" s="1162">
        <v>687</v>
      </c>
      <c r="AN312" s="1175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64">
        <v>44440</v>
      </c>
      <c r="B315" s="1165">
        <v>11</v>
      </c>
      <c r="C315" s="1165">
        <v>80</v>
      </c>
      <c r="D315" s="1165">
        <v>577</v>
      </c>
      <c r="E315" s="1165">
        <v>97</v>
      </c>
      <c r="F315" s="1165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63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52">
        <v>44447</v>
      </c>
      <c r="B318" s="1153">
        <v>11</v>
      </c>
      <c r="C318" s="1153">
        <v>21</v>
      </c>
      <c r="D318" s="1153">
        <v>577</v>
      </c>
      <c r="E318" s="1153">
        <v>0</v>
      </c>
      <c r="F318" s="1153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52">
        <v>44448</v>
      </c>
      <c r="B320" s="1153">
        <v>11</v>
      </c>
      <c r="C320" s="1153">
        <v>53</v>
      </c>
      <c r="D320" s="1153">
        <v>577</v>
      </c>
      <c r="E320" s="1153">
        <v>82</v>
      </c>
      <c r="F320" s="1153">
        <v>465</v>
      </c>
      <c r="G320" s="1153">
        <v>375</v>
      </c>
      <c r="H320" s="1153">
        <v>232.5</v>
      </c>
      <c r="I320" s="1153">
        <v>15</v>
      </c>
      <c r="J320" s="1153"/>
      <c r="K320" s="1153"/>
      <c r="L320" s="1153"/>
      <c r="M320" s="1153">
        <v>30</v>
      </c>
      <c r="N320" s="1153"/>
      <c r="O320" s="1153">
        <v>15</v>
      </c>
      <c r="P320" s="1153"/>
      <c r="Q320" s="1153"/>
      <c r="R320" s="1153"/>
      <c r="S320" s="1153"/>
      <c r="T320" s="1153">
        <v>30</v>
      </c>
      <c r="U320" s="1153"/>
      <c r="V320" s="1153">
        <v>1</v>
      </c>
      <c r="W320" s="1153"/>
      <c r="X320" s="1153"/>
      <c r="Y320" s="1153">
        <v>1</v>
      </c>
      <c r="Z320" s="1154"/>
      <c r="AA320" s="1155"/>
      <c r="AB320" s="1155"/>
      <c r="AC320" s="1155"/>
      <c r="AD320" s="1156"/>
      <c r="AE320" s="1155">
        <v>81</v>
      </c>
      <c r="AF320" s="1154" t="s">
        <v>1917</v>
      </c>
      <c r="AG320" s="1154">
        <v>8.36</v>
      </c>
      <c r="AH320" s="1157">
        <v>687</v>
      </c>
      <c r="AI320" s="1158">
        <v>685.52</v>
      </c>
      <c r="AJ320" s="1159">
        <v>677.16</v>
      </c>
      <c r="AK320" s="1160">
        <v>8.3600000000000136</v>
      </c>
      <c r="AL320" s="1161">
        <v>55647</v>
      </c>
      <c r="AM320" s="1162">
        <v>687</v>
      </c>
      <c r="AN320" s="1175" t="s">
        <v>1581</v>
      </c>
    </row>
    <row r="321" spans="1:40" x14ac:dyDescent="0.15">
      <c r="A321" s="1152">
        <v>44448</v>
      </c>
      <c r="B321" s="1153">
        <v>11</v>
      </c>
      <c r="C321" s="1153">
        <v>80</v>
      </c>
      <c r="D321" s="1153">
        <v>577</v>
      </c>
      <c r="E321" s="1153">
        <v>99</v>
      </c>
      <c r="F321" s="1153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75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63" t="s">
        <v>1581</v>
      </c>
    </row>
    <row r="323" spans="1:40" x14ac:dyDescent="0.15">
      <c r="A323" s="1164">
        <v>44459</v>
      </c>
      <c r="B323" s="1117">
        <v>11</v>
      </c>
      <c r="C323" s="1117">
        <v>80</v>
      </c>
      <c r="D323" s="1165">
        <v>577</v>
      </c>
      <c r="E323" s="1165">
        <v>87</v>
      </c>
      <c r="F323" s="1165">
        <v>405</v>
      </c>
      <c r="G323" s="1153">
        <v>360</v>
      </c>
      <c r="H323" s="1153">
        <v>202.5</v>
      </c>
      <c r="I323" s="1153">
        <v>10</v>
      </c>
      <c r="J323" s="1153"/>
      <c r="K323" s="1153"/>
      <c r="L323" s="1153"/>
      <c r="M323" s="1153"/>
      <c r="N323" s="1153"/>
      <c r="O323" s="1153">
        <v>15</v>
      </c>
      <c r="P323" s="1153"/>
      <c r="Q323" s="1153"/>
      <c r="R323" s="1153"/>
      <c r="S323" s="1153"/>
      <c r="T323" s="1153">
        <v>20</v>
      </c>
      <c r="U323" s="1153"/>
      <c r="V323" s="1153">
        <v>1</v>
      </c>
      <c r="W323" s="1153"/>
      <c r="X323" s="1153"/>
      <c r="Y323" s="1153"/>
      <c r="Z323" s="1154"/>
      <c r="AA323" s="1155"/>
      <c r="AB323" s="1155">
        <v>1</v>
      </c>
      <c r="AC323" s="1155"/>
      <c r="AD323" s="1156"/>
      <c r="AE323" s="1155">
        <v>86</v>
      </c>
      <c r="AF323" s="1154" t="s">
        <v>1917</v>
      </c>
      <c r="AG323" s="1154">
        <v>8.36</v>
      </c>
      <c r="AH323" s="1157">
        <v>687</v>
      </c>
      <c r="AI323" s="1158">
        <v>727.31999999999994</v>
      </c>
      <c r="AJ323" s="1159">
        <v>718.95999999999992</v>
      </c>
      <c r="AK323" s="1160">
        <v>8.3600000000000136</v>
      </c>
      <c r="AL323" s="1161">
        <v>59082</v>
      </c>
      <c r="AM323" s="1162">
        <v>687</v>
      </c>
      <c r="AN323" s="1175" t="s">
        <v>1581</v>
      </c>
    </row>
    <row r="324" spans="1:40" x14ac:dyDescent="0.15">
      <c r="A324" s="1152">
        <v>44431</v>
      </c>
      <c r="B324" s="1153">
        <v>11</v>
      </c>
      <c r="C324" s="1153">
        <v>19</v>
      </c>
      <c r="D324" s="1153">
        <v>578</v>
      </c>
      <c r="E324" s="1153">
        <v>126</v>
      </c>
      <c r="F324" s="1153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52">
        <v>44434</v>
      </c>
      <c r="B326" s="1153">
        <v>11</v>
      </c>
      <c r="C326" s="1153">
        <v>35</v>
      </c>
      <c r="D326" s="1153">
        <v>578</v>
      </c>
      <c r="E326" s="1153">
        <v>0</v>
      </c>
      <c r="F326" s="1153">
        <v>60</v>
      </c>
      <c r="G326" s="1153">
        <v>0</v>
      </c>
      <c r="H326" s="1153">
        <v>60</v>
      </c>
      <c r="I326" s="1153"/>
      <c r="J326" s="1153">
        <v>60</v>
      </c>
      <c r="K326" s="1153"/>
      <c r="L326" s="1153"/>
      <c r="M326" s="1153"/>
      <c r="N326" s="1153"/>
      <c r="O326" s="1153"/>
      <c r="P326" s="1153"/>
      <c r="Q326" s="1153"/>
      <c r="R326" s="1153"/>
      <c r="S326" s="1153"/>
      <c r="T326" s="1153"/>
      <c r="U326" s="1153"/>
      <c r="V326" s="1153">
        <v>0</v>
      </c>
      <c r="W326" s="1153"/>
      <c r="X326" s="1153"/>
      <c r="Y326" s="1153"/>
      <c r="Z326" s="1154"/>
      <c r="AA326" s="1155"/>
      <c r="AB326" s="1155"/>
      <c r="AC326" s="1155"/>
      <c r="AD326" s="1156"/>
      <c r="AE326" s="1155">
        <v>0</v>
      </c>
      <c r="AF326" s="1154" t="s">
        <v>1917</v>
      </c>
      <c r="AG326" s="1154">
        <v>9.3000000000000007</v>
      </c>
      <c r="AH326" s="1157">
        <v>750</v>
      </c>
      <c r="AI326" s="1158">
        <v>0</v>
      </c>
      <c r="AJ326" s="1159">
        <v>0</v>
      </c>
      <c r="AK326" s="1160">
        <v>0</v>
      </c>
      <c r="AL326" s="1161">
        <v>0</v>
      </c>
      <c r="AM326" s="1162">
        <v>0</v>
      </c>
      <c r="AN326" s="1175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64">
        <v>44441</v>
      </c>
      <c r="B329" s="1165">
        <v>11</v>
      </c>
      <c r="C329" s="1165">
        <v>22</v>
      </c>
      <c r="D329" s="1165">
        <v>578</v>
      </c>
      <c r="E329" s="1165">
        <v>0</v>
      </c>
      <c r="F329" s="1165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85">
        <v>44441</v>
      </c>
      <c r="B330" s="1178">
        <v>11</v>
      </c>
      <c r="C330" s="1178">
        <v>53</v>
      </c>
      <c r="D330" s="1178">
        <v>578</v>
      </c>
      <c r="E330" s="1178">
        <v>97</v>
      </c>
      <c r="F330" s="1173">
        <v>465</v>
      </c>
      <c r="G330" s="1179">
        <v>415</v>
      </c>
      <c r="H330" s="1179">
        <v>232.5</v>
      </c>
      <c r="I330" s="1179">
        <v>10</v>
      </c>
      <c r="J330" s="1179"/>
      <c r="K330" s="1179"/>
      <c r="L330" s="1179"/>
      <c r="M330" s="1179"/>
      <c r="N330" s="1179"/>
      <c r="O330" s="1179">
        <v>15</v>
      </c>
      <c r="P330" s="1179"/>
      <c r="Q330" s="1179"/>
      <c r="R330" s="1179"/>
      <c r="S330" s="1179"/>
      <c r="T330" s="1179">
        <v>25</v>
      </c>
      <c r="U330" s="1179"/>
      <c r="V330" s="1179">
        <v>0</v>
      </c>
      <c r="W330" s="1179"/>
      <c r="X330" s="1179"/>
      <c r="Y330" s="1179"/>
      <c r="Z330" s="1240"/>
      <c r="AA330" s="1180"/>
      <c r="AB330" s="1180"/>
      <c r="AC330" s="1180"/>
      <c r="AD330" s="1181"/>
      <c r="AE330" s="1180">
        <v>97</v>
      </c>
      <c r="AF330" s="1240" t="s">
        <v>1917</v>
      </c>
      <c r="AG330" s="1240">
        <v>9.3000000000000007</v>
      </c>
      <c r="AH330" s="1182">
        <v>750</v>
      </c>
      <c r="AI330" s="1183">
        <v>902.1</v>
      </c>
      <c r="AJ330" s="1240">
        <v>902.1</v>
      </c>
      <c r="AK330" s="1182">
        <v>0</v>
      </c>
      <c r="AL330" s="1183">
        <v>72750</v>
      </c>
      <c r="AM330" s="1182">
        <v>0</v>
      </c>
      <c r="AN330" s="1163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85">
        <v>44442</v>
      </c>
      <c r="B332" s="1178">
        <v>11</v>
      </c>
      <c r="C332" s="1178">
        <v>53</v>
      </c>
      <c r="D332" s="1178">
        <v>578</v>
      </c>
      <c r="E332" s="1178">
        <v>98</v>
      </c>
      <c r="F332" s="1173">
        <v>465</v>
      </c>
      <c r="G332" s="1179">
        <v>420</v>
      </c>
      <c r="H332" s="1179">
        <v>232.5</v>
      </c>
      <c r="I332" s="1179">
        <v>15</v>
      </c>
      <c r="J332" s="1179"/>
      <c r="K332" s="1179"/>
      <c r="L332" s="1179"/>
      <c r="M332" s="1179"/>
      <c r="N332" s="1179"/>
      <c r="O332" s="1179">
        <v>15</v>
      </c>
      <c r="P332" s="1179"/>
      <c r="Q332" s="1179"/>
      <c r="R332" s="1179"/>
      <c r="S332" s="1179"/>
      <c r="T332" s="1179">
        <v>15</v>
      </c>
      <c r="U332" s="1179"/>
      <c r="V332" s="1179">
        <v>0</v>
      </c>
      <c r="W332" s="1179"/>
      <c r="X332" s="1179"/>
      <c r="Y332" s="1179"/>
      <c r="Z332" s="1240"/>
      <c r="AA332" s="1180"/>
      <c r="AB332" s="1180"/>
      <c r="AC332" s="1180"/>
      <c r="AD332" s="1181"/>
      <c r="AE332" s="1180">
        <v>98</v>
      </c>
      <c r="AF332" s="1240" t="s">
        <v>1917</v>
      </c>
      <c r="AG332" s="1240">
        <v>9.3000000000000007</v>
      </c>
      <c r="AH332" s="1182">
        <v>750</v>
      </c>
      <c r="AI332" s="1183">
        <v>911.40000000000009</v>
      </c>
      <c r="AJ332" s="1240">
        <v>911.40000000000009</v>
      </c>
      <c r="AK332" s="1182">
        <v>0</v>
      </c>
      <c r="AL332" s="1183">
        <v>73500</v>
      </c>
      <c r="AM332" s="1182">
        <v>0</v>
      </c>
      <c r="AN332" s="1163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52">
        <v>44431</v>
      </c>
      <c r="B339" s="1153">
        <v>11</v>
      </c>
      <c r="C339" s="1153">
        <v>35</v>
      </c>
      <c r="D339" s="1153">
        <v>579</v>
      </c>
      <c r="E339" s="1153">
        <v>0</v>
      </c>
      <c r="F339" s="1153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52">
        <v>44432</v>
      </c>
      <c r="B340" s="1153">
        <v>11</v>
      </c>
      <c r="C340" s="1153">
        <v>19</v>
      </c>
      <c r="D340" s="1153">
        <v>579</v>
      </c>
      <c r="E340" s="1153">
        <v>111</v>
      </c>
      <c r="F340" s="1153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52">
        <v>44432</v>
      </c>
      <c r="B341" s="1153">
        <v>11</v>
      </c>
      <c r="C341" s="1153">
        <v>35</v>
      </c>
      <c r="D341" s="1153">
        <v>579</v>
      </c>
      <c r="E341" s="1153">
        <v>90</v>
      </c>
      <c r="F341" s="1153">
        <v>525</v>
      </c>
      <c r="G341" s="1153">
        <v>355</v>
      </c>
      <c r="H341" s="1153">
        <v>262.5</v>
      </c>
      <c r="I341" s="1153">
        <v>90</v>
      </c>
      <c r="J341" s="1153"/>
      <c r="K341" s="1153"/>
      <c r="L341" s="1153"/>
      <c r="M341" s="1153"/>
      <c r="N341" s="1153"/>
      <c r="O341" s="1153">
        <v>10</v>
      </c>
      <c r="P341" s="1153"/>
      <c r="Q341" s="1153"/>
      <c r="R341" s="1153"/>
      <c r="S341" s="1153"/>
      <c r="T341" s="1153">
        <v>70</v>
      </c>
      <c r="U341" s="1153"/>
      <c r="V341" s="1153">
        <v>4</v>
      </c>
      <c r="W341" s="1153"/>
      <c r="X341" s="1153"/>
      <c r="Y341" s="1153"/>
      <c r="Z341" s="1154"/>
      <c r="AA341" s="1155"/>
      <c r="AB341" s="1155">
        <v>3</v>
      </c>
      <c r="AC341" s="1155">
        <v>1</v>
      </c>
      <c r="AD341" s="1156"/>
      <c r="AE341" s="1155">
        <v>86</v>
      </c>
      <c r="AF341" s="1154" t="s">
        <v>1917</v>
      </c>
      <c r="AG341" s="1154">
        <v>9.3000000000000007</v>
      </c>
      <c r="AH341" s="1157">
        <v>750</v>
      </c>
      <c r="AI341" s="1158">
        <v>837.00000000000011</v>
      </c>
      <c r="AJ341" s="1159">
        <v>799.80000000000007</v>
      </c>
      <c r="AK341" s="1160">
        <v>37.200000000000045</v>
      </c>
      <c r="AL341" s="1161">
        <v>64500</v>
      </c>
      <c r="AM341" s="1162">
        <v>3000</v>
      </c>
      <c r="AN341" s="1175" t="s">
        <v>1585</v>
      </c>
    </row>
    <row r="342" spans="1:40" x14ac:dyDescent="0.15">
      <c r="A342" s="1164">
        <v>44433</v>
      </c>
      <c r="B342" s="1165">
        <v>11</v>
      </c>
      <c r="C342" s="1165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75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52">
        <v>44445</v>
      </c>
      <c r="B349" s="1153">
        <v>11</v>
      </c>
      <c r="C349" s="1153">
        <v>53</v>
      </c>
      <c r="D349" s="1153">
        <v>579</v>
      </c>
      <c r="E349" s="1153">
        <v>115</v>
      </c>
      <c r="F349" s="1153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64">
        <v>44446</v>
      </c>
      <c r="B352" s="1165">
        <v>11</v>
      </c>
      <c r="C352" s="1165">
        <v>80</v>
      </c>
      <c r="D352" s="1165">
        <v>579</v>
      </c>
      <c r="E352" s="1165">
        <v>120</v>
      </c>
      <c r="F352" s="1165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64">
        <v>44448</v>
      </c>
      <c r="B353" s="1165">
        <v>11</v>
      </c>
      <c r="C353" s="1165">
        <v>34</v>
      </c>
      <c r="D353" s="1165">
        <v>579</v>
      </c>
      <c r="E353" s="1165">
        <v>0</v>
      </c>
      <c r="F353" s="1165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52">
        <v>44449</v>
      </c>
      <c r="B354" s="1153">
        <v>11</v>
      </c>
      <c r="C354" s="1153">
        <v>80</v>
      </c>
      <c r="D354" s="1153">
        <v>579</v>
      </c>
      <c r="E354" s="1153">
        <v>110</v>
      </c>
      <c r="F354" s="1153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75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64">
        <v>44431</v>
      </c>
      <c r="B358" s="1165">
        <v>15</v>
      </c>
      <c r="C358" s="1165">
        <v>35</v>
      </c>
      <c r="D358" s="1165">
        <v>583</v>
      </c>
      <c r="E358" s="1165">
        <v>0</v>
      </c>
      <c r="F358" s="1165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52">
        <v>44432</v>
      </c>
      <c r="B359" s="1153">
        <v>15</v>
      </c>
      <c r="C359" s="1153">
        <v>52</v>
      </c>
      <c r="D359" s="1153">
        <v>583</v>
      </c>
      <c r="E359" s="1153">
        <v>129</v>
      </c>
      <c r="F359" s="1153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64">
        <v>44449</v>
      </c>
      <c r="B360" s="1165">
        <v>15</v>
      </c>
      <c r="C360" s="1165">
        <v>35</v>
      </c>
      <c r="D360" s="1165">
        <v>583</v>
      </c>
      <c r="E360" s="1165">
        <v>0</v>
      </c>
      <c r="F360" s="1165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64">
        <v>44452</v>
      </c>
      <c r="B362" s="1165">
        <v>15</v>
      </c>
      <c r="C362" s="1165">
        <v>24</v>
      </c>
      <c r="D362" s="1165">
        <v>583</v>
      </c>
      <c r="E362" s="1165">
        <v>68</v>
      </c>
      <c r="F362" s="1165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64">
        <v>44459</v>
      </c>
      <c r="B364" s="1165">
        <v>15</v>
      </c>
      <c r="C364" s="1165">
        <v>52</v>
      </c>
      <c r="D364" s="1165">
        <v>583</v>
      </c>
      <c r="E364" s="1165">
        <v>104</v>
      </c>
      <c r="F364" s="1165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64">
        <v>44434</v>
      </c>
      <c r="B366" s="1165">
        <v>15</v>
      </c>
      <c r="C366" s="1165">
        <v>35</v>
      </c>
      <c r="D366" s="1165">
        <v>584</v>
      </c>
      <c r="E366" s="1165">
        <v>0</v>
      </c>
      <c r="F366" s="1165">
        <v>30</v>
      </c>
      <c r="G366" s="1153">
        <v>0</v>
      </c>
      <c r="H366" s="1153">
        <v>30</v>
      </c>
      <c r="I366" s="1153"/>
      <c r="J366" s="1153">
        <v>30</v>
      </c>
      <c r="K366" s="1153"/>
      <c r="L366" s="1153"/>
      <c r="M366" s="1153"/>
      <c r="N366" s="1153"/>
      <c r="O366" s="1153"/>
      <c r="P366" s="1153"/>
      <c r="Q366" s="1153"/>
      <c r="R366" s="1153"/>
      <c r="S366" s="1153"/>
      <c r="T366" s="1153"/>
      <c r="U366" s="1153"/>
      <c r="V366" s="1153">
        <v>0</v>
      </c>
      <c r="W366" s="1153"/>
      <c r="X366" s="1153"/>
      <c r="Y366" s="1153"/>
      <c r="Z366" s="1154"/>
      <c r="AA366" s="1155"/>
      <c r="AB366" s="1155"/>
      <c r="AC366" s="1155"/>
      <c r="AD366" s="1156"/>
      <c r="AE366" s="1155">
        <v>0</v>
      </c>
      <c r="AF366" s="1154" t="s">
        <v>1917</v>
      </c>
      <c r="AG366" s="1154">
        <v>12</v>
      </c>
      <c r="AH366" s="1157">
        <v>902</v>
      </c>
      <c r="AI366" s="1158">
        <v>0</v>
      </c>
      <c r="AJ366" s="1159">
        <v>0</v>
      </c>
      <c r="AK366" s="1160">
        <v>0</v>
      </c>
      <c r="AL366" s="1161">
        <v>0</v>
      </c>
      <c r="AM366" s="1162">
        <v>0</v>
      </c>
      <c r="AN366" s="1175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64">
        <v>44432</v>
      </c>
      <c r="B371" s="1165">
        <v>1</v>
      </c>
      <c r="C371" s="1165">
        <v>76</v>
      </c>
      <c r="D371" s="1165">
        <v>587</v>
      </c>
      <c r="E371" s="1165">
        <v>88</v>
      </c>
      <c r="F371" s="1165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52">
        <v>44432</v>
      </c>
      <c r="B372" s="1153">
        <v>1</v>
      </c>
      <c r="C372" s="1153">
        <v>38</v>
      </c>
      <c r="D372" s="1153">
        <v>587</v>
      </c>
      <c r="E372" s="1153">
        <v>68</v>
      </c>
      <c r="F372" s="1153">
        <v>300</v>
      </c>
      <c r="G372" s="1153">
        <v>200</v>
      </c>
      <c r="H372" s="1153">
        <v>300</v>
      </c>
      <c r="I372" s="1153">
        <v>20</v>
      </c>
      <c r="J372" s="1153"/>
      <c r="K372" s="1153"/>
      <c r="L372" s="1153"/>
      <c r="M372" s="1153"/>
      <c r="N372" s="1153"/>
      <c r="O372" s="1153">
        <v>20</v>
      </c>
      <c r="P372" s="1153"/>
      <c r="Q372" s="1153"/>
      <c r="R372" s="1153"/>
      <c r="S372" s="1153"/>
      <c r="T372" s="1153">
        <v>60</v>
      </c>
      <c r="U372" s="1153"/>
      <c r="V372" s="1153">
        <v>16</v>
      </c>
      <c r="W372" s="1153"/>
      <c r="X372" s="1153"/>
      <c r="Y372" s="1153"/>
      <c r="Z372" s="1154"/>
      <c r="AA372" s="1155"/>
      <c r="AB372" s="1155"/>
      <c r="AC372" s="1155">
        <v>16</v>
      </c>
      <c r="AD372" s="1156"/>
      <c r="AE372" s="1155">
        <v>256</v>
      </c>
      <c r="AF372" s="1154" t="s">
        <v>1907</v>
      </c>
      <c r="AG372" s="1154">
        <v>1.45</v>
      </c>
      <c r="AH372" s="1157">
        <v>102</v>
      </c>
      <c r="AI372" s="1158">
        <v>394.4</v>
      </c>
      <c r="AJ372" s="1159">
        <v>371.2</v>
      </c>
      <c r="AK372" s="1160">
        <v>23.199999999999989</v>
      </c>
      <c r="AL372" s="1161">
        <v>26112</v>
      </c>
      <c r="AM372" s="1162">
        <v>1632</v>
      </c>
      <c r="AN372" s="1175" t="s">
        <v>1663</v>
      </c>
    </row>
    <row r="373" spans="1:40" x14ac:dyDescent="0.15">
      <c r="A373" s="1152">
        <v>44454</v>
      </c>
      <c r="B373" s="1153">
        <v>1</v>
      </c>
      <c r="C373" s="1153">
        <v>76</v>
      </c>
      <c r="D373" s="1153">
        <v>587</v>
      </c>
      <c r="E373" s="1153">
        <v>0</v>
      </c>
      <c r="F373" s="1153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52">
        <v>44455</v>
      </c>
      <c r="B375" s="1153">
        <v>1</v>
      </c>
      <c r="C375" s="1153">
        <v>38</v>
      </c>
      <c r="D375" s="1153">
        <v>587</v>
      </c>
      <c r="E375" s="1153">
        <v>161</v>
      </c>
      <c r="F375" s="1153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52">
        <v>44455</v>
      </c>
      <c r="B376" s="1153">
        <v>1</v>
      </c>
      <c r="C376" s="1153">
        <v>76</v>
      </c>
      <c r="D376" s="1153">
        <v>587</v>
      </c>
      <c r="E376" s="1153">
        <v>167</v>
      </c>
      <c r="F376" s="1153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64">
        <v>44455</v>
      </c>
      <c r="B381" s="1165">
        <v>9</v>
      </c>
      <c r="C381" s="1165">
        <v>55</v>
      </c>
      <c r="D381" s="1165">
        <v>588</v>
      </c>
      <c r="E381" s="1165">
        <v>217</v>
      </c>
      <c r="F381" s="1165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63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52">
        <v>44456</v>
      </c>
      <c r="B384" s="1153">
        <v>9</v>
      </c>
      <c r="C384" s="1153">
        <v>52</v>
      </c>
      <c r="D384" s="1153">
        <v>588</v>
      </c>
      <c r="E384" s="1153">
        <v>219</v>
      </c>
      <c r="F384" s="1153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52">
        <v>44459</v>
      </c>
      <c r="B385" s="1153">
        <v>9</v>
      </c>
      <c r="C385" s="1153">
        <v>93</v>
      </c>
      <c r="D385" s="1153">
        <v>588</v>
      </c>
      <c r="E385" s="1153">
        <v>226</v>
      </c>
      <c r="F385" s="1153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52">
        <v>44459</v>
      </c>
      <c r="B386" s="1153">
        <v>9</v>
      </c>
      <c r="C386" s="1153">
        <v>55</v>
      </c>
      <c r="D386" s="1153">
        <v>588</v>
      </c>
      <c r="E386" s="1153">
        <v>223</v>
      </c>
      <c r="F386" s="1153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75" t="s">
        <v>1664</v>
      </c>
    </row>
    <row r="387" spans="1:40" x14ac:dyDescent="0.15">
      <c r="A387" s="1152">
        <v>44429</v>
      </c>
      <c r="B387" s="1153">
        <v>1</v>
      </c>
      <c r="C387" s="1153">
        <v>38</v>
      </c>
      <c r="D387" s="1153">
        <v>590</v>
      </c>
      <c r="E387" s="1153">
        <v>57</v>
      </c>
      <c r="F387" s="1153">
        <v>180</v>
      </c>
      <c r="G387" s="1153">
        <v>140</v>
      </c>
      <c r="H387" s="1153">
        <v>180</v>
      </c>
      <c r="I387" s="1153">
        <v>20</v>
      </c>
      <c r="J387" s="1153"/>
      <c r="K387" s="1153"/>
      <c r="L387" s="1153"/>
      <c r="M387" s="1153"/>
      <c r="N387" s="1153"/>
      <c r="O387" s="1153">
        <v>20</v>
      </c>
      <c r="P387" s="1153"/>
      <c r="Q387" s="1153"/>
      <c r="R387" s="1153"/>
      <c r="S387" s="1153"/>
      <c r="T387" s="1153"/>
      <c r="U387" s="1153"/>
      <c r="V387" s="1153">
        <v>10</v>
      </c>
      <c r="W387" s="1153"/>
      <c r="X387" s="1153"/>
      <c r="Y387" s="1153"/>
      <c r="Z387" s="1154"/>
      <c r="AA387" s="1155"/>
      <c r="AB387" s="1155"/>
      <c r="AC387" s="1155">
        <v>10</v>
      </c>
      <c r="AD387" s="1156"/>
      <c r="AE387" s="1155">
        <v>218</v>
      </c>
      <c r="AF387" s="1154" t="s">
        <v>1907</v>
      </c>
      <c r="AG387" s="1154">
        <v>1.53</v>
      </c>
      <c r="AH387" s="1157">
        <v>105</v>
      </c>
      <c r="AI387" s="1158">
        <v>348.84000000000003</v>
      </c>
      <c r="AJ387" s="1159">
        <v>333.54</v>
      </c>
      <c r="AK387" s="1160">
        <v>15.300000000000011</v>
      </c>
      <c r="AL387" s="1161">
        <v>22890</v>
      </c>
      <c r="AM387" s="1162">
        <v>1050</v>
      </c>
      <c r="AN387" s="1175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10">
        <v>431.2</v>
      </c>
      <c r="AJ389" s="1154">
        <v>431.2</v>
      </c>
      <c r="AK389" s="1157">
        <v>0</v>
      </c>
      <c r="AL389" s="1110">
        <v>28000</v>
      </c>
      <c r="AM389" s="1157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75" t="s">
        <v>1666</v>
      </c>
    </row>
    <row r="391" spans="1:40" x14ac:dyDescent="0.15">
      <c r="A391" s="1152">
        <v>44433</v>
      </c>
      <c r="B391" s="1153">
        <v>9</v>
      </c>
      <c r="C391" s="1153">
        <v>55</v>
      </c>
      <c r="D391" s="1153">
        <v>591</v>
      </c>
      <c r="E391" s="1153">
        <v>280</v>
      </c>
      <c r="F391" s="1153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75" t="s">
        <v>1657</v>
      </c>
    </row>
    <row r="393" spans="1:40" x14ac:dyDescent="0.15">
      <c r="A393" s="1164">
        <v>44431</v>
      </c>
      <c r="B393" s="1117">
        <v>8</v>
      </c>
      <c r="C393" s="1117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64">
        <v>44432</v>
      </c>
      <c r="B395" s="1165">
        <v>8</v>
      </c>
      <c r="C395" s="1165">
        <v>55</v>
      </c>
      <c r="D395" s="1165">
        <v>597</v>
      </c>
      <c r="E395" s="1165">
        <v>350</v>
      </c>
      <c r="F395" s="1165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10">
        <v>756</v>
      </c>
      <c r="AJ395" s="1154">
        <v>752.76</v>
      </c>
      <c r="AK395" s="1157">
        <v>3.2400000000000091</v>
      </c>
      <c r="AL395" s="1110">
        <v>60639</v>
      </c>
      <c r="AM395" s="1157">
        <v>261</v>
      </c>
      <c r="AN395" s="1163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52">
        <v>44435</v>
      </c>
      <c r="B400" s="1153">
        <v>8</v>
      </c>
      <c r="C400" s="1153">
        <v>78</v>
      </c>
      <c r="D400" s="1153">
        <v>597</v>
      </c>
      <c r="E400" s="1153">
        <v>283</v>
      </c>
      <c r="F400" s="1153">
        <v>515</v>
      </c>
      <c r="G400" s="1153">
        <v>430</v>
      </c>
      <c r="H400" s="1153">
        <v>515</v>
      </c>
      <c r="I400" s="1153">
        <v>20</v>
      </c>
      <c r="J400" s="1153"/>
      <c r="K400" s="1153"/>
      <c r="L400" s="1153"/>
      <c r="M400" s="1153"/>
      <c r="N400" s="1153">
        <v>30</v>
      </c>
      <c r="O400" s="1153">
        <v>15</v>
      </c>
      <c r="P400" s="1153"/>
      <c r="Q400" s="1153"/>
      <c r="R400" s="1153"/>
      <c r="S400" s="1153"/>
      <c r="T400" s="1153">
        <v>20</v>
      </c>
      <c r="U400" s="1153"/>
      <c r="V400" s="1153">
        <v>8</v>
      </c>
      <c r="W400" s="1153"/>
      <c r="X400" s="1153"/>
      <c r="Y400" s="1153">
        <v>8</v>
      </c>
      <c r="Z400" s="1154"/>
      <c r="AA400" s="1155"/>
      <c r="AB400" s="1155"/>
      <c r="AC400" s="1155"/>
      <c r="AD400" s="1156"/>
      <c r="AE400" s="1155">
        <v>1690</v>
      </c>
      <c r="AF400" s="1154" t="s">
        <v>128</v>
      </c>
      <c r="AG400" s="1154">
        <v>0.36</v>
      </c>
      <c r="AH400" s="1157">
        <v>29</v>
      </c>
      <c r="AI400" s="1158">
        <v>611.28</v>
      </c>
      <c r="AJ400" s="1159">
        <v>608.4</v>
      </c>
      <c r="AK400" s="1160">
        <v>2.8799999999999955</v>
      </c>
      <c r="AL400" s="1161">
        <v>49010</v>
      </c>
      <c r="AM400" s="1162">
        <v>232</v>
      </c>
      <c r="AN400" s="1175" t="s">
        <v>1657</v>
      </c>
    </row>
    <row r="401" spans="1:40" x14ac:dyDescent="0.15">
      <c r="A401" s="1152">
        <v>44438</v>
      </c>
      <c r="B401" s="1153">
        <v>8</v>
      </c>
      <c r="C401" s="1153">
        <v>55</v>
      </c>
      <c r="D401" s="1153">
        <v>597</v>
      </c>
      <c r="E401" s="1153">
        <v>295</v>
      </c>
      <c r="F401" s="1153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52">
        <v>44439</v>
      </c>
      <c r="B402" s="1153">
        <v>8</v>
      </c>
      <c r="C402" s="1153">
        <v>55</v>
      </c>
      <c r="D402" s="1153">
        <v>597</v>
      </c>
      <c r="E402" s="1153">
        <v>215</v>
      </c>
      <c r="F402" s="1153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75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85">
        <v>44441</v>
      </c>
      <c r="B406" s="1178">
        <v>8</v>
      </c>
      <c r="C406" s="1178">
        <v>52</v>
      </c>
      <c r="D406" s="1178">
        <v>597</v>
      </c>
      <c r="E406" s="1178">
        <v>280</v>
      </c>
      <c r="F406" s="1173">
        <v>465</v>
      </c>
      <c r="G406" s="1179">
        <v>440</v>
      </c>
      <c r="H406" s="1179">
        <v>465</v>
      </c>
      <c r="I406" s="1179"/>
      <c r="J406" s="1179"/>
      <c r="K406" s="1179"/>
      <c r="L406" s="1179"/>
      <c r="M406" s="1179">
        <v>10</v>
      </c>
      <c r="N406" s="1179"/>
      <c r="O406" s="1179">
        <v>15</v>
      </c>
      <c r="P406" s="1179"/>
      <c r="Q406" s="1179"/>
      <c r="R406" s="1179"/>
      <c r="S406" s="1179"/>
      <c r="T406" s="1179"/>
      <c r="U406" s="1179"/>
      <c r="V406" s="1179">
        <v>10</v>
      </c>
      <c r="W406" s="1179"/>
      <c r="X406" s="1179"/>
      <c r="Y406" s="1179">
        <v>10</v>
      </c>
      <c r="Z406" s="1240"/>
      <c r="AA406" s="1180"/>
      <c r="AB406" s="1180"/>
      <c r="AC406" s="1180"/>
      <c r="AD406" s="1181"/>
      <c r="AE406" s="1180">
        <v>1670</v>
      </c>
      <c r="AF406" s="1240" t="s">
        <v>128</v>
      </c>
      <c r="AG406" s="1240">
        <v>0.36</v>
      </c>
      <c r="AH406" s="1182">
        <v>29</v>
      </c>
      <c r="AI406" s="1183">
        <v>604.79999999999995</v>
      </c>
      <c r="AJ406" s="1240">
        <v>601.19999999999993</v>
      </c>
      <c r="AK406" s="1182">
        <v>3.6000000000000227</v>
      </c>
      <c r="AL406" s="1183">
        <v>48430</v>
      </c>
      <c r="AM406" s="1182">
        <v>290</v>
      </c>
      <c r="AN406" s="1163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52">
        <v>44445</v>
      </c>
      <c r="B409" s="1153">
        <v>8</v>
      </c>
      <c r="C409" s="1153">
        <v>52</v>
      </c>
      <c r="D409" s="1153">
        <v>597</v>
      </c>
      <c r="E409" s="1153">
        <v>310</v>
      </c>
      <c r="F409" s="1153">
        <v>540</v>
      </c>
      <c r="G409" s="1153">
        <v>490</v>
      </c>
      <c r="H409" s="1153">
        <v>270</v>
      </c>
      <c r="I409" s="1153"/>
      <c r="J409" s="1153"/>
      <c r="K409" s="1153">
        <v>35</v>
      </c>
      <c r="L409" s="1153"/>
      <c r="M409" s="1153"/>
      <c r="N409" s="1153"/>
      <c r="O409" s="1153">
        <v>15</v>
      </c>
      <c r="P409" s="1153"/>
      <c r="Q409" s="1153"/>
      <c r="R409" s="1153"/>
      <c r="S409" s="1153"/>
      <c r="T409" s="1153"/>
      <c r="U409" s="1153"/>
      <c r="V409" s="1153">
        <v>25</v>
      </c>
      <c r="W409" s="1153"/>
      <c r="X409" s="1153"/>
      <c r="Y409" s="1153">
        <v>25</v>
      </c>
      <c r="Z409" s="1154"/>
      <c r="AA409" s="1155"/>
      <c r="AB409" s="1155"/>
      <c r="AC409" s="1155"/>
      <c r="AD409" s="1156"/>
      <c r="AE409" s="1155">
        <v>1835</v>
      </c>
      <c r="AF409" s="1154" t="s">
        <v>128</v>
      </c>
      <c r="AG409" s="1154">
        <v>0.36</v>
      </c>
      <c r="AH409" s="1157">
        <v>29</v>
      </c>
      <c r="AI409" s="1158">
        <v>669.6</v>
      </c>
      <c r="AJ409" s="1159">
        <v>660.6</v>
      </c>
      <c r="AK409" s="1160">
        <v>9</v>
      </c>
      <c r="AL409" s="1161">
        <v>53215</v>
      </c>
      <c r="AM409" s="1162">
        <v>725</v>
      </c>
      <c r="AN409" s="1175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64">
        <v>44446</v>
      </c>
      <c r="B411" s="1165">
        <v>8</v>
      </c>
      <c r="C411" s="1165">
        <v>52</v>
      </c>
      <c r="D411" s="1165">
        <v>597</v>
      </c>
      <c r="E411" s="1165">
        <v>274</v>
      </c>
      <c r="F411" s="1165">
        <v>525</v>
      </c>
      <c r="G411" s="1153">
        <v>455</v>
      </c>
      <c r="H411" s="1153">
        <v>262.5</v>
      </c>
      <c r="I411" s="1153"/>
      <c r="J411" s="1153"/>
      <c r="K411" s="1153">
        <v>55</v>
      </c>
      <c r="L411" s="1153"/>
      <c r="M411" s="1153"/>
      <c r="N411" s="1153"/>
      <c r="O411" s="1153">
        <v>15</v>
      </c>
      <c r="P411" s="1153"/>
      <c r="Q411" s="1153"/>
      <c r="R411" s="1153"/>
      <c r="S411" s="1153"/>
      <c r="T411" s="1153"/>
      <c r="U411" s="1153"/>
      <c r="V411" s="1153">
        <v>25</v>
      </c>
      <c r="W411" s="1153"/>
      <c r="X411" s="1153"/>
      <c r="Y411" s="1153">
        <v>25</v>
      </c>
      <c r="Z411" s="1154"/>
      <c r="AA411" s="1155"/>
      <c r="AB411" s="1155"/>
      <c r="AC411" s="1155"/>
      <c r="AD411" s="1156"/>
      <c r="AE411" s="1155">
        <v>1619</v>
      </c>
      <c r="AF411" s="1154" t="s">
        <v>128</v>
      </c>
      <c r="AG411" s="1154">
        <v>0.36</v>
      </c>
      <c r="AH411" s="1157">
        <v>29</v>
      </c>
      <c r="AI411" s="1158">
        <v>591.84</v>
      </c>
      <c r="AJ411" s="1159">
        <v>582.84</v>
      </c>
      <c r="AK411" s="1160">
        <v>9</v>
      </c>
      <c r="AL411" s="1161">
        <v>46951</v>
      </c>
      <c r="AM411" s="1162">
        <v>725</v>
      </c>
      <c r="AN411" s="1175" t="s">
        <v>1657</v>
      </c>
    </row>
    <row r="412" spans="1:40" x14ac:dyDescent="0.15">
      <c r="A412" s="1185">
        <v>44446</v>
      </c>
      <c r="B412" s="1178">
        <v>8</v>
      </c>
      <c r="C412" s="1178">
        <v>55</v>
      </c>
      <c r="D412" s="1178">
        <v>597</v>
      </c>
      <c r="E412" s="1178">
        <v>270</v>
      </c>
      <c r="F412" s="1173">
        <v>465</v>
      </c>
      <c r="G412" s="1179">
        <v>440</v>
      </c>
      <c r="H412" s="1179">
        <v>232.5</v>
      </c>
      <c r="I412" s="1179">
        <v>10</v>
      </c>
      <c r="J412" s="1179"/>
      <c r="K412" s="1179"/>
      <c r="L412" s="1179"/>
      <c r="M412" s="1179"/>
      <c r="N412" s="1179"/>
      <c r="O412" s="1179">
        <v>15</v>
      </c>
      <c r="P412" s="1179"/>
      <c r="Q412" s="1179"/>
      <c r="R412" s="1179"/>
      <c r="S412" s="1179"/>
      <c r="T412" s="1179"/>
      <c r="U412" s="1179"/>
      <c r="V412" s="1179">
        <v>2</v>
      </c>
      <c r="W412" s="1179"/>
      <c r="X412" s="1179"/>
      <c r="Y412" s="1179">
        <v>2</v>
      </c>
      <c r="Z412" s="1240"/>
      <c r="AA412" s="1180"/>
      <c r="AB412" s="1180"/>
      <c r="AC412" s="1180"/>
      <c r="AD412" s="1181"/>
      <c r="AE412" s="1180">
        <v>1618</v>
      </c>
      <c r="AF412" s="1240" t="s">
        <v>128</v>
      </c>
      <c r="AG412" s="1240">
        <v>0.36</v>
      </c>
      <c r="AH412" s="1182">
        <v>29</v>
      </c>
      <c r="AI412" s="1183">
        <v>583.19999999999993</v>
      </c>
      <c r="AJ412" s="1240">
        <v>582.48</v>
      </c>
      <c r="AK412" s="1182">
        <v>0.7199999999999136</v>
      </c>
      <c r="AL412" s="1183">
        <v>46922</v>
      </c>
      <c r="AM412" s="1182">
        <v>58</v>
      </c>
      <c r="AN412" s="1163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64">
        <v>44448</v>
      </c>
      <c r="B416" s="1165">
        <v>8</v>
      </c>
      <c r="C416" s="1165">
        <v>52</v>
      </c>
      <c r="D416" s="1165">
        <v>597</v>
      </c>
      <c r="E416" s="1165">
        <v>295</v>
      </c>
      <c r="F416" s="1165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64">
        <v>44449</v>
      </c>
      <c r="B418" s="1165">
        <v>8</v>
      </c>
      <c r="C418" s="1165">
        <v>52</v>
      </c>
      <c r="D418" s="1165">
        <v>597</v>
      </c>
      <c r="E418" s="1165">
        <v>250</v>
      </c>
      <c r="F418" s="1165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85">
        <v>44452</v>
      </c>
      <c r="B420" s="1178">
        <v>8</v>
      </c>
      <c r="C420" s="1178">
        <v>93</v>
      </c>
      <c r="D420" s="1178">
        <v>597</v>
      </c>
      <c r="E420" s="1178">
        <v>212</v>
      </c>
      <c r="F420" s="1173">
        <v>465</v>
      </c>
      <c r="G420" s="1179">
        <v>420</v>
      </c>
      <c r="H420" s="1179">
        <v>465</v>
      </c>
      <c r="I420" s="1179">
        <v>5</v>
      </c>
      <c r="J420" s="1179"/>
      <c r="K420" s="1179">
        <v>10</v>
      </c>
      <c r="L420" s="1179"/>
      <c r="M420" s="1179"/>
      <c r="N420" s="1179">
        <v>10</v>
      </c>
      <c r="O420" s="1179">
        <v>10</v>
      </c>
      <c r="P420" s="1179"/>
      <c r="Q420" s="1179"/>
      <c r="R420" s="1179"/>
      <c r="S420" s="1179"/>
      <c r="T420" s="1179">
        <v>10</v>
      </c>
      <c r="U420" s="1179"/>
      <c r="V420" s="1179">
        <v>33</v>
      </c>
      <c r="W420" s="1179"/>
      <c r="X420" s="1179">
        <v>12</v>
      </c>
      <c r="Y420" s="1179">
        <v>7</v>
      </c>
      <c r="Z420" s="1240"/>
      <c r="AA420" s="1180"/>
      <c r="AB420" s="1180"/>
      <c r="AC420" s="1180"/>
      <c r="AD420" s="1181">
        <v>14</v>
      </c>
      <c r="AE420" s="1180">
        <v>1239</v>
      </c>
      <c r="AF420" s="1240" t="s">
        <v>128</v>
      </c>
      <c r="AG420" s="1240">
        <v>0.36</v>
      </c>
      <c r="AH420" s="1182">
        <v>29</v>
      </c>
      <c r="AI420" s="1183">
        <v>457.91999999999996</v>
      </c>
      <c r="AJ420" s="1240">
        <v>446.03999999999996</v>
      </c>
      <c r="AK420" s="1182">
        <v>11.879999999999995</v>
      </c>
      <c r="AL420" s="1183">
        <v>35931</v>
      </c>
      <c r="AM420" s="118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85">
        <v>44453</v>
      </c>
      <c r="B423" s="1178">
        <v>8</v>
      </c>
      <c r="C423" s="1178">
        <v>52</v>
      </c>
      <c r="D423" s="1178">
        <v>597</v>
      </c>
      <c r="E423" s="1178">
        <v>260</v>
      </c>
      <c r="F423" s="1173">
        <v>465</v>
      </c>
      <c r="G423" s="1179">
        <v>440</v>
      </c>
      <c r="H423" s="1179">
        <v>325.5</v>
      </c>
      <c r="I423" s="1179"/>
      <c r="J423" s="1179"/>
      <c r="K423" s="1179"/>
      <c r="L423" s="1179"/>
      <c r="M423" s="1179">
        <v>10</v>
      </c>
      <c r="N423" s="1179"/>
      <c r="O423" s="1179">
        <v>15</v>
      </c>
      <c r="P423" s="1179"/>
      <c r="Q423" s="1179"/>
      <c r="R423" s="1179"/>
      <c r="S423" s="1179"/>
      <c r="T423" s="1179"/>
      <c r="U423" s="1179"/>
      <c r="V423" s="1179">
        <v>10</v>
      </c>
      <c r="W423" s="1179"/>
      <c r="X423" s="1179"/>
      <c r="Y423" s="1179">
        <v>10</v>
      </c>
      <c r="Z423" s="1240"/>
      <c r="AA423" s="1180"/>
      <c r="AB423" s="1180"/>
      <c r="AC423" s="1180"/>
      <c r="AD423" s="1181"/>
      <c r="AE423" s="1180">
        <v>1550</v>
      </c>
      <c r="AF423" s="1240" t="s">
        <v>128</v>
      </c>
      <c r="AG423" s="1240">
        <v>0.36</v>
      </c>
      <c r="AH423" s="1182">
        <v>29</v>
      </c>
      <c r="AI423" s="1183">
        <v>561.6</v>
      </c>
      <c r="AJ423" s="1240">
        <v>558</v>
      </c>
      <c r="AK423" s="1182">
        <v>3.6000000000000227</v>
      </c>
      <c r="AL423" s="1183">
        <v>44950</v>
      </c>
      <c r="AM423" s="1182">
        <v>290</v>
      </c>
      <c r="AN423" s="1163" t="s">
        <v>1657</v>
      </c>
    </row>
    <row r="424" spans="1:40" x14ac:dyDescent="0.15">
      <c r="A424" s="1152">
        <v>44454</v>
      </c>
      <c r="B424" s="1153">
        <v>8</v>
      </c>
      <c r="C424" s="1153">
        <v>55</v>
      </c>
      <c r="D424" s="1153">
        <v>597</v>
      </c>
      <c r="E424" s="1153">
        <v>265</v>
      </c>
      <c r="F424" s="1153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52">
        <v>44455</v>
      </c>
      <c r="B426" s="1153">
        <v>8</v>
      </c>
      <c r="C426" s="1153">
        <v>55</v>
      </c>
      <c r="D426" s="1153">
        <v>597</v>
      </c>
      <c r="E426" s="1153">
        <v>255</v>
      </c>
      <c r="F426" s="1153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64">
        <v>44455</v>
      </c>
      <c r="B427" s="1165">
        <v>8</v>
      </c>
      <c r="C427" s="1165">
        <v>52</v>
      </c>
      <c r="D427" s="1165">
        <v>597</v>
      </c>
      <c r="E427" s="1165">
        <v>267</v>
      </c>
      <c r="F427" s="1165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64">
        <v>44456</v>
      </c>
      <c r="B428" s="1165">
        <v>8</v>
      </c>
      <c r="C428" s="1165">
        <v>55</v>
      </c>
      <c r="D428" s="1165">
        <v>597</v>
      </c>
      <c r="E428" s="1165">
        <v>245</v>
      </c>
      <c r="F428" s="1165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10">
        <v>529.19999999999993</v>
      </c>
      <c r="AJ428" s="1154">
        <v>523.79999999999995</v>
      </c>
      <c r="AK428" s="1157">
        <v>5.3999999999999773</v>
      </c>
      <c r="AL428" s="1110">
        <v>42195</v>
      </c>
      <c r="AM428" s="1157">
        <v>435</v>
      </c>
      <c r="AN428" s="1163" t="s">
        <v>1657</v>
      </c>
    </row>
    <row r="429" spans="1:40" x14ac:dyDescent="0.15">
      <c r="A429" s="1164">
        <v>44456</v>
      </c>
      <c r="B429" s="1165">
        <v>8</v>
      </c>
      <c r="C429" s="1165">
        <v>52</v>
      </c>
      <c r="D429" s="1165">
        <v>597</v>
      </c>
      <c r="E429" s="1165">
        <v>265</v>
      </c>
      <c r="F429" s="1165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75" t="s">
        <v>1657</v>
      </c>
    </row>
    <row r="432" spans="1:40" x14ac:dyDescent="0.15">
      <c r="A432" s="1152">
        <v>44431</v>
      </c>
      <c r="B432" s="1153">
        <v>53</v>
      </c>
      <c r="C432" s="1153">
        <v>6</v>
      </c>
      <c r="D432" s="1153">
        <v>909</v>
      </c>
      <c r="E432" s="1153">
        <v>661</v>
      </c>
      <c r="F432" s="1153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64">
        <v>44432</v>
      </c>
      <c r="B433" s="1165">
        <v>53</v>
      </c>
      <c r="C433" s="1165">
        <v>6</v>
      </c>
      <c r="D433" s="1165">
        <v>909</v>
      </c>
      <c r="E433" s="1165">
        <v>532</v>
      </c>
      <c r="F433" s="1165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77">
        <v>44433</v>
      </c>
      <c r="B434" s="1178">
        <v>53</v>
      </c>
      <c r="C434" s="1178">
        <v>6</v>
      </c>
      <c r="D434" s="1178">
        <v>909</v>
      </c>
      <c r="E434" s="1178">
        <v>110</v>
      </c>
      <c r="F434" s="1173">
        <v>60</v>
      </c>
      <c r="G434" s="1179">
        <v>60</v>
      </c>
      <c r="H434" s="1179">
        <v>60</v>
      </c>
      <c r="I434" s="1179"/>
      <c r="J434" s="1179"/>
      <c r="K434" s="1179"/>
      <c r="L434" s="1179"/>
      <c r="M434" s="1179"/>
      <c r="N434" s="1179"/>
      <c r="O434" s="1179"/>
      <c r="P434" s="1179"/>
      <c r="Q434" s="1179"/>
      <c r="R434" s="1179"/>
      <c r="S434" s="1179"/>
      <c r="T434" s="1179"/>
      <c r="U434" s="1179"/>
      <c r="V434" s="1179">
        <v>0</v>
      </c>
      <c r="W434" s="1179"/>
      <c r="X434" s="1179"/>
      <c r="Y434" s="1179"/>
      <c r="Z434" s="1240"/>
      <c r="AA434" s="1180"/>
      <c r="AB434" s="1180"/>
      <c r="AC434" s="1180"/>
      <c r="AD434" s="1181"/>
      <c r="AE434" s="1180">
        <v>110</v>
      </c>
      <c r="AF434" s="1240">
        <v>0</v>
      </c>
      <c r="AG434" s="1240">
        <v>0</v>
      </c>
      <c r="AH434" s="1182">
        <v>0</v>
      </c>
      <c r="AI434" s="1183">
        <v>0</v>
      </c>
      <c r="AJ434" s="1240">
        <v>0</v>
      </c>
      <c r="AK434" s="1182">
        <v>0</v>
      </c>
      <c r="AL434" s="1183">
        <v>0</v>
      </c>
      <c r="AM434" s="1182">
        <v>0</v>
      </c>
      <c r="AN434" s="1163" t="s">
        <v>1770</v>
      </c>
    </row>
    <row r="435" spans="1:40" x14ac:dyDescent="0.15">
      <c r="A435" s="1177">
        <v>44434</v>
      </c>
      <c r="B435" s="1178">
        <v>53</v>
      </c>
      <c r="C435" s="1178">
        <v>6</v>
      </c>
      <c r="D435" s="1178">
        <v>909</v>
      </c>
      <c r="E435" s="1178">
        <v>330</v>
      </c>
      <c r="F435" s="1173">
        <v>180</v>
      </c>
      <c r="G435" s="1179">
        <v>180</v>
      </c>
      <c r="H435" s="1179">
        <v>180</v>
      </c>
      <c r="I435" s="1179"/>
      <c r="J435" s="1179"/>
      <c r="K435" s="1179"/>
      <c r="L435" s="1179"/>
      <c r="M435" s="1179"/>
      <c r="N435" s="1179"/>
      <c r="O435" s="1179"/>
      <c r="P435" s="1179"/>
      <c r="Q435" s="1179"/>
      <c r="R435" s="1179"/>
      <c r="S435" s="1179"/>
      <c r="T435" s="1179"/>
      <c r="U435" s="1179"/>
      <c r="V435" s="1179">
        <v>0</v>
      </c>
      <c r="W435" s="1179"/>
      <c r="X435" s="1179"/>
      <c r="Y435" s="1179"/>
      <c r="Z435" s="1240"/>
      <c r="AA435" s="1180"/>
      <c r="AB435" s="1180"/>
      <c r="AC435" s="1180"/>
      <c r="AD435" s="1181"/>
      <c r="AE435" s="1180">
        <v>330</v>
      </c>
      <c r="AF435" s="1240">
        <v>0</v>
      </c>
      <c r="AG435" s="1240">
        <v>0</v>
      </c>
      <c r="AH435" s="1182">
        <v>0</v>
      </c>
      <c r="AI435" s="1183">
        <v>0</v>
      </c>
      <c r="AJ435" s="1240">
        <v>0</v>
      </c>
      <c r="AK435" s="1182">
        <v>0</v>
      </c>
      <c r="AL435" s="1183">
        <v>0</v>
      </c>
      <c r="AM435" s="1182">
        <v>0</v>
      </c>
      <c r="AN435" s="1163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64">
        <v>44446</v>
      </c>
      <c r="B440" s="1165">
        <v>53</v>
      </c>
      <c r="C440" s="1165">
        <v>6</v>
      </c>
      <c r="D440" s="1165">
        <v>909</v>
      </c>
      <c r="E440" s="1165">
        <v>230</v>
      </c>
      <c r="F440" s="1165">
        <v>130</v>
      </c>
      <c r="G440" s="1153">
        <v>130</v>
      </c>
      <c r="H440" s="1153">
        <v>130</v>
      </c>
      <c r="I440" s="1153"/>
      <c r="J440" s="1153"/>
      <c r="K440" s="1153"/>
      <c r="L440" s="1153"/>
      <c r="M440" s="1153"/>
      <c r="N440" s="1153"/>
      <c r="O440" s="1153"/>
      <c r="P440" s="1153"/>
      <c r="Q440" s="1153"/>
      <c r="R440" s="1153"/>
      <c r="S440" s="1153"/>
      <c r="T440" s="1153"/>
      <c r="U440" s="1153"/>
      <c r="V440" s="1153">
        <v>0</v>
      </c>
      <c r="W440" s="1153"/>
      <c r="X440" s="1153"/>
      <c r="Y440" s="1153"/>
      <c r="Z440" s="1154"/>
      <c r="AA440" s="1155"/>
      <c r="AB440" s="1155"/>
      <c r="AC440" s="1155"/>
      <c r="AD440" s="1156"/>
      <c r="AE440" s="1155">
        <v>230</v>
      </c>
      <c r="AF440" s="1154">
        <v>0</v>
      </c>
      <c r="AG440" s="1154">
        <v>0</v>
      </c>
      <c r="AH440" s="1157">
        <v>0</v>
      </c>
      <c r="AI440" s="1158">
        <v>0</v>
      </c>
      <c r="AJ440" s="1159">
        <v>0</v>
      </c>
      <c r="AK440" s="1160">
        <v>0</v>
      </c>
      <c r="AL440" s="1161">
        <v>0</v>
      </c>
      <c r="AM440" s="1162">
        <v>0</v>
      </c>
      <c r="AN440" s="1175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40"/>
      <c r="AA442" s="1180"/>
      <c r="AB442" s="1180"/>
      <c r="AC442" s="1180"/>
      <c r="AD442" s="1181"/>
      <c r="AE442" s="1180">
        <v>660</v>
      </c>
      <c r="AF442" s="1240">
        <v>0</v>
      </c>
      <c r="AG442" s="1240">
        <v>0</v>
      </c>
      <c r="AH442" s="1182">
        <v>0</v>
      </c>
      <c r="AI442" s="1183">
        <v>0</v>
      </c>
      <c r="AJ442" s="1240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52">
        <v>44449</v>
      </c>
      <c r="B443" s="1153">
        <v>53</v>
      </c>
      <c r="C443" s="1153">
        <v>6</v>
      </c>
      <c r="D443" s="1153">
        <v>909</v>
      </c>
      <c r="E443" s="1153">
        <v>500</v>
      </c>
      <c r="F443" s="1153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52">
        <v>44453</v>
      </c>
      <c r="B445" s="1153">
        <v>997</v>
      </c>
      <c r="C445" s="1153">
        <v>6</v>
      </c>
      <c r="D445" s="1153">
        <v>909</v>
      </c>
      <c r="E445" s="1153">
        <v>200</v>
      </c>
      <c r="F445" s="1153">
        <v>100</v>
      </c>
      <c r="G445" s="1153">
        <v>100</v>
      </c>
      <c r="H445" s="1153">
        <v>100</v>
      </c>
      <c r="I445" s="1153"/>
      <c r="J445" s="1153"/>
      <c r="K445" s="1153"/>
      <c r="L445" s="1153"/>
      <c r="M445" s="1153"/>
      <c r="N445" s="1153"/>
      <c r="O445" s="1153"/>
      <c r="P445" s="1153"/>
      <c r="Q445" s="1153"/>
      <c r="R445" s="1153"/>
      <c r="S445" s="1153"/>
      <c r="T445" s="1153"/>
      <c r="U445" s="1153"/>
      <c r="V445" s="1153">
        <v>0</v>
      </c>
      <c r="W445" s="1153"/>
      <c r="X445" s="1153"/>
      <c r="Y445" s="1153"/>
      <c r="Z445" s="1154"/>
      <c r="AA445" s="1155"/>
      <c r="AB445" s="1155"/>
      <c r="AC445" s="1155"/>
      <c r="AD445" s="1156"/>
      <c r="AE445" s="1155">
        <v>200</v>
      </c>
      <c r="AF445" s="1154">
        <v>0</v>
      </c>
      <c r="AG445" s="1154">
        <v>0</v>
      </c>
      <c r="AH445" s="1157">
        <v>0</v>
      </c>
      <c r="AI445" s="1158">
        <v>0</v>
      </c>
      <c r="AJ445" s="1159">
        <v>0</v>
      </c>
      <c r="AK445" s="1160">
        <v>0</v>
      </c>
      <c r="AL445" s="1161">
        <v>0</v>
      </c>
      <c r="AM445" s="1162">
        <v>0</v>
      </c>
      <c r="AN445" s="1175" t="s">
        <v>1770</v>
      </c>
    </row>
    <row r="446" spans="1:40" x14ac:dyDescent="0.15">
      <c r="A446" s="1185">
        <v>44431</v>
      </c>
      <c r="B446" s="1178">
        <v>53</v>
      </c>
      <c r="C446" s="1178">
        <v>6</v>
      </c>
      <c r="D446" s="1178">
        <v>921</v>
      </c>
      <c r="E446" s="1178">
        <v>352</v>
      </c>
      <c r="F446" s="1173">
        <v>60</v>
      </c>
      <c r="G446" s="1179">
        <v>60</v>
      </c>
      <c r="H446" s="1179">
        <v>60</v>
      </c>
      <c r="I446" s="1179"/>
      <c r="J446" s="1179"/>
      <c r="K446" s="1179"/>
      <c r="L446" s="1179"/>
      <c r="M446" s="1179"/>
      <c r="N446" s="1179"/>
      <c r="O446" s="1179"/>
      <c r="P446" s="1179"/>
      <c r="Q446" s="1179"/>
      <c r="R446" s="1179"/>
      <c r="S446" s="1179"/>
      <c r="T446" s="1179"/>
      <c r="U446" s="1179"/>
      <c r="V446" s="1179">
        <v>0</v>
      </c>
      <c r="W446" s="1179"/>
      <c r="X446" s="1179"/>
      <c r="Y446" s="1179"/>
      <c r="Z446" s="1240"/>
      <c r="AA446" s="1180"/>
      <c r="AB446" s="1180"/>
      <c r="AC446" s="1180"/>
      <c r="AD446" s="1181"/>
      <c r="AE446" s="1180">
        <v>352</v>
      </c>
      <c r="AF446" s="1240">
        <v>0</v>
      </c>
      <c r="AG446" s="1240">
        <v>0</v>
      </c>
      <c r="AH446" s="1182">
        <v>0</v>
      </c>
      <c r="AI446" s="1183">
        <v>0</v>
      </c>
      <c r="AJ446" s="1240">
        <v>0</v>
      </c>
      <c r="AK446" s="1182">
        <v>0</v>
      </c>
      <c r="AL446" s="1183">
        <v>0</v>
      </c>
      <c r="AM446" s="1182">
        <v>0</v>
      </c>
      <c r="AN446" s="1163" t="s">
        <v>1794</v>
      </c>
    </row>
    <row r="447" spans="1:40" x14ac:dyDescent="0.15">
      <c r="A447" s="1185">
        <v>44432</v>
      </c>
      <c r="B447" s="1178">
        <v>53</v>
      </c>
      <c r="C447" s="1178">
        <v>6</v>
      </c>
      <c r="D447" s="1178">
        <v>921</v>
      </c>
      <c r="E447" s="1178">
        <v>352</v>
      </c>
      <c r="F447" s="1173">
        <v>60</v>
      </c>
      <c r="G447" s="1179">
        <v>60</v>
      </c>
      <c r="H447" s="1179">
        <v>60</v>
      </c>
      <c r="I447" s="1179"/>
      <c r="J447" s="1179"/>
      <c r="K447" s="1179"/>
      <c r="L447" s="1179"/>
      <c r="M447" s="1179"/>
      <c r="N447" s="1179"/>
      <c r="O447" s="1179"/>
      <c r="P447" s="1179"/>
      <c r="Q447" s="1179"/>
      <c r="R447" s="1179"/>
      <c r="S447" s="1179"/>
      <c r="T447" s="1179"/>
      <c r="U447" s="1179"/>
      <c r="V447" s="1179">
        <v>0</v>
      </c>
      <c r="W447" s="1179"/>
      <c r="X447" s="1179"/>
      <c r="Y447" s="1179"/>
      <c r="Z447" s="1240"/>
      <c r="AA447" s="1180"/>
      <c r="AB447" s="1180"/>
      <c r="AC447" s="1180"/>
      <c r="AD447" s="1181"/>
      <c r="AE447" s="1180">
        <v>352</v>
      </c>
      <c r="AF447" s="1240">
        <v>0</v>
      </c>
      <c r="AG447" s="1240">
        <v>0</v>
      </c>
      <c r="AH447" s="1182">
        <v>0</v>
      </c>
      <c r="AI447" s="1183">
        <v>0</v>
      </c>
      <c r="AJ447" s="1240">
        <v>0</v>
      </c>
      <c r="AK447" s="1182">
        <v>0</v>
      </c>
      <c r="AL447" s="1183">
        <v>0</v>
      </c>
      <c r="AM447" s="1182">
        <v>0</v>
      </c>
      <c r="AN447" s="1163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85">
        <v>44434</v>
      </c>
      <c r="B449" s="1178">
        <v>53</v>
      </c>
      <c r="C449" s="1178">
        <v>6</v>
      </c>
      <c r="D449" s="1178">
        <v>921</v>
      </c>
      <c r="E449" s="1178">
        <v>352</v>
      </c>
      <c r="F449" s="1173">
        <v>50</v>
      </c>
      <c r="G449" s="1179">
        <v>50</v>
      </c>
      <c r="H449" s="1179">
        <v>50</v>
      </c>
      <c r="I449" s="1179"/>
      <c r="J449" s="1179"/>
      <c r="K449" s="1179"/>
      <c r="L449" s="1179"/>
      <c r="M449" s="1179"/>
      <c r="N449" s="1179"/>
      <c r="O449" s="1179"/>
      <c r="P449" s="1179"/>
      <c r="Q449" s="1179"/>
      <c r="R449" s="1179"/>
      <c r="S449" s="1179"/>
      <c r="T449" s="1179"/>
      <c r="U449" s="1179"/>
      <c r="V449" s="1179">
        <v>0</v>
      </c>
      <c r="W449" s="1179"/>
      <c r="X449" s="1179"/>
      <c r="Y449" s="1179"/>
      <c r="Z449" s="1240"/>
      <c r="AA449" s="1180"/>
      <c r="AB449" s="1180"/>
      <c r="AC449" s="1180"/>
      <c r="AD449" s="1181"/>
      <c r="AE449" s="1180">
        <v>352</v>
      </c>
      <c r="AF449" s="1240">
        <v>0</v>
      </c>
      <c r="AG449" s="1240">
        <v>0</v>
      </c>
      <c r="AH449" s="1182">
        <v>0</v>
      </c>
      <c r="AI449" s="1183">
        <v>0</v>
      </c>
      <c r="AJ449" s="1240">
        <v>0</v>
      </c>
      <c r="AK449" s="1182">
        <v>0</v>
      </c>
      <c r="AL449" s="1183">
        <v>0</v>
      </c>
      <c r="AM449" s="1182">
        <v>0</v>
      </c>
      <c r="AN449" s="1163" t="s">
        <v>1794</v>
      </c>
    </row>
    <row r="450" spans="1:40" x14ac:dyDescent="0.15">
      <c r="A450" s="1164">
        <v>44435</v>
      </c>
      <c r="B450" s="1165">
        <v>53</v>
      </c>
      <c r="C450" s="1165">
        <v>6</v>
      </c>
      <c r="D450" s="1165">
        <v>921</v>
      </c>
      <c r="E450" s="1165">
        <v>288</v>
      </c>
      <c r="F450" s="1165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52">
        <v>44438</v>
      </c>
      <c r="B451" s="1153">
        <v>53</v>
      </c>
      <c r="C451" s="1153">
        <v>6</v>
      </c>
      <c r="D451" s="1153">
        <v>921</v>
      </c>
      <c r="E451" s="1153">
        <v>320</v>
      </c>
      <c r="F451" s="1153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75" t="s">
        <v>1794</v>
      </c>
    </row>
    <row r="452" spans="1:40" x14ac:dyDescent="0.15">
      <c r="A452" s="1164">
        <v>44439</v>
      </c>
      <c r="B452" s="1117">
        <v>53</v>
      </c>
      <c r="C452" s="1117">
        <v>6</v>
      </c>
      <c r="D452" s="1165">
        <v>921</v>
      </c>
      <c r="E452" s="1165">
        <v>256</v>
      </c>
      <c r="F452" s="1165">
        <v>35</v>
      </c>
      <c r="G452" s="1153">
        <v>35</v>
      </c>
      <c r="H452" s="1153">
        <v>35</v>
      </c>
      <c r="I452" s="1153"/>
      <c r="J452" s="1153"/>
      <c r="K452" s="1153"/>
      <c r="L452" s="1153"/>
      <c r="M452" s="1153"/>
      <c r="N452" s="1153"/>
      <c r="O452" s="1153"/>
      <c r="P452" s="1153"/>
      <c r="Q452" s="1153"/>
      <c r="R452" s="1153"/>
      <c r="S452" s="1153"/>
      <c r="T452" s="1153"/>
      <c r="U452" s="1153"/>
      <c r="V452" s="1153">
        <v>0</v>
      </c>
      <c r="W452" s="1153"/>
      <c r="X452" s="1153"/>
      <c r="Y452" s="1153"/>
      <c r="Z452" s="1154"/>
      <c r="AA452" s="1155"/>
      <c r="AB452" s="1155"/>
      <c r="AC452" s="1155"/>
      <c r="AD452" s="1156"/>
      <c r="AE452" s="1155">
        <v>256</v>
      </c>
      <c r="AF452" s="1154">
        <v>0</v>
      </c>
      <c r="AG452" s="1154">
        <v>0</v>
      </c>
      <c r="AH452" s="1157">
        <v>0</v>
      </c>
      <c r="AI452" s="1158">
        <v>0</v>
      </c>
      <c r="AJ452" s="1159">
        <v>0</v>
      </c>
      <c r="AK452" s="1160">
        <v>0</v>
      </c>
      <c r="AL452" s="1161">
        <v>0</v>
      </c>
      <c r="AM452" s="1162">
        <v>0</v>
      </c>
      <c r="AN452" s="1175" t="s">
        <v>1794</v>
      </c>
    </row>
    <row r="453" spans="1:40" x14ac:dyDescent="0.15">
      <c r="A453" s="1152">
        <v>44441</v>
      </c>
      <c r="B453" s="1153">
        <v>53</v>
      </c>
      <c r="C453" s="1153">
        <v>6</v>
      </c>
      <c r="D453" s="1153">
        <v>921</v>
      </c>
      <c r="E453" s="1153">
        <v>352</v>
      </c>
      <c r="F453" s="1153">
        <v>50</v>
      </c>
      <c r="G453" s="1153">
        <v>50</v>
      </c>
      <c r="H453" s="1153">
        <v>50</v>
      </c>
      <c r="I453" s="1153"/>
      <c r="J453" s="1153"/>
      <c r="K453" s="1153"/>
      <c r="L453" s="1153"/>
      <c r="M453" s="1153"/>
      <c r="N453" s="1153"/>
      <c r="O453" s="1153"/>
      <c r="P453" s="1153"/>
      <c r="Q453" s="1153"/>
      <c r="R453" s="1153"/>
      <c r="S453" s="1153"/>
      <c r="T453" s="1153"/>
      <c r="U453" s="1153"/>
      <c r="V453" s="1153">
        <v>0</v>
      </c>
      <c r="W453" s="1153"/>
      <c r="X453" s="1153"/>
      <c r="Y453" s="1153"/>
      <c r="Z453" s="1154"/>
      <c r="AA453" s="1155"/>
      <c r="AB453" s="1155"/>
      <c r="AC453" s="1155"/>
      <c r="AD453" s="1156"/>
      <c r="AE453" s="1155">
        <v>352</v>
      </c>
      <c r="AF453" s="1154">
        <v>0</v>
      </c>
      <c r="AG453" s="1154">
        <v>0</v>
      </c>
      <c r="AH453" s="1157">
        <v>0</v>
      </c>
      <c r="AI453" s="1158">
        <v>0</v>
      </c>
      <c r="AJ453" s="1159">
        <v>0</v>
      </c>
      <c r="AK453" s="1160">
        <v>0</v>
      </c>
      <c r="AL453" s="1161">
        <v>0</v>
      </c>
      <c r="AM453" s="1162">
        <v>0</v>
      </c>
      <c r="AN453" s="1175" t="s">
        <v>1794</v>
      </c>
    </row>
    <row r="454" spans="1:40" x14ac:dyDescent="0.15">
      <c r="A454" s="1152">
        <v>44442</v>
      </c>
      <c r="B454" s="1153">
        <v>53</v>
      </c>
      <c r="C454" s="1153">
        <v>6</v>
      </c>
      <c r="D454" s="1153">
        <v>921</v>
      </c>
      <c r="E454" s="1153">
        <v>128</v>
      </c>
      <c r="F454" s="1153">
        <v>15</v>
      </c>
      <c r="G454" s="1153">
        <v>15</v>
      </c>
      <c r="H454" s="1153">
        <v>15</v>
      </c>
      <c r="I454" s="1153"/>
      <c r="J454" s="1153"/>
      <c r="K454" s="1153"/>
      <c r="L454" s="1153"/>
      <c r="M454" s="1153"/>
      <c r="N454" s="1153"/>
      <c r="O454" s="1153"/>
      <c r="P454" s="1153"/>
      <c r="Q454" s="1153"/>
      <c r="R454" s="1153"/>
      <c r="S454" s="1153"/>
      <c r="T454" s="1153"/>
      <c r="U454" s="1153"/>
      <c r="V454" s="1153">
        <v>0</v>
      </c>
      <c r="W454" s="1153"/>
      <c r="X454" s="1153"/>
      <c r="Y454" s="1153"/>
      <c r="Z454" s="1154"/>
      <c r="AA454" s="1155"/>
      <c r="AB454" s="1155"/>
      <c r="AC454" s="1155"/>
      <c r="AD454" s="1156"/>
      <c r="AE454" s="1155">
        <v>128</v>
      </c>
      <c r="AF454" s="1154">
        <v>0</v>
      </c>
      <c r="AG454" s="1154">
        <v>0</v>
      </c>
      <c r="AH454" s="1157">
        <v>0</v>
      </c>
      <c r="AI454" s="1158">
        <v>0</v>
      </c>
      <c r="AJ454" s="1159">
        <v>0</v>
      </c>
      <c r="AK454" s="1160">
        <v>0</v>
      </c>
      <c r="AL454" s="1161">
        <v>0</v>
      </c>
      <c r="AM454" s="1162">
        <v>0</v>
      </c>
      <c r="AN454" s="1175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64">
        <v>44447</v>
      </c>
      <c r="B456" s="1165">
        <v>53</v>
      </c>
      <c r="C456" s="1165">
        <v>6</v>
      </c>
      <c r="D456" s="1165">
        <v>921</v>
      </c>
      <c r="E456" s="1165">
        <v>256</v>
      </c>
      <c r="F456" s="1165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63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64">
        <v>44449</v>
      </c>
      <c r="B458" s="1165">
        <v>53</v>
      </c>
      <c r="C458" s="1165">
        <v>6</v>
      </c>
      <c r="D458" s="1165">
        <v>921</v>
      </c>
      <c r="E458" s="1165">
        <v>160</v>
      </c>
      <c r="F458" s="1165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52">
        <v>44455</v>
      </c>
      <c r="B459" s="1153">
        <v>53</v>
      </c>
      <c r="C459" s="1153">
        <v>6</v>
      </c>
      <c r="D459" s="1153">
        <v>921</v>
      </c>
      <c r="E459" s="1153">
        <v>224</v>
      </c>
      <c r="F459" s="1153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75" t="s">
        <v>1794</v>
      </c>
    </row>
    <row r="460" spans="1:40" x14ac:dyDescent="0.15">
      <c r="A460" s="1177">
        <v>44459</v>
      </c>
      <c r="B460" s="1178">
        <v>53</v>
      </c>
      <c r="C460" s="1178">
        <v>6</v>
      </c>
      <c r="D460" s="1178">
        <v>921</v>
      </c>
      <c r="E460" s="1178">
        <v>480</v>
      </c>
      <c r="F460" s="1173">
        <v>60</v>
      </c>
      <c r="G460" s="1179">
        <v>60</v>
      </c>
      <c r="H460" s="1179">
        <v>60</v>
      </c>
      <c r="I460" s="1179"/>
      <c r="J460" s="1179"/>
      <c r="K460" s="1179"/>
      <c r="L460" s="1179"/>
      <c r="M460" s="1179"/>
      <c r="N460" s="1179"/>
      <c r="O460" s="1179"/>
      <c r="P460" s="1179"/>
      <c r="Q460" s="1179"/>
      <c r="R460" s="1179"/>
      <c r="S460" s="1179"/>
      <c r="T460" s="1179"/>
      <c r="U460" s="1179"/>
      <c r="V460" s="1179">
        <v>0</v>
      </c>
      <c r="W460" s="1179"/>
      <c r="X460" s="1179"/>
      <c r="Y460" s="1179"/>
      <c r="Z460" s="1240"/>
      <c r="AA460" s="1180"/>
      <c r="AB460" s="1180"/>
      <c r="AC460" s="1180"/>
      <c r="AD460" s="1181"/>
      <c r="AE460" s="1180">
        <v>480</v>
      </c>
      <c r="AF460" s="1240">
        <v>0</v>
      </c>
      <c r="AG460" s="1240">
        <v>0</v>
      </c>
      <c r="AH460" s="1182">
        <v>0</v>
      </c>
      <c r="AI460" s="1183">
        <v>0</v>
      </c>
      <c r="AJ460" s="1240">
        <v>0</v>
      </c>
      <c r="AK460" s="1182">
        <v>0</v>
      </c>
      <c r="AL460" s="1183">
        <v>0</v>
      </c>
      <c r="AM460" s="1182">
        <v>0</v>
      </c>
      <c r="AN460" s="1163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64">
        <v>44454</v>
      </c>
      <c r="B462" s="1117">
        <v>997</v>
      </c>
      <c r="C462" s="1117">
        <v>6</v>
      </c>
      <c r="D462" s="1165">
        <v>921</v>
      </c>
      <c r="E462" s="1165">
        <v>160</v>
      </c>
      <c r="F462" s="1165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64">
        <v>44454</v>
      </c>
      <c r="B463" s="1165">
        <v>997</v>
      </c>
      <c r="C463" s="1165">
        <v>4</v>
      </c>
      <c r="D463" s="1165">
        <v>921</v>
      </c>
      <c r="E463" s="1165">
        <v>32</v>
      </c>
      <c r="F463" s="1165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63" t="s">
        <v>1794</v>
      </c>
    </row>
    <row r="464" spans="1:40" x14ac:dyDescent="0.15">
      <c r="A464" s="1164">
        <v>44431</v>
      </c>
      <c r="B464" s="1117">
        <v>53</v>
      </c>
      <c r="C464" s="1117">
        <v>6</v>
      </c>
      <c r="D464" s="1165">
        <v>922</v>
      </c>
      <c r="E464" s="1165">
        <v>224</v>
      </c>
      <c r="F464" s="1165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52">
        <v>44432</v>
      </c>
      <c r="B465" s="1153">
        <v>53</v>
      </c>
      <c r="C465" s="1153">
        <v>6</v>
      </c>
      <c r="D465" s="1153">
        <v>922</v>
      </c>
      <c r="E465" s="1153">
        <v>252</v>
      </c>
      <c r="F465" s="1153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52">
        <v>44434</v>
      </c>
      <c r="B466" s="1153">
        <v>53</v>
      </c>
      <c r="C466" s="1153">
        <v>6</v>
      </c>
      <c r="D466" s="1153">
        <v>922</v>
      </c>
      <c r="E466" s="1153">
        <v>224</v>
      </c>
      <c r="F466" s="1153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75" t="s">
        <v>1563</v>
      </c>
    </row>
    <row r="467" spans="1:40" x14ac:dyDescent="0.15">
      <c r="A467" s="1152">
        <v>44435</v>
      </c>
      <c r="B467" s="1153">
        <v>53</v>
      </c>
      <c r="C467" s="1153">
        <v>6</v>
      </c>
      <c r="D467" s="1153">
        <v>922</v>
      </c>
      <c r="E467" s="1153">
        <v>98</v>
      </c>
      <c r="F467" s="1153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64">
        <v>44439</v>
      </c>
      <c r="B469" s="1165">
        <v>53</v>
      </c>
      <c r="C469" s="1165">
        <v>6</v>
      </c>
      <c r="D469" s="1165">
        <v>922</v>
      </c>
      <c r="E469" s="1165">
        <v>224</v>
      </c>
      <c r="F469" s="1165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85">
        <v>44447</v>
      </c>
      <c r="B472" s="1178">
        <v>53</v>
      </c>
      <c r="C472" s="1178">
        <v>6</v>
      </c>
      <c r="D472" s="1178">
        <v>922</v>
      </c>
      <c r="E472" s="1178">
        <v>210</v>
      </c>
      <c r="F472" s="1173">
        <v>70</v>
      </c>
      <c r="G472" s="1179">
        <v>70</v>
      </c>
      <c r="H472" s="1179">
        <v>70</v>
      </c>
      <c r="I472" s="1179"/>
      <c r="J472" s="1179"/>
      <c r="K472" s="1179"/>
      <c r="L472" s="1179"/>
      <c r="M472" s="1179"/>
      <c r="N472" s="1179"/>
      <c r="O472" s="1179"/>
      <c r="P472" s="1179"/>
      <c r="Q472" s="1179"/>
      <c r="R472" s="1179"/>
      <c r="S472" s="1179"/>
      <c r="T472" s="1179"/>
      <c r="U472" s="1179"/>
      <c r="V472" s="1179">
        <v>0</v>
      </c>
      <c r="W472" s="1179"/>
      <c r="X472" s="1179"/>
      <c r="Y472" s="1179"/>
      <c r="Z472" s="1240"/>
      <c r="AA472" s="1180"/>
      <c r="AB472" s="1180"/>
      <c r="AC472" s="1180"/>
      <c r="AD472" s="1181"/>
      <c r="AE472" s="1180">
        <v>210</v>
      </c>
      <c r="AF472" s="1240">
        <v>0</v>
      </c>
      <c r="AG472" s="1240">
        <v>0</v>
      </c>
      <c r="AH472" s="1182">
        <v>0</v>
      </c>
      <c r="AI472" s="1183">
        <v>0</v>
      </c>
      <c r="AJ472" s="1240">
        <v>0</v>
      </c>
      <c r="AK472" s="1182">
        <v>0</v>
      </c>
      <c r="AL472" s="1183">
        <v>0</v>
      </c>
      <c r="AM472" s="1182">
        <v>0</v>
      </c>
      <c r="AN472" s="1163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64">
        <v>44455</v>
      </c>
      <c r="B474" s="1117">
        <v>53</v>
      </c>
      <c r="C474" s="1117">
        <v>6</v>
      </c>
      <c r="D474" s="1165">
        <v>922</v>
      </c>
      <c r="E474" s="1165">
        <v>126</v>
      </c>
      <c r="F474" s="1165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64">
        <v>44453</v>
      </c>
      <c r="B475" s="1165">
        <v>997</v>
      </c>
      <c r="C475" s="1165">
        <v>6</v>
      </c>
      <c r="D475" s="1165">
        <v>922</v>
      </c>
      <c r="E475" s="1165">
        <v>126</v>
      </c>
      <c r="F475" s="1165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52">
        <v>44454</v>
      </c>
      <c r="B477" s="1153">
        <v>997</v>
      </c>
      <c r="C477" s="1153">
        <v>4</v>
      </c>
      <c r="D477" s="1153">
        <v>922</v>
      </c>
      <c r="E477" s="1153">
        <v>112</v>
      </c>
      <c r="F477" s="1153">
        <v>40</v>
      </c>
      <c r="G477" s="1153">
        <v>40</v>
      </c>
      <c r="H477" s="1153">
        <v>40</v>
      </c>
      <c r="I477" s="1153"/>
      <c r="J477" s="1153"/>
      <c r="K477" s="1153"/>
      <c r="L477" s="1153"/>
      <c r="M477" s="1153"/>
      <c r="N477" s="1153"/>
      <c r="O477" s="1153"/>
      <c r="P477" s="1153"/>
      <c r="Q477" s="1153"/>
      <c r="R477" s="1153"/>
      <c r="S477" s="1153"/>
      <c r="T477" s="1153"/>
      <c r="U477" s="1153"/>
      <c r="V477" s="1153">
        <v>0</v>
      </c>
      <c r="W477" s="1153"/>
      <c r="X477" s="1153"/>
      <c r="Y477" s="1153"/>
      <c r="Z477" s="1154"/>
      <c r="AA477" s="1155"/>
      <c r="AB477" s="1155"/>
      <c r="AC477" s="1155"/>
      <c r="AD477" s="1156"/>
      <c r="AE477" s="1155">
        <v>112</v>
      </c>
      <c r="AF477" s="1154">
        <v>0</v>
      </c>
      <c r="AG477" s="1154">
        <v>0</v>
      </c>
      <c r="AH477" s="1157">
        <v>0</v>
      </c>
      <c r="AI477" s="1158">
        <v>0</v>
      </c>
      <c r="AJ477" s="1159">
        <v>0</v>
      </c>
      <c r="AK477" s="1160">
        <v>0</v>
      </c>
      <c r="AL477" s="1161">
        <v>0</v>
      </c>
      <c r="AM477" s="1162">
        <v>0</v>
      </c>
      <c r="AN477" s="1175" t="s">
        <v>1563</v>
      </c>
    </row>
    <row r="478" spans="1:40" x14ac:dyDescent="0.15">
      <c r="A478" s="1107">
        <v>44431</v>
      </c>
      <c r="B478" s="1153">
        <v>51</v>
      </c>
      <c r="C478" s="1153">
        <v>5</v>
      </c>
      <c r="D478" s="1153">
        <v>953</v>
      </c>
      <c r="E478" s="1153">
        <v>0</v>
      </c>
      <c r="F478" s="1153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64">
        <v>44432</v>
      </c>
      <c r="B479" s="1165">
        <v>51</v>
      </c>
      <c r="C479" s="1165">
        <v>5</v>
      </c>
      <c r="D479" s="1165">
        <v>953</v>
      </c>
      <c r="E479" s="1165">
        <v>0</v>
      </c>
      <c r="F479" s="1165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64">
        <v>44433</v>
      </c>
      <c r="B480" s="1165">
        <v>51</v>
      </c>
      <c r="C480" s="1165">
        <v>5</v>
      </c>
      <c r="D480" s="1165">
        <v>953</v>
      </c>
      <c r="E480" s="1165">
        <v>0</v>
      </c>
      <c r="F480" s="1165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75" t="s">
        <v>1459</v>
      </c>
    </row>
    <row r="481" spans="1:40" x14ac:dyDescent="0.15">
      <c r="A481" s="1164">
        <v>44433</v>
      </c>
      <c r="B481" s="1117">
        <v>51</v>
      </c>
      <c r="C481" s="1117">
        <v>21</v>
      </c>
      <c r="D481" s="1165">
        <v>953</v>
      </c>
      <c r="E481" s="1165">
        <v>0</v>
      </c>
      <c r="F481" s="1165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52">
        <v>44434</v>
      </c>
      <c r="B482" s="1153">
        <v>51</v>
      </c>
      <c r="C482" s="1153">
        <v>5</v>
      </c>
      <c r="D482" s="1153">
        <v>953</v>
      </c>
      <c r="E482" s="1153">
        <v>0</v>
      </c>
      <c r="F482" s="1153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65">
        <v>51</v>
      </c>
      <c r="C483" s="1165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10">
        <v>0</v>
      </c>
      <c r="AJ483" s="1154">
        <v>0</v>
      </c>
      <c r="AK483" s="1157">
        <v>0</v>
      </c>
      <c r="AL483" s="1110">
        <v>0</v>
      </c>
      <c r="AM483" s="1157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64">
        <v>44438</v>
      </c>
      <c r="B487" s="1117">
        <v>51</v>
      </c>
      <c r="C487" s="1117">
        <v>22</v>
      </c>
      <c r="D487" s="1165">
        <v>953</v>
      </c>
      <c r="E487" s="1165">
        <v>0</v>
      </c>
      <c r="F487" s="1165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64">
        <v>44439</v>
      </c>
      <c r="B488" s="1165">
        <v>51</v>
      </c>
      <c r="C488" s="1165">
        <v>5</v>
      </c>
      <c r="D488" s="1165">
        <v>953</v>
      </c>
      <c r="E488" s="1165">
        <v>0</v>
      </c>
      <c r="F488" s="1165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63" t="s">
        <v>1459</v>
      </c>
    </row>
    <row r="489" spans="1:40" x14ac:dyDescent="0.15">
      <c r="A489" s="1152">
        <v>44439</v>
      </c>
      <c r="B489" s="1153">
        <v>51</v>
      </c>
      <c r="C489" s="1153">
        <v>22</v>
      </c>
      <c r="D489" s="1153">
        <v>953</v>
      </c>
      <c r="E489" s="1153">
        <v>0</v>
      </c>
      <c r="F489" s="1153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52">
        <v>44440</v>
      </c>
      <c r="B490" s="1153">
        <v>51</v>
      </c>
      <c r="C490" s="1153">
        <v>5</v>
      </c>
      <c r="D490" s="1153">
        <v>953</v>
      </c>
      <c r="E490" s="1153">
        <v>0</v>
      </c>
      <c r="F490" s="1153">
        <v>525</v>
      </c>
      <c r="G490" s="1153">
        <v>525</v>
      </c>
      <c r="H490" s="1153">
        <v>525</v>
      </c>
      <c r="I490" s="1153"/>
      <c r="J490" s="1153"/>
      <c r="K490" s="1153"/>
      <c r="L490" s="1153"/>
      <c r="M490" s="1153"/>
      <c r="N490" s="1153"/>
      <c r="O490" s="1153"/>
      <c r="P490" s="1153"/>
      <c r="Q490" s="1153"/>
      <c r="R490" s="1153"/>
      <c r="S490" s="1153"/>
      <c r="T490" s="1153"/>
      <c r="U490" s="1153"/>
      <c r="V490" s="1153">
        <v>0</v>
      </c>
      <c r="W490" s="1153"/>
      <c r="X490" s="1153"/>
      <c r="Y490" s="1153"/>
      <c r="Z490" s="1154"/>
      <c r="AA490" s="1155"/>
      <c r="AB490" s="1155"/>
      <c r="AC490" s="1155"/>
      <c r="AD490" s="1156"/>
      <c r="AE490" s="1155">
        <v>0</v>
      </c>
      <c r="AF490" s="1154">
        <v>0</v>
      </c>
      <c r="AG490" s="1154">
        <v>0</v>
      </c>
      <c r="AH490" s="1157">
        <v>0</v>
      </c>
      <c r="AI490" s="1158">
        <v>0</v>
      </c>
      <c r="AJ490" s="1159">
        <v>0</v>
      </c>
      <c r="AK490" s="1160">
        <v>0</v>
      </c>
      <c r="AL490" s="1161">
        <v>0</v>
      </c>
      <c r="AM490" s="1162">
        <v>0</v>
      </c>
      <c r="AN490" s="1175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52">
        <v>44441</v>
      </c>
      <c r="B492" s="1153">
        <v>51</v>
      </c>
      <c r="C492" s="1153">
        <v>5</v>
      </c>
      <c r="D492" s="1153">
        <v>953</v>
      </c>
      <c r="E492" s="1153">
        <v>0</v>
      </c>
      <c r="F492" s="1153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52">
        <v>44441</v>
      </c>
      <c r="B493" s="1153">
        <v>51</v>
      </c>
      <c r="C493" s="1153">
        <v>22</v>
      </c>
      <c r="D493" s="1153">
        <v>953</v>
      </c>
      <c r="E493" s="1153">
        <v>0</v>
      </c>
      <c r="F493" s="1153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85">
        <v>44442</v>
      </c>
      <c r="B495" s="1178">
        <v>51</v>
      </c>
      <c r="C495" s="1178">
        <v>38</v>
      </c>
      <c r="D495" s="1178">
        <v>953</v>
      </c>
      <c r="E495" s="1178">
        <v>0</v>
      </c>
      <c r="F495" s="1173">
        <v>240</v>
      </c>
      <c r="G495" s="1179">
        <v>240</v>
      </c>
      <c r="H495" s="1179">
        <v>240</v>
      </c>
      <c r="I495" s="1179"/>
      <c r="J495" s="1179"/>
      <c r="K495" s="1179"/>
      <c r="L495" s="1179"/>
      <c r="M495" s="1179"/>
      <c r="N495" s="1179"/>
      <c r="O495" s="1179"/>
      <c r="P495" s="1179"/>
      <c r="Q495" s="1179"/>
      <c r="R495" s="1179"/>
      <c r="S495" s="1179"/>
      <c r="T495" s="1179"/>
      <c r="U495" s="1179"/>
      <c r="V495" s="1179">
        <v>0</v>
      </c>
      <c r="W495" s="1179"/>
      <c r="X495" s="1179"/>
      <c r="Y495" s="1179"/>
      <c r="Z495" s="1240"/>
      <c r="AA495" s="1180"/>
      <c r="AB495" s="1180"/>
      <c r="AC495" s="1180"/>
      <c r="AD495" s="1181"/>
      <c r="AE495" s="1180">
        <v>0</v>
      </c>
      <c r="AF495" s="1240">
        <v>0</v>
      </c>
      <c r="AG495" s="1240">
        <v>0</v>
      </c>
      <c r="AH495" s="1182">
        <v>0</v>
      </c>
      <c r="AI495" s="1183">
        <v>0</v>
      </c>
      <c r="AJ495" s="1240">
        <v>0</v>
      </c>
      <c r="AK495" s="1182">
        <v>0</v>
      </c>
      <c r="AL495" s="1183">
        <v>0</v>
      </c>
      <c r="AM495" s="1182">
        <v>0</v>
      </c>
      <c r="AN495" s="1163" t="s">
        <v>1459</v>
      </c>
    </row>
    <row r="496" spans="1:40" x14ac:dyDescent="0.15">
      <c r="A496" s="1152">
        <v>44445</v>
      </c>
      <c r="B496" s="1153">
        <v>51</v>
      </c>
      <c r="C496" s="1153">
        <v>5</v>
      </c>
      <c r="D496" s="1153">
        <v>953</v>
      </c>
      <c r="E496" s="1153">
        <v>0</v>
      </c>
      <c r="F496" s="1153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52">
        <v>44445</v>
      </c>
      <c r="B497" s="1153">
        <v>51</v>
      </c>
      <c r="C497" s="1153">
        <v>21</v>
      </c>
      <c r="D497" s="1153">
        <v>953</v>
      </c>
      <c r="E497" s="1153">
        <v>0</v>
      </c>
      <c r="F497" s="1153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75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52">
        <v>44446</v>
      </c>
      <c r="B500" s="1153">
        <v>51</v>
      </c>
      <c r="C500" s="1153">
        <v>5</v>
      </c>
      <c r="D500" s="1153">
        <v>953</v>
      </c>
      <c r="E500" s="1153">
        <v>0</v>
      </c>
      <c r="F500" s="1153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75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52">
        <v>44447</v>
      </c>
      <c r="B504" s="1153">
        <v>51</v>
      </c>
      <c r="C504" s="1153">
        <v>5</v>
      </c>
      <c r="D504" s="1153">
        <v>953</v>
      </c>
      <c r="E504" s="1153">
        <v>0</v>
      </c>
      <c r="F504" s="1153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64">
        <v>44447</v>
      </c>
      <c r="B505" s="1165">
        <v>51</v>
      </c>
      <c r="C505" s="1165">
        <v>21</v>
      </c>
      <c r="D505" s="1165">
        <v>953</v>
      </c>
      <c r="E505" s="1165">
        <v>0</v>
      </c>
      <c r="F505" s="1165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64">
        <v>44447</v>
      </c>
      <c r="B506" s="1165">
        <v>51</v>
      </c>
      <c r="C506" s="1165">
        <v>19</v>
      </c>
      <c r="D506" s="1165">
        <v>953</v>
      </c>
      <c r="E506" s="1165">
        <v>0</v>
      </c>
      <c r="F506" s="1165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6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52">
        <v>44448</v>
      </c>
      <c r="B508" s="1153">
        <v>51</v>
      </c>
      <c r="C508" s="1153">
        <v>21</v>
      </c>
      <c r="D508" s="1153">
        <v>953</v>
      </c>
      <c r="E508" s="1153">
        <v>0</v>
      </c>
      <c r="F508" s="1153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77">
        <v>44449</v>
      </c>
      <c r="B510" s="1178">
        <v>51</v>
      </c>
      <c r="C510" s="1178">
        <v>5</v>
      </c>
      <c r="D510" s="1178">
        <v>953</v>
      </c>
      <c r="E510" s="1178">
        <v>0</v>
      </c>
      <c r="F510" s="1173">
        <v>400</v>
      </c>
      <c r="G510" s="1179">
        <v>400</v>
      </c>
      <c r="H510" s="1179">
        <v>400</v>
      </c>
      <c r="I510" s="1179"/>
      <c r="J510" s="1179"/>
      <c r="K510" s="1179"/>
      <c r="L510" s="1179"/>
      <c r="M510" s="1179"/>
      <c r="N510" s="1179"/>
      <c r="O510" s="1179"/>
      <c r="P510" s="1179"/>
      <c r="Q510" s="1179"/>
      <c r="R510" s="1179"/>
      <c r="S510" s="1179"/>
      <c r="T510" s="1179"/>
      <c r="U510" s="1179"/>
      <c r="V510" s="1179">
        <v>0</v>
      </c>
      <c r="W510" s="1179"/>
      <c r="X510" s="1179"/>
      <c r="Y510" s="1179"/>
      <c r="Z510" s="1240"/>
      <c r="AA510" s="1180"/>
      <c r="AB510" s="1180"/>
      <c r="AC510" s="1180"/>
      <c r="AD510" s="1181"/>
      <c r="AE510" s="1180">
        <v>0</v>
      </c>
      <c r="AF510" s="1240">
        <v>0</v>
      </c>
      <c r="AG510" s="1240">
        <v>0</v>
      </c>
      <c r="AH510" s="1182">
        <v>0</v>
      </c>
      <c r="AI510" s="1183">
        <v>0</v>
      </c>
      <c r="AJ510" s="1240">
        <v>0</v>
      </c>
      <c r="AK510" s="1182">
        <v>0</v>
      </c>
      <c r="AL510" s="1183">
        <v>0</v>
      </c>
      <c r="AM510" s="1182">
        <v>0</v>
      </c>
      <c r="AN510" s="1163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64">
        <v>44449</v>
      </c>
      <c r="B512" s="1117">
        <v>51</v>
      </c>
      <c r="C512" s="1117">
        <v>76</v>
      </c>
      <c r="D512" s="1165">
        <v>953</v>
      </c>
      <c r="E512" s="1165">
        <v>0</v>
      </c>
      <c r="F512" s="1165">
        <v>240</v>
      </c>
      <c r="G512" s="1153">
        <v>240</v>
      </c>
      <c r="H512" s="1153">
        <v>240</v>
      </c>
      <c r="I512" s="1153"/>
      <c r="J512" s="1153"/>
      <c r="K512" s="1153"/>
      <c r="L512" s="1153"/>
      <c r="M512" s="1153"/>
      <c r="N512" s="1153"/>
      <c r="O512" s="1153"/>
      <c r="P512" s="1153"/>
      <c r="Q512" s="1153"/>
      <c r="R512" s="1153"/>
      <c r="S512" s="1153"/>
      <c r="T512" s="1153"/>
      <c r="U512" s="1153"/>
      <c r="V512" s="1153">
        <v>0</v>
      </c>
      <c r="W512" s="1153"/>
      <c r="X512" s="1153"/>
      <c r="Y512" s="1153"/>
      <c r="Z512" s="1154"/>
      <c r="AA512" s="1155"/>
      <c r="AB512" s="1155"/>
      <c r="AC512" s="1155"/>
      <c r="AD512" s="1156"/>
      <c r="AE512" s="1155">
        <v>0</v>
      </c>
      <c r="AF512" s="1154">
        <v>0</v>
      </c>
      <c r="AG512" s="1154">
        <v>0</v>
      </c>
      <c r="AH512" s="1157">
        <v>0</v>
      </c>
      <c r="AI512" s="1158">
        <v>0</v>
      </c>
      <c r="AJ512" s="1159">
        <v>0</v>
      </c>
      <c r="AK512" s="1160">
        <v>0</v>
      </c>
      <c r="AL512" s="1161">
        <v>0</v>
      </c>
      <c r="AM512" s="1162">
        <v>0</v>
      </c>
      <c r="AN512" s="1175" t="s">
        <v>1459</v>
      </c>
    </row>
    <row r="513" spans="1:40" x14ac:dyDescent="0.15">
      <c r="A513" s="1152">
        <v>44452</v>
      </c>
      <c r="B513" s="1153">
        <v>51</v>
      </c>
      <c r="C513" s="1153">
        <v>34</v>
      </c>
      <c r="D513" s="1153">
        <v>953</v>
      </c>
      <c r="E513" s="1153">
        <v>0</v>
      </c>
      <c r="F513" s="1153">
        <v>360</v>
      </c>
      <c r="G513" s="1153">
        <v>360</v>
      </c>
      <c r="H513" s="1153">
        <v>360</v>
      </c>
      <c r="I513" s="1153"/>
      <c r="J513" s="1153"/>
      <c r="K513" s="1153"/>
      <c r="L513" s="1153"/>
      <c r="M513" s="1153"/>
      <c r="N513" s="1153"/>
      <c r="O513" s="1153"/>
      <c r="P513" s="1153"/>
      <c r="Q513" s="1153"/>
      <c r="R513" s="1153"/>
      <c r="S513" s="1153"/>
      <c r="T513" s="1153"/>
      <c r="U513" s="1153"/>
      <c r="V513" s="1153">
        <v>0</v>
      </c>
      <c r="W513" s="1153"/>
      <c r="X513" s="1153"/>
      <c r="Y513" s="1153"/>
      <c r="Z513" s="1154"/>
      <c r="AA513" s="1155"/>
      <c r="AB513" s="1155"/>
      <c r="AC513" s="1155"/>
      <c r="AD513" s="1156"/>
      <c r="AE513" s="1155">
        <v>0</v>
      </c>
      <c r="AF513" s="1154">
        <v>0</v>
      </c>
      <c r="AG513" s="1154">
        <v>0</v>
      </c>
      <c r="AH513" s="1157">
        <v>0</v>
      </c>
      <c r="AI513" s="1158">
        <v>0</v>
      </c>
      <c r="AJ513" s="1159">
        <v>0</v>
      </c>
      <c r="AK513" s="1160">
        <v>0</v>
      </c>
      <c r="AL513" s="1161">
        <v>0</v>
      </c>
      <c r="AM513" s="1162">
        <v>0</v>
      </c>
      <c r="AN513" s="1175" t="s">
        <v>1459</v>
      </c>
    </row>
    <row r="514" spans="1:40" x14ac:dyDescent="0.15">
      <c r="A514" s="1164">
        <v>44452</v>
      </c>
      <c r="B514" s="1165">
        <v>51</v>
      </c>
      <c r="C514" s="1165">
        <v>35</v>
      </c>
      <c r="D514" s="1165">
        <v>953</v>
      </c>
      <c r="E514" s="1165">
        <v>0</v>
      </c>
      <c r="F514" s="1165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53">
        <v>360</v>
      </c>
      <c r="H515" s="1153">
        <v>360</v>
      </c>
      <c r="I515" s="1153"/>
      <c r="J515" s="1153"/>
      <c r="K515" s="1153"/>
      <c r="L515" s="1153"/>
      <c r="M515" s="1153"/>
      <c r="N515" s="1153"/>
      <c r="O515" s="1153"/>
      <c r="P515" s="1153"/>
      <c r="Q515" s="1153"/>
      <c r="R515" s="1153"/>
      <c r="S515" s="1153"/>
      <c r="T515" s="1153"/>
      <c r="U515" s="1153"/>
      <c r="V515" s="1153">
        <v>0</v>
      </c>
      <c r="W515" s="1153"/>
      <c r="X515" s="1153"/>
      <c r="Y515" s="1153"/>
      <c r="Z515" s="1154"/>
      <c r="AA515" s="1155"/>
      <c r="AB515" s="1155"/>
      <c r="AC515" s="1155"/>
      <c r="AD515" s="1156"/>
      <c r="AE515" s="1155">
        <v>0</v>
      </c>
      <c r="AF515" s="1154">
        <v>0</v>
      </c>
      <c r="AG515" s="1154">
        <v>0</v>
      </c>
      <c r="AH515" s="1157">
        <v>0</v>
      </c>
      <c r="AI515" s="1158">
        <v>0</v>
      </c>
      <c r="AJ515" s="1159">
        <v>0</v>
      </c>
      <c r="AK515" s="1160">
        <v>0</v>
      </c>
      <c r="AL515" s="1161">
        <v>0</v>
      </c>
      <c r="AM515" s="1162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52">
        <v>44455</v>
      </c>
      <c r="B517" s="1153">
        <v>51</v>
      </c>
      <c r="C517" s="1153">
        <v>5</v>
      </c>
      <c r="D517" s="1153">
        <v>953</v>
      </c>
      <c r="E517" s="1153">
        <v>0</v>
      </c>
      <c r="F517" s="1153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63" t="s">
        <v>1459</v>
      </c>
    </row>
    <row r="519" spans="1:40" x14ac:dyDescent="0.15">
      <c r="A519" s="1164">
        <v>44455</v>
      </c>
      <c r="B519" s="1117">
        <v>51</v>
      </c>
      <c r="C519" s="1117">
        <v>22</v>
      </c>
      <c r="D519" s="1165">
        <v>953</v>
      </c>
      <c r="E519" s="1165">
        <v>0</v>
      </c>
      <c r="F519" s="1165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52">
        <v>44456</v>
      </c>
      <c r="B520" s="1153">
        <v>51</v>
      </c>
      <c r="C520" s="1153">
        <v>5</v>
      </c>
      <c r="D520" s="1153">
        <v>953</v>
      </c>
      <c r="E520" s="1153">
        <v>0</v>
      </c>
      <c r="F520" s="1153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52">
        <v>44456</v>
      </c>
      <c r="B521" s="1153">
        <v>51</v>
      </c>
      <c r="C521" s="1153">
        <v>34</v>
      </c>
      <c r="D521" s="1153">
        <v>953</v>
      </c>
      <c r="E521" s="1153">
        <v>0</v>
      </c>
      <c r="F521" s="1153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52">
        <v>44459</v>
      </c>
      <c r="B522" s="1153">
        <v>51</v>
      </c>
      <c r="C522" s="1153">
        <v>5</v>
      </c>
      <c r="D522" s="1153">
        <v>953</v>
      </c>
      <c r="E522" s="1153">
        <v>0</v>
      </c>
      <c r="F522" s="1153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75" t="s">
        <v>1459</v>
      </c>
    </row>
    <row r="523" spans="1:40" x14ac:dyDescent="0.15">
      <c r="A523" s="1164">
        <v>44459</v>
      </c>
      <c r="B523" s="1165">
        <v>51</v>
      </c>
      <c r="C523" s="1165">
        <v>21</v>
      </c>
      <c r="D523" s="1165">
        <v>953</v>
      </c>
      <c r="E523" s="1165">
        <v>0</v>
      </c>
      <c r="F523" s="1165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52">
        <v>44431</v>
      </c>
      <c r="B527" s="1153">
        <v>53</v>
      </c>
      <c r="C527" s="1153">
        <v>13</v>
      </c>
      <c r="D527" s="1153">
        <v>957</v>
      </c>
      <c r="E527" s="1153">
        <v>5</v>
      </c>
      <c r="F527" s="1153">
        <v>525</v>
      </c>
      <c r="G527" s="1153">
        <v>525</v>
      </c>
      <c r="H527" s="1153">
        <v>525</v>
      </c>
      <c r="I527" s="1153"/>
      <c r="J527" s="1153"/>
      <c r="K527" s="1153"/>
      <c r="L527" s="1153"/>
      <c r="M527" s="1153"/>
      <c r="N527" s="1153"/>
      <c r="O527" s="1153"/>
      <c r="P527" s="1153"/>
      <c r="Q527" s="1153"/>
      <c r="R527" s="1153"/>
      <c r="S527" s="1153"/>
      <c r="T527" s="1153"/>
      <c r="U527" s="1153"/>
      <c r="V527" s="1153">
        <v>0</v>
      </c>
      <c r="W527" s="1153"/>
      <c r="X527" s="1153"/>
      <c r="Y527" s="1153"/>
      <c r="Z527" s="1154"/>
      <c r="AA527" s="1155"/>
      <c r="AB527" s="1155"/>
      <c r="AC527" s="1155"/>
      <c r="AD527" s="1156"/>
      <c r="AE527" s="1155">
        <v>5</v>
      </c>
      <c r="AF527" s="1154">
        <v>0</v>
      </c>
      <c r="AG527" s="1154">
        <v>0</v>
      </c>
      <c r="AH527" s="1157">
        <v>0</v>
      </c>
      <c r="AI527" s="1158">
        <v>0</v>
      </c>
      <c r="AJ527" s="1159">
        <v>0</v>
      </c>
      <c r="AK527" s="1160">
        <v>0</v>
      </c>
      <c r="AL527" s="1161">
        <v>0</v>
      </c>
      <c r="AM527" s="1162">
        <v>0</v>
      </c>
      <c r="AN527" s="1175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64">
        <v>44434</v>
      </c>
      <c r="B530" s="1165">
        <v>53</v>
      </c>
      <c r="C530" s="1165">
        <v>13</v>
      </c>
      <c r="D530" s="1165">
        <v>957</v>
      </c>
      <c r="E530" s="1165">
        <v>5</v>
      </c>
      <c r="F530" s="1165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52">
        <v>44435</v>
      </c>
      <c r="B531" s="1153">
        <v>53</v>
      </c>
      <c r="C531" s="1153">
        <v>13</v>
      </c>
      <c r="D531" s="1153">
        <v>957</v>
      </c>
      <c r="E531" s="1153">
        <v>5</v>
      </c>
      <c r="F531" s="1153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85">
        <v>44438</v>
      </c>
      <c r="B532" s="1178">
        <v>53</v>
      </c>
      <c r="C532" s="1178">
        <v>13</v>
      </c>
      <c r="D532" s="1178">
        <v>957</v>
      </c>
      <c r="E532" s="1178">
        <v>5</v>
      </c>
      <c r="F532" s="1173">
        <v>525</v>
      </c>
      <c r="G532" s="1179">
        <v>525</v>
      </c>
      <c r="H532" s="1179">
        <v>525</v>
      </c>
      <c r="I532" s="1179"/>
      <c r="J532" s="1179"/>
      <c r="K532" s="1179"/>
      <c r="L532" s="1179"/>
      <c r="M532" s="1179"/>
      <c r="N532" s="1179"/>
      <c r="O532" s="1179"/>
      <c r="P532" s="1179"/>
      <c r="Q532" s="1179"/>
      <c r="R532" s="1179"/>
      <c r="S532" s="1179"/>
      <c r="T532" s="1179"/>
      <c r="U532" s="1179"/>
      <c r="V532" s="1179">
        <v>0</v>
      </c>
      <c r="W532" s="1179"/>
      <c r="X532" s="1179"/>
      <c r="Y532" s="1179"/>
      <c r="Z532" s="1240"/>
      <c r="AA532" s="1180"/>
      <c r="AB532" s="1180"/>
      <c r="AC532" s="1180"/>
      <c r="AD532" s="1181"/>
      <c r="AE532" s="1180">
        <v>5</v>
      </c>
      <c r="AF532" s="1240">
        <v>0</v>
      </c>
      <c r="AG532" s="1240">
        <v>0</v>
      </c>
      <c r="AH532" s="1182">
        <v>0</v>
      </c>
      <c r="AI532" s="1183">
        <v>0</v>
      </c>
      <c r="AJ532" s="1240">
        <v>0</v>
      </c>
      <c r="AK532" s="1182">
        <v>0</v>
      </c>
      <c r="AL532" s="1183">
        <v>0</v>
      </c>
      <c r="AM532" s="1182">
        <v>0</v>
      </c>
      <c r="AN532" s="1163" t="s">
        <v>1460</v>
      </c>
    </row>
    <row r="533" spans="1:40" x14ac:dyDescent="0.15">
      <c r="A533" s="1152">
        <v>44439</v>
      </c>
      <c r="B533" s="1153">
        <v>53</v>
      </c>
      <c r="C533" s="1153">
        <v>13</v>
      </c>
      <c r="D533" s="1153">
        <v>957</v>
      </c>
      <c r="E533" s="1153">
        <v>4</v>
      </c>
      <c r="F533" s="1153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85">
        <v>44442</v>
      </c>
      <c r="B535" s="1178">
        <v>53</v>
      </c>
      <c r="C535" s="1178">
        <v>13</v>
      </c>
      <c r="D535" s="1178">
        <v>957</v>
      </c>
      <c r="E535" s="1178">
        <v>3</v>
      </c>
      <c r="F535" s="1173">
        <v>360</v>
      </c>
      <c r="G535" s="1179">
        <v>360</v>
      </c>
      <c r="H535" s="1179">
        <v>360</v>
      </c>
      <c r="I535" s="1179"/>
      <c r="J535" s="1179"/>
      <c r="K535" s="1179"/>
      <c r="L535" s="1179"/>
      <c r="M535" s="1179"/>
      <c r="N535" s="1179"/>
      <c r="O535" s="1179"/>
      <c r="P535" s="1179"/>
      <c r="Q535" s="1179"/>
      <c r="R535" s="1179"/>
      <c r="S535" s="1179"/>
      <c r="T535" s="1179"/>
      <c r="U535" s="1179"/>
      <c r="V535" s="1179">
        <v>0</v>
      </c>
      <c r="W535" s="1179"/>
      <c r="X535" s="1179"/>
      <c r="Y535" s="1179"/>
      <c r="Z535" s="1240"/>
      <c r="AA535" s="1180"/>
      <c r="AB535" s="1180"/>
      <c r="AC535" s="1180"/>
      <c r="AD535" s="1181"/>
      <c r="AE535" s="1180">
        <v>3</v>
      </c>
      <c r="AF535" s="1240">
        <v>0</v>
      </c>
      <c r="AG535" s="1240">
        <v>0</v>
      </c>
      <c r="AH535" s="1182">
        <v>0</v>
      </c>
      <c r="AI535" s="1183">
        <v>0</v>
      </c>
      <c r="AJ535" s="1240">
        <v>0</v>
      </c>
      <c r="AK535" s="1182">
        <v>0</v>
      </c>
      <c r="AL535" s="1183">
        <v>0</v>
      </c>
      <c r="AM535" s="1182">
        <v>0</v>
      </c>
      <c r="AN535" s="1163" t="s">
        <v>1460</v>
      </c>
    </row>
    <row r="536" spans="1:40" x14ac:dyDescent="0.15">
      <c r="A536" s="1152">
        <v>44445</v>
      </c>
      <c r="B536" s="1153">
        <v>53</v>
      </c>
      <c r="C536" s="1153">
        <v>13</v>
      </c>
      <c r="D536" s="1153">
        <v>957</v>
      </c>
      <c r="E536" s="1153">
        <v>5</v>
      </c>
      <c r="F536" s="1153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75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17">
        <v>53</v>
      </c>
      <c r="C538" s="1117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75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52">
        <v>44449</v>
      </c>
      <c r="B540" s="1153">
        <v>53</v>
      </c>
      <c r="C540" s="1153">
        <v>13</v>
      </c>
      <c r="D540" s="1153">
        <v>957</v>
      </c>
      <c r="E540" s="1153">
        <v>3</v>
      </c>
      <c r="F540" s="1153">
        <v>465</v>
      </c>
      <c r="G540" s="1153">
        <v>465</v>
      </c>
      <c r="H540" s="1153">
        <v>465</v>
      </c>
      <c r="I540" s="1153"/>
      <c r="J540" s="1153"/>
      <c r="K540" s="1153"/>
      <c r="L540" s="1153"/>
      <c r="M540" s="1153"/>
      <c r="N540" s="1153"/>
      <c r="O540" s="1153"/>
      <c r="P540" s="1153"/>
      <c r="Q540" s="1153"/>
      <c r="R540" s="1153"/>
      <c r="S540" s="1153"/>
      <c r="T540" s="1153"/>
      <c r="U540" s="1153"/>
      <c r="V540" s="1153">
        <v>0</v>
      </c>
      <c r="W540" s="1153"/>
      <c r="X540" s="1153"/>
      <c r="Y540" s="1153"/>
      <c r="Z540" s="1154"/>
      <c r="AA540" s="1155"/>
      <c r="AB540" s="1155"/>
      <c r="AC540" s="1155"/>
      <c r="AD540" s="1156"/>
      <c r="AE540" s="1155">
        <v>3</v>
      </c>
      <c r="AF540" s="1154">
        <v>0</v>
      </c>
      <c r="AG540" s="1154">
        <v>0</v>
      </c>
      <c r="AH540" s="1157">
        <v>0</v>
      </c>
      <c r="AI540" s="1158">
        <v>0</v>
      </c>
      <c r="AJ540" s="1159">
        <v>0</v>
      </c>
      <c r="AK540" s="1160">
        <v>0</v>
      </c>
      <c r="AL540" s="1161">
        <v>0</v>
      </c>
      <c r="AM540" s="1162">
        <v>0</v>
      </c>
      <c r="AN540" s="1175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64">
        <v>44454</v>
      </c>
      <c r="B543" s="1165">
        <v>53</v>
      </c>
      <c r="C543" s="1165">
        <v>13</v>
      </c>
      <c r="D543" s="1165">
        <v>957</v>
      </c>
      <c r="E543" s="1165">
        <v>5</v>
      </c>
      <c r="F543" s="1165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65">
        <v>54</v>
      </c>
      <c r="C548" s="1165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64">
        <v>44433</v>
      </c>
      <c r="B549" s="1165">
        <v>54</v>
      </c>
      <c r="C549" s="1165">
        <v>4</v>
      </c>
      <c r="D549" s="1165">
        <v>960</v>
      </c>
      <c r="E549" s="1165">
        <v>0</v>
      </c>
      <c r="F549" s="1165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75" t="s">
        <v>1461</v>
      </c>
    </row>
    <row r="551" spans="1:40" x14ac:dyDescent="0.15">
      <c r="A551" s="1164">
        <v>44435</v>
      </c>
      <c r="B551" s="1165">
        <v>54</v>
      </c>
      <c r="C551" s="1165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64">
        <v>44439</v>
      </c>
      <c r="B553" s="1165">
        <v>54</v>
      </c>
      <c r="C553" s="1165">
        <v>4</v>
      </c>
      <c r="D553" s="1165">
        <v>960</v>
      </c>
      <c r="E553" s="1165">
        <v>0</v>
      </c>
      <c r="F553" s="1165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64">
        <v>44440</v>
      </c>
      <c r="B554" s="1165">
        <v>54</v>
      </c>
      <c r="C554" s="1165">
        <v>4</v>
      </c>
      <c r="D554" s="1165">
        <v>960</v>
      </c>
      <c r="E554" s="1165">
        <v>0</v>
      </c>
      <c r="F554" s="1165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52">
        <v>44441</v>
      </c>
      <c r="B555" s="1153">
        <v>54</v>
      </c>
      <c r="C555" s="1153">
        <v>4</v>
      </c>
      <c r="D555" s="1153">
        <v>960</v>
      </c>
      <c r="E555" s="1153">
        <v>0</v>
      </c>
      <c r="F555" s="1153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58">
        <v>0</v>
      </c>
      <c r="AJ555" s="1159">
        <v>0</v>
      </c>
      <c r="AK555" s="1160">
        <v>0</v>
      </c>
      <c r="AL555" s="1161">
        <v>0</v>
      </c>
      <c r="AM555" s="1162">
        <v>0</v>
      </c>
      <c r="AN555" s="1175" t="s">
        <v>1461</v>
      </c>
    </row>
    <row r="556" spans="1:40" x14ac:dyDescent="0.15">
      <c r="A556" s="1152">
        <v>44442</v>
      </c>
      <c r="B556" s="1153">
        <v>54</v>
      </c>
      <c r="C556" s="1153">
        <v>4</v>
      </c>
      <c r="D556" s="1153">
        <v>960</v>
      </c>
      <c r="E556" s="1153">
        <v>0</v>
      </c>
      <c r="F556" s="1153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52">
        <v>44445</v>
      </c>
      <c r="B557" s="1153">
        <v>54</v>
      </c>
      <c r="C557" s="1153">
        <v>4</v>
      </c>
      <c r="D557" s="1153">
        <v>960</v>
      </c>
      <c r="E557" s="1153">
        <v>0</v>
      </c>
      <c r="F557" s="1153">
        <v>465</v>
      </c>
      <c r="G557" s="1153">
        <v>465</v>
      </c>
      <c r="H557" s="1153">
        <v>465</v>
      </c>
      <c r="I557" s="1153"/>
      <c r="J557" s="1153"/>
      <c r="K557" s="1153"/>
      <c r="L557" s="1153"/>
      <c r="M557" s="1153"/>
      <c r="N557" s="1153"/>
      <c r="O557" s="1153"/>
      <c r="P557" s="1153"/>
      <c r="Q557" s="1153"/>
      <c r="R557" s="1153"/>
      <c r="S557" s="1153"/>
      <c r="T557" s="1153"/>
      <c r="U557" s="1153"/>
      <c r="V557" s="1153">
        <v>0</v>
      </c>
      <c r="W557" s="1153"/>
      <c r="X557" s="1153"/>
      <c r="Y557" s="1153"/>
      <c r="Z557" s="1154"/>
      <c r="AA557" s="1155"/>
      <c r="AB557" s="1155"/>
      <c r="AC557" s="1155"/>
      <c r="AD557" s="1156"/>
      <c r="AE557" s="1155">
        <v>0</v>
      </c>
      <c r="AF557" s="1154">
        <v>0</v>
      </c>
      <c r="AG557" s="1154">
        <v>0</v>
      </c>
      <c r="AH557" s="1157">
        <v>0</v>
      </c>
      <c r="AI557" s="1158">
        <v>0</v>
      </c>
      <c r="AJ557" s="1159">
        <v>0</v>
      </c>
      <c r="AK557" s="1160">
        <v>0</v>
      </c>
      <c r="AL557" s="1161">
        <v>0</v>
      </c>
      <c r="AM557" s="1162">
        <v>0</v>
      </c>
      <c r="AN557" s="1175" t="s">
        <v>1461</v>
      </c>
    </row>
    <row r="558" spans="1:40" x14ac:dyDescent="0.15">
      <c r="A558" s="1185">
        <v>44446</v>
      </c>
      <c r="B558" s="1178">
        <v>54</v>
      </c>
      <c r="C558" s="1178">
        <v>4</v>
      </c>
      <c r="D558" s="1178">
        <v>960</v>
      </c>
      <c r="E558" s="1178">
        <v>0</v>
      </c>
      <c r="F558" s="1173">
        <v>465</v>
      </c>
      <c r="G558" s="1179">
        <v>465</v>
      </c>
      <c r="H558" s="1179">
        <v>465</v>
      </c>
      <c r="I558" s="1179"/>
      <c r="J558" s="1179"/>
      <c r="K558" s="1179"/>
      <c r="L558" s="1179"/>
      <c r="M558" s="1179"/>
      <c r="N558" s="1179"/>
      <c r="O558" s="1179"/>
      <c r="P558" s="1179"/>
      <c r="Q558" s="1179"/>
      <c r="R558" s="1179"/>
      <c r="S558" s="1179"/>
      <c r="T558" s="1179"/>
      <c r="U558" s="1179"/>
      <c r="V558" s="1179">
        <v>0</v>
      </c>
      <c r="W558" s="1179"/>
      <c r="X558" s="1179"/>
      <c r="Y558" s="1179"/>
      <c r="Z558" s="1240"/>
      <c r="AA558" s="1180"/>
      <c r="AB558" s="1180"/>
      <c r="AC558" s="1180"/>
      <c r="AD558" s="1181"/>
      <c r="AE558" s="1180">
        <v>0</v>
      </c>
      <c r="AF558" s="1240">
        <v>0</v>
      </c>
      <c r="AG558" s="1240">
        <v>0</v>
      </c>
      <c r="AH558" s="1182">
        <v>0</v>
      </c>
      <c r="AI558" s="1183">
        <v>0</v>
      </c>
      <c r="AJ558" s="1240">
        <v>0</v>
      </c>
      <c r="AK558" s="1182">
        <v>0</v>
      </c>
      <c r="AL558" s="1183">
        <v>0</v>
      </c>
      <c r="AM558" s="1182">
        <v>0</v>
      </c>
      <c r="AN558" s="1163" t="s">
        <v>1461</v>
      </c>
    </row>
    <row r="559" spans="1:40" x14ac:dyDescent="0.15">
      <c r="A559" s="1164">
        <v>44447</v>
      </c>
      <c r="B559" s="1165">
        <v>54</v>
      </c>
      <c r="C559" s="1165">
        <v>4</v>
      </c>
      <c r="D559" s="1165">
        <v>960</v>
      </c>
      <c r="E559" s="1165">
        <v>0</v>
      </c>
      <c r="F559" s="1165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63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64">
        <v>44453</v>
      </c>
      <c r="B563" s="1165">
        <v>54</v>
      </c>
      <c r="C563" s="1165">
        <v>4</v>
      </c>
      <c r="D563" s="1165">
        <v>960</v>
      </c>
      <c r="E563" s="1165">
        <v>0</v>
      </c>
      <c r="F563" s="1165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64">
        <v>44456</v>
      </c>
      <c r="B566" s="1165">
        <v>54</v>
      </c>
      <c r="C566" s="1165">
        <v>4</v>
      </c>
      <c r="D566" s="1165">
        <v>960</v>
      </c>
      <c r="E566" s="1165">
        <v>0</v>
      </c>
      <c r="F566" s="1165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6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85">
        <v>44459</v>
      </c>
      <c r="B568" s="1178">
        <v>51</v>
      </c>
      <c r="C568" s="1178">
        <v>24</v>
      </c>
      <c r="D568" s="1178">
        <v>961</v>
      </c>
      <c r="E568" s="1178">
        <v>0</v>
      </c>
      <c r="F568" s="1173">
        <v>465</v>
      </c>
      <c r="G568" s="1179">
        <v>465</v>
      </c>
      <c r="H568" s="1179">
        <v>465</v>
      </c>
      <c r="I568" s="1179"/>
      <c r="J568" s="1179"/>
      <c r="K568" s="1179"/>
      <c r="L568" s="1179"/>
      <c r="M568" s="1179"/>
      <c r="N568" s="1179"/>
      <c r="O568" s="1179"/>
      <c r="P568" s="1179"/>
      <c r="Q568" s="1179"/>
      <c r="R568" s="1179"/>
      <c r="S568" s="1179"/>
      <c r="T568" s="1179"/>
      <c r="U568" s="1179"/>
      <c r="V568" s="1179">
        <v>0</v>
      </c>
      <c r="W568" s="1179"/>
      <c r="X568" s="1179"/>
      <c r="Y568" s="1179"/>
      <c r="Z568" s="1240"/>
      <c r="AA568" s="1180"/>
      <c r="AB568" s="1180"/>
      <c r="AC568" s="1180"/>
      <c r="AD568" s="1181"/>
      <c r="AE568" s="1180">
        <v>0</v>
      </c>
      <c r="AF568" s="1240">
        <v>0</v>
      </c>
      <c r="AG568" s="1240">
        <v>0</v>
      </c>
      <c r="AH568" s="1182">
        <v>0</v>
      </c>
      <c r="AI568" s="1183">
        <v>0</v>
      </c>
      <c r="AJ568" s="1240">
        <v>0</v>
      </c>
      <c r="AK568" s="1182">
        <v>0</v>
      </c>
      <c r="AL568" s="1183">
        <v>0</v>
      </c>
      <c r="AM568" s="1182">
        <v>0</v>
      </c>
      <c r="AN568" s="1163" t="s">
        <v>1464</v>
      </c>
    </row>
    <row r="569" spans="1:40" x14ac:dyDescent="0.15">
      <c r="A569" s="1164">
        <v>44441</v>
      </c>
      <c r="B569" s="1165">
        <v>998</v>
      </c>
      <c r="C569" s="1165">
        <v>22</v>
      </c>
      <c r="D569" s="1165">
        <v>961</v>
      </c>
      <c r="E569" s="1165">
        <v>0</v>
      </c>
      <c r="F569" s="1165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75" t="s">
        <v>1464</v>
      </c>
    </row>
    <row r="572" spans="1:40" x14ac:dyDescent="0.15">
      <c r="A572" s="1164">
        <v>44441</v>
      </c>
      <c r="B572" s="1165">
        <v>998</v>
      </c>
      <c r="C572" s="1165">
        <v>38</v>
      </c>
      <c r="D572" s="1165">
        <v>961</v>
      </c>
      <c r="E572" s="1165">
        <v>0</v>
      </c>
      <c r="F572" s="1165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64">
        <v>44441</v>
      </c>
      <c r="B573" s="1117">
        <v>998</v>
      </c>
      <c r="C573" s="1117">
        <v>6</v>
      </c>
      <c r="D573" s="1165">
        <v>961</v>
      </c>
      <c r="E573" s="1165">
        <v>0</v>
      </c>
      <c r="F573" s="1165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64">
        <v>44441</v>
      </c>
      <c r="B574" s="1165">
        <v>998</v>
      </c>
      <c r="C574" s="1165">
        <v>35</v>
      </c>
      <c r="D574" s="1165">
        <v>961</v>
      </c>
      <c r="E574" s="1165">
        <v>0</v>
      </c>
      <c r="F574" s="1165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64">
        <v>44442</v>
      </c>
      <c r="B575" s="1165">
        <v>998</v>
      </c>
      <c r="C575" s="1165">
        <v>21</v>
      </c>
      <c r="D575" s="1165">
        <v>961</v>
      </c>
      <c r="E575" s="1165">
        <v>0</v>
      </c>
      <c r="F575" s="1165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52">
        <v>44442</v>
      </c>
      <c r="B576" s="1153">
        <v>998</v>
      </c>
      <c r="C576" s="1153">
        <v>19</v>
      </c>
      <c r="D576" s="1153">
        <v>961</v>
      </c>
      <c r="E576" s="1153">
        <v>0</v>
      </c>
      <c r="F576" s="1153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75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85">
        <v>44442</v>
      </c>
      <c r="B578" s="1178">
        <v>998</v>
      </c>
      <c r="C578" s="1178">
        <v>76</v>
      </c>
      <c r="D578" s="1178">
        <v>961</v>
      </c>
      <c r="E578" s="1178">
        <v>0</v>
      </c>
      <c r="F578" s="1173">
        <v>60</v>
      </c>
      <c r="G578" s="1179">
        <v>60</v>
      </c>
      <c r="H578" s="1179">
        <v>60</v>
      </c>
      <c r="I578" s="1179"/>
      <c r="J578" s="1179"/>
      <c r="K578" s="1179"/>
      <c r="L578" s="1179"/>
      <c r="M578" s="1179"/>
      <c r="N578" s="1179"/>
      <c r="O578" s="1179"/>
      <c r="P578" s="1179"/>
      <c r="Q578" s="1179"/>
      <c r="R578" s="1179"/>
      <c r="S578" s="1179"/>
      <c r="T578" s="1179"/>
      <c r="U578" s="1179"/>
      <c r="V578" s="1179">
        <v>0</v>
      </c>
      <c r="W578" s="1179"/>
      <c r="X578" s="1179"/>
      <c r="Y578" s="1179"/>
      <c r="Z578" s="1240"/>
      <c r="AA578" s="1180"/>
      <c r="AB578" s="1180"/>
      <c r="AC578" s="1180"/>
      <c r="AD578" s="1181"/>
      <c r="AE578" s="1180">
        <v>0</v>
      </c>
      <c r="AF578" s="1240">
        <v>0</v>
      </c>
      <c r="AG578" s="1240">
        <v>0</v>
      </c>
      <c r="AH578" s="1182">
        <v>0</v>
      </c>
      <c r="AI578" s="1183">
        <v>0</v>
      </c>
      <c r="AJ578" s="1240">
        <v>0</v>
      </c>
      <c r="AK578" s="1182">
        <v>0</v>
      </c>
      <c r="AL578" s="1183">
        <v>0</v>
      </c>
      <c r="AM578" s="1182">
        <v>0</v>
      </c>
      <c r="AN578" s="1163" t="s">
        <v>1464</v>
      </c>
    </row>
    <row r="579" spans="1:40" x14ac:dyDescent="0.15">
      <c r="A579" s="1152">
        <v>44442</v>
      </c>
      <c r="B579" s="1153">
        <v>998</v>
      </c>
      <c r="C579" s="1153">
        <v>53</v>
      </c>
      <c r="D579" s="1153">
        <v>961</v>
      </c>
      <c r="E579" s="1153">
        <v>0</v>
      </c>
      <c r="F579" s="1153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52">
        <v>44442</v>
      </c>
      <c r="B580" s="1153">
        <v>998</v>
      </c>
      <c r="C580" s="1153">
        <v>52</v>
      </c>
      <c r="D580" s="1153">
        <v>961</v>
      </c>
      <c r="E580" s="1153">
        <v>0</v>
      </c>
      <c r="F580" s="1153">
        <v>60</v>
      </c>
      <c r="G580" s="1153">
        <v>60</v>
      </c>
      <c r="H580" s="1153">
        <v>60</v>
      </c>
      <c r="I580" s="1153"/>
      <c r="J580" s="1153"/>
      <c r="K580" s="1153"/>
      <c r="L580" s="1153"/>
      <c r="M580" s="1153"/>
      <c r="N580" s="1153"/>
      <c r="O580" s="1153"/>
      <c r="P580" s="1153"/>
      <c r="Q580" s="1153"/>
      <c r="R580" s="1153"/>
      <c r="S580" s="1153"/>
      <c r="T580" s="1153"/>
      <c r="U580" s="1153"/>
      <c r="V580" s="1153">
        <v>0</v>
      </c>
      <c r="W580" s="1153"/>
      <c r="X580" s="1153"/>
      <c r="Y580" s="1153"/>
      <c r="Z580" s="1154"/>
      <c r="AA580" s="1155"/>
      <c r="AB580" s="1155"/>
      <c r="AC580" s="1155"/>
      <c r="AD580" s="1156"/>
      <c r="AE580" s="1155">
        <v>0</v>
      </c>
      <c r="AF580" s="1154">
        <v>0</v>
      </c>
      <c r="AG580" s="1154">
        <v>0</v>
      </c>
      <c r="AH580" s="1157">
        <v>0</v>
      </c>
      <c r="AI580" s="1158">
        <v>0</v>
      </c>
      <c r="AJ580" s="1159">
        <v>0</v>
      </c>
      <c r="AK580" s="1160">
        <v>0</v>
      </c>
      <c r="AL580" s="1161">
        <v>0</v>
      </c>
      <c r="AM580" s="1162">
        <v>0</v>
      </c>
      <c r="AN580" s="1175" t="s">
        <v>1464</v>
      </c>
    </row>
    <row r="581" spans="1:40" x14ac:dyDescent="0.15">
      <c r="A581" s="1164">
        <v>44453</v>
      </c>
      <c r="B581" s="1165">
        <v>998</v>
      </c>
      <c r="C581" s="1165">
        <v>5</v>
      </c>
      <c r="D581" s="1165">
        <v>963</v>
      </c>
      <c r="E581" s="1165">
        <v>0</v>
      </c>
      <c r="F581" s="1165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63" t="s">
        <v>1631</v>
      </c>
    </row>
    <row r="582" spans="1:40" x14ac:dyDescent="0.15">
      <c r="A582" s="1185">
        <v>44454</v>
      </c>
      <c r="B582" s="1178">
        <v>998</v>
      </c>
      <c r="C582" s="1178">
        <v>5</v>
      </c>
      <c r="D582" s="1178">
        <v>963</v>
      </c>
      <c r="E582" s="1178">
        <v>0</v>
      </c>
      <c r="F582" s="1173">
        <v>465</v>
      </c>
      <c r="G582" s="1179">
        <v>465</v>
      </c>
      <c r="H582" s="1179">
        <v>465</v>
      </c>
      <c r="I582" s="1179"/>
      <c r="J582" s="1179"/>
      <c r="K582" s="1179"/>
      <c r="L582" s="1179"/>
      <c r="M582" s="1179"/>
      <c r="N582" s="1179"/>
      <c r="O582" s="1179"/>
      <c r="P582" s="1179"/>
      <c r="Q582" s="1179"/>
      <c r="R582" s="1179"/>
      <c r="S582" s="1179"/>
      <c r="T582" s="1179"/>
      <c r="U582" s="1179"/>
      <c r="V582" s="1179">
        <v>0</v>
      </c>
      <c r="W582" s="1179"/>
      <c r="X582" s="1179"/>
      <c r="Y582" s="1179"/>
      <c r="Z582" s="1240"/>
      <c r="AA582" s="1180"/>
      <c r="AB582" s="1180"/>
      <c r="AC582" s="1180"/>
      <c r="AD582" s="1181"/>
      <c r="AE582" s="1180">
        <v>0</v>
      </c>
      <c r="AF582" s="1240">
        <v>0</v>
      </c>
      <c r="AG582" s="1240">
        <v>0</v>
      </c>
      <c r="AH582" s="1182">
        <v>0</v>
      </c>
      <c r="AI582" s="1183">
        <v>0</v>
      </c>
      <c r="AJ582" s="1240">
        <v>0</v>
      </c>
      <c r="AK582" s="1182">
        <v>0</v>
      </c>
      <c r="AL582" s="1183">
        <v>0</v>
      </c>
      <c r="AM582" s="1182">
        <v>0</v>
      </c>
      <c r="AN582" s="116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64">
        <v>44432</v>
      </c>
      <c r="B584" s="1165">
        <v>998</v>
      </c>
      <c r="C584" s="1165">
        <v>6</v>
      </c>
      <c r="D584" s="1165">
        <v>987</v>
      </c>
      <c r="E584" s="1165">
        <v>0</v>
      </c>
      <c r="F584" s="1165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64">
        <v>44435</v>
      </c>
      <c r="B585" s="1165">
        <v>998</v>
      </c>
      <c r="C585" s="1165">
        <v>6</v>
      </c>
      <c r="D585" s="1165">
        <v>987</v>
      </c>
      <c r="E585" s="1165">
        <v>0</v>
      </c>
      <c r="F585" s="1165">
        <v>360</v>
      </c>
      <c r="G585" s="1153">
        <v>360</v>
      </c>
      <c r="H585" s="1153">
        <v>360</v>
      </c>
      <c r="I585" s="1153"/>
      <c r="J585" s="1153"/>
      <c r="K585" s="1153"/>
      <c r="L585" s="1153"/>
      <c r="M585" s="1153"/>
      <c r="N585" s="1153"/>
      <c r="O585" s="1153"/>
      <c r="P585" s="1153"/>
      <c r="Q585" s="1153"/>
      <c r="R585" s="1153"/>
      <c r="S585" s="1153"/>
      <c r="T585" s="1153"/>
      <c r="U585" s="1153"/>
      <c r="V585" s="1153">
        <v>0</v>
      </c>
      <c r="W585" s="1153"/>
      <c r="X585" s="1153"/>
      <c r="Y585" s="1153"/>
      <c r="Z585" s="1154"/>
      <c r="AA585" s="1155"/>
      <c r="AB585" s="1155"/>
      <c r="AC585" s="1155"/>
      <c r="AD585" s="1156"/>
      <c r="AE585" s="1155">
        <v>0</v>
      </c>
      <c r="AF585" s="1154">
        <v>0</v>
      </c>
      <c r="AG585" s="1154">
        <v>0</v>
      </c>
      <c r="AH585" s="1157">
        <v>0</v>
      </c>
      <c r="AI585" s="1158">
        <v>0</v>
      </c>
      <c r="AJ585" s="1159">
        <v>0</v>
      </c>
      <c r="AK585" s="1160">
        <v>0</v>
      </c>
      <c r="AL585" s="1161">
        <v>0</v>
      </c>
      <c r="AM585" s="1162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52">
        <v>44442</v>
      </c>
      <c r="B589" s="1153">
        <v>998</v>
      </c>
      <c r="C589" s="1153">
        <v>6</v>
      </c>
      <c r="D589" s="1153">
        <v>987</v>
      </c>
      <c r="E589" s="1153">
        <v>0</v>
      </c>
      <c r="F589" s="1153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52">
        <v>44449</v>
      </c>
      <c r="B592" s="1153">
        <v>998</v>
      </c>
      <c r="C592" s="1153">
        <v>52</v>
      </c>
      <c r="D592" s="1153">
        <v>987</v>
      </c>
      <c r="E592" s="1153">
        <v>0</v>
      </c>
      <c r="F592" s="1153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75" t="s">
        <v>1466</v>
      </c>
    </row>
    <row r="593" spans="1:40" x14ac:dyDescent="0.15">
      <c r="A593" s="1152">
        <v>44449</v>
      </c>
      <c r="B593" s="1153">
        <v>998</v>
      </c>
      <c r="C593" s="1153">
        <v>90</v>
      </c>
      <c r="D593" s="1153">
        <v>987</v>
      </c>
      <c r="E593" s="1153">
        <v>0</v>
      </c>
      <c r="F593" s="1153">
        <v>60</v>
      </c>
      <c r="G593" s="1153">
        <v>60</v>
      </c>
      <c r="H593" s="1153">
        <v>60</v>
      </c>
      <c r="I593" s="1153"/>
      <c r="J593" s="1153"/>
      <c r="K593" s="1153"/>
      <c r="L593" s="1153"/>
      <c r="M593" s="1153"/>
      <c r="N593" s="1153"/>
      <c r="O593" s="1153"/>
      <c r="P593" s="1153"/>
      <c r="Q593" s="1153"/>
      <c r="R593" s="1153"/>
      <c r="S593" s="1153"/>
      <c r="T593" s="1153"/>
      <c r="U593" s="1153"/>
      <c r="V593" s="1153">
        <v>0</v>
      </c>
      <c r="W593" s="1153"/>
      <c r="X593" s="1153"/>
      <c r="Y593" s="1153"/>
      <c r="Z593" s="1154"/>
      <c r="AA593" s="1155"/>
      <c r="AB593" s="1155"/>
      <c r="AC593" s="1155"/>
      <c r="AD593" s="1156"/>
      <c r="AE593" s="1155">
        <v>0</v>
      </c>
      <c r="AF593" s="1154">
        <v>0</v>
      </c>
      <c r="AG593" s="1154">
        <v>0</v>
      </c>
      <c r="AH593" s="1157">
        <v>0</v>
      </c>
      <c r="AI593" s="1158">
        <v>0</v>
      </c>
      <c r="AJ593" s="1159">
        <v>0</v>
      </c>
      <c r="AK593" s="1160">
        <v>0</v>
      </c>
      <c r="AL593" s="1161">
        <v>0</v>
      </c>
      <c r="AM593" s="1162">
        <v>0</v>
      </c>
      <c r="AN593" s="1175" t="s">
        <v>1466</v>
      </c>
    </row>
    <row r="594" spans="1:40" x14ac:dyDescent="0.15">
      <c r="A594" s="1152">
        <v>44449</v>
      </c>
      <c r="B594" s="1153">
        <v>998</v>
      </c>
      <c r="C594" s="1153">
        <v>24</v>
      </c>
      <c r="D594" s="1153">
        <v>987</v>
      </c>
      <c r="E594" s="1153">
        <v>0</v>
      </c>
      <c r="F594" s="1153">
        <v>60</v>
      </c>
      <c r="G594" s="1153">
        <v>60</v>
      </c>
      <c r="H594" s="1153">
        <v>60</v>
      </c>
      <c r="I594" s="1153"/>
      <c r="J594" s="1153"/>
      <c r="K594" s="1153"/>
      <c r="L594" s="1153"/>
      <c r="M594" s="1153"/>
      <c r="N594" s="1153"/>
      <c r="O594" s="1153"/>
      <c r="P594" s="1153"/>
      <c r="Q594" s="1153"/>
      <c r="R594" s="1153"/>
      <c r="S594" s="1153"/>
      <c r="T594" s="1153"/>
      <c r="U594" s="1153"/>
      <c r="V594" s="1153">
        <v>0</v>
      </c>
      <c r="W594" s="1153"/>
      <c r="X594" s="1153"/>
      <c r="Y594" s="1153"/>
      <c r="Z594" s="1154"/>
      <c r="AA594" s="1155"/>
      <c r="AB594" s="1155"/>
      <c r="AC594" s="1155"/>
      <c r="AD594" s="1156"/>
      <c r="AE594" s="1155">
        <v>0</v>
      </c>
      <c r="AF594" s="1154">
        <v>0</v>
      </c>
      <c r="AG594" s="1154">
        <v>0</v>
      </c>
      <c r="AH594" s="1157">
        <v>0</v>
      </c>
      <c r="AI594" s="1158">
        <v>0</v>
      </c>
      <c r="AJ594" s="1159">
        <v>0</v>
      </c>
      <c r="AK594" s="1160">
        <v>0</v>
      </c>
      <c r="AL594" s="1161">
        <v>0</v>
      </c>
      <c r="AM594" s="1162">
        <v>0</v>
      </c>
      <c r="AN594" s="1175" t="s">
        <v>1466</v>
      </c>
    </row>
    <row r="595" spans="1:40" x14ac:dyDescent="0.15">
      <c r="A595" s="1185">
        <v>44449</v>
      </c>
      <c r="B595" s="1178">
        <v>998</v>
      </c>
      <c r="C595" s="1178">
        <v>78</v>
      </c>
      <c r="D595" s="1178">
        <v>987</v>
      </c>
      <c r="E595" s="1178">
        <v>0</v>
      </c>
      <c r="F595" s="1173">
        <v>60</v>
      </c>
      <c r="G595" s="1179">
        <v>60</v>
      </c>
      <c r="H595" s="1179">
        <v>60</v>
      </c>
      <c r="I595" s="1179"/>
      <c r="J595" s="1179"/>
      <c r="K595" s="1179"/>
      <c r="L595" s="1179"/>
      <c r="M595" s="1179"/>
      <c r="N595" s="1179"/>
      <c r="O595" s="1179"/>
      <c r="P595" s="1179"/>
      <c r="Q595" s="1179"/>
      <c r="R595" s="1179"/>
      <c r="S595" s="1179"/>
      <c r="T595" s="1179"/>
      <c r="U595" s="1179"/>
      <c r="V595" s="1179">
        <v>0</v>
      </c>
      <c r="W595" s="1179"/>
      <c r="X595" s="1179"/>
      <c r="Y595" s="1179"/>
      <c r="Z595" s="1240"/>
      <c r="AA595" s="1180"/>
      <c r="AB595" s="1180"/>
      <c r="AC595" s="1180"/>
      <c r="AD595" s="1181"/>
      <c r="AE595" s="1180">
        <v>0</v>
      </c>
      <c r="AF595" s="1240">
        <v>0</v>
      </c>
      <c r="AG595" s="1240">
        <v>0</v>
      </c>
      <c r="AH595" s="1182">
        <v>0</v>
      </c>
      <c r="AI595" s="1183">
        <v>0</v>
      </c>
      <c r="AJ595" s="1240">
        <v>0</v>
      </c>
      <c r="AK595" s="1182">
        <v>0</v>
      </c>
      <c r="AL595" s="1183">
        <v>0</v>
      </c>
      <c r="AM595" s="1182">
        <v>0</v>
      </c>
      <c r="AN595" s="116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85">
        <v>44449</v>
      </c>
      <c r="B597" s="1178">
        <v>998</v>
      </c>
      <c r="C597" s="1178">
        <v>76</v>
      </c>
      <c r="D597" s="1178">
        <v>987</v>
      </c>
      <c r="E597" s="1178">
        <v>0</v>
      </c>
      <c r="F597" s="1173">
        <v>60</v>
      </c>
      <c r="G597" s="1179">
        <v>60</v>
      </c>
      <c r="H597" s="1179">
        <v>60</v>
      </c>
      <c r="I597" s="1179"/>
      <c r="J597" s="1179"/>
      <c r="K597" s="1179"/>
      <c r="L597" s="1179"/>
      <c r="M597" s="1179"/>
      <c r="N597" s="1179"/>
      <c r="O597" s="1179"/>
      <c r="P597" s="1179"/>
      <c r="Q597" s="1179"/>
      <c r="R597" s="1179"/>
      <c r="S597" s="1179"/>
      <c r="T597" s="1179"/>
      <c r="U597" s="1179"/>
      <c r="V597" s="1179">
        <v>0</v>
      </c>
      <c r="W597" s="1179"/>
      <c r="X597" s="1179"/>
      <c r="Y597" s="1179"/>
      <c r="Z597" s="1240"/>
      <c r="AA597" s="1180"/>
      <c r="AB597" s="1180"/>
      <c r="AC597" s="1180"/>
      <c r="AD597" s="1181"/>
      <c r="AE597" s="1180">
        <v>0</v>
      </c>
      <c r="AF597" s="1240">
        <v>0</v>
      </c>
      <c r="AG597" s="1240">
        <v>0</v>
      </c>
      <c r="AH597" s="1182">
        <v>0</v>
      </c>
      <c r="AI597" s="1183">
        <v>0</v>
      </c>
      <c r="AJ597" s="1240">
        <v>0</v>
      </c>
      <c r="AK597" s="1182">
        <v>0</v>
      </c>
      <c r="AL597" s="1183">
        <v>0</v>
      </c>
      <c r="AM597" s="1182">
        <v>0</v>
      </c>
      <c r="AN597" s="1163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75" t="s">
        <v>1466</v>
      </c>
    </row>
    <row r="599" spans="1:40" x14ac:dyDescent="0.15">
      <c r="A599" s="1164">
        <v>44449</v>
      </c>
      <c r="B599" s="1165">
        <v>998</v>
      </c>
      <c r="C599" s="1165">
        <v>5</v>
      </c>
      <c r="D599" s="1165">
        <v>987</v>
      </c>
      <c r="E599" s="1165">
        <v>0</v>
      </c>
      <c r="F599" s="1165">
        <v>60</v>
      </c>
      <c r="G599" s="1153">
        <v>60</v>
      </c>
      <c r="H599" s="1153">
        <v>60</v>
      </c>
      <c r="I599" s="1153"/>
      <c r="J599" s="1153"/>
      <c r="K599" s="1153"/>
      <c r="L599" s="1153"/>
      <c r="M599" s="1153"/>
      <c r="N599" s="1153"/>
      <c r="O599" s="1153"/>
      <c r="P599" s="1153"/>
      <c r="Q599" s="1153"/>
      <c r="R599" s="1153"/>
      <c r="S599" s="1153"/>
      <c r="T599" s="1153"/>
      <c r="U599" s="1153"/>
      <c r="V599" s="1153">
        <v>0</v>
      </c>
      <c r="W599" s="1153"/>
      <c r="X599" s="1153"/>
      <c r="Y599" s="1153"/>
      <c r="Z599" s="1154"/>
      <c r="AA599" s="1155"/>
      <c r="AB599" s="1155"/>
      <c r="AC599" s="1155"/>
      <c r="AD599" s="1156"/>
      <c r="AE599" s="1155">
        <v>0</v>
      </c>
      <c r="AF599" s="1154">
        <v>0</v>
      </c>
      <c r="AG599" s="1154">
        <v>0</v>
      </c>
      <c r="AH599" s="1157">
        <v>0</v>
      </c>
      <c r="AI599" s="1158">
        <v>0</v>
      </c>
      <c r="AJ599" s="1159">
        <v>0</v>
      </c>
      <c r="AK599" s="1160">
        <v>0</v>
      </c>
      <c r="AL599" s="1161">
        <v>0</v>
      </c>
      <c r="AM599" s="1162">
        <v>0</v>
      </c>
      <c r="AN599" s="1175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116</v>
      </c>
      <c r="C2" s="1358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77" t="s">
        <v>464</v>
      </c>
      <c r="C2" s="1377" t="s">
        <v>465</v>
      </c>
      <c r="D2" s="1377" t="s">
        <v>466</v>
      </c>
      <c r="E2" s="1377" t="s">
        <v>467</v>
      </c>
      <c r="F2" s="1377" t="s">
        <v>468</v>
      </c>
      <c r="G2" s="1375" t="s">
        <v>469</v>
      </c>
      <c r="H2" s="1373" t="s">
        <v>470</v>
      </c>
      <c r="I2" s="1361" t="s">
        <v>294</v>
      </c>
      <c r="J2" s="1366" t="s">
        <v>295</v>
      </c>
      <c r="K2" s="1364" t="s">
        <v>471</v>
      </c>
      <c r="L2" s="1364" t="s">
        <v>472</v>
      </c>
      <c r="M2" s="1364" t="s">
        <v>296</v>
      </c>
      <c r="N2" s="1361" t="s">
        <v>473</v>
      </c>
      <c r="O2" s="1363" t="s">
        <v>474</v>
      </c>
      <c r="P2" s="1363" t="s">
        <v>620</v>
      </c>
      <c r="Q2" s="398"/>
    </row>
    <row r="3" spans="2:21" s="108" customFormat="1" x14ac:dyDescent="0.15">
      <c r="B3" s="1378"/>
      <c r="C3" s="1378"/>
      <c r="D3" s="1378"/>
      <c r="E3" s="1378"/>
      <c r="F3" s="1378"/>
      <c r="G3" s="1376"/>
      <c r="H3" s="1374"/>
      <c r="I3" s="1362"/>
      <c r="J3" s="1367"/>
      <c r="K3" s="1365"/>
      <c r="L3" s="1365"/>
      <c r="M3" s="1365"/>
      <c r="N3" s="1362"/>
      <c r="O3" s="1363"/>
      <c r="P3" s="1363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69" t="s">
        <v>1328</v>
      </c>
      <c r="S439" s="1370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59"/>
      <c r="S441" s="1368"/>
      <c r="T441" s="1368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59" t="s">
        <v>1281</v>
      </c>
      <c r="S442" s="1368"/>
      <c r="T442" s="1368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59" t="s">
        <v>1282</v>
      </c>
      <c r="S443" s="1360"/>
      <c r="T443" s="1360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59" t="s">
        <v>1283</v>
      </c>
      <c r="S444" s="1360"/>
      <c r="T444" s="1360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59" t="s">
        <v>1352</v>
      </c>
      <c r="S445" s="1360"/>
      <c r="T445" s="1360"/>
      <c r="U445" s="1360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71" t="s">
        <v>1720</v>
      </c>
      <c r="F502" s="1372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B2:B3"/>
    <mergeCell ref="C2:C3"/>
    <mergeCell ref="D2:D3"/>
    <mergeCell ref="E2:E3"/>
    <mergeCell ref="F2:F3"/>
    <mergeCell ref="E502:F502"/>
    <mergeCell ref="H2:H3"/>
    <mergeCell ref="G2:G3"/>
    <mergeCell ref="M2:M3"/>
    <mergeCell ref="N2:N3"/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83</v>
      </c>
      <c r="C2" s="1379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2021-09-22T06:23:24Z</dcterms:modified>
</cp:coreProperties>
</file>