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495" windowWidth="7335" windowHeight="6090" tabRatio="1000" firstSheet="1" activeTab="2"/>
  </bookViews>
  <sheets>
    <sheet name="Balance Sheet" sheetId="2" state="hidden" r:id="rId1"/>
    <sheet name="Ratios" sheetId="3" r:id="rId2"/>
    <sheet name="BS" sheetId="4" r:id="rId3"/>
    <sheet name="Schdule-1" sheetId="5" r:id="rId4"/>
    <sheet name="Schdule-2" sheetId="6" r:id="rId5"/>
    <sheet name="Schdule-3" sheetId="7" r:id="rId6"/>
    <sheet name="Schdule-4" sheetId="8" r:id="rId7"/>
    <sheet name="Schdule-5" sheetId="9" r:id="rId8"/>
    <sheet name="Schdule-6" sheetId="10" r:id="rId9"/>
    <sheet name="Schdule-7" sheetId="11" r:id="rId10"/>
    <sheet name="Schdule-8" sheetId="12" r:id="rId11"/>
    <sheet name="Schdule-9" sheetId="13" r:id="rId12"/>
    <sheet name="Schdule-10" sheetId="14" r:id="rId13"/>
    <sheet name="Schdule-11" sheetId="15" r:id="rId14"/>
    <sheet name="Schdule-13" sheetId="16" r:id="rId15"/>
    <sheet name="Schdule-14" sheetId="17" r:id="rId16"/>
    <sheet name="Schdule-12" sheetId="18" r:id="rId17"/>
    <sheet name="Trading Account" sheetId="19" state="hidden" r:id="rId18"/>
    <sheet name="P&amp;L" sheetId="20" state="hidden" r:id="rId19"/>
    <sheet name="-" sheetId="21" state="hidden" r:id="rId20"/>
    <sheet name="---" sheetId="22" state="hidden" r:id="rId21"/>
    <sheet name="Exported P&amp;L (2)" sheetId="23" state="hidden" r:id="rId22"/>
    <sheet name="Exported P&amp;L (3)" sheetId="24" state="hidden" r:id="rId23"/>
  </sheets>
  <externalReferences>
    <externalReference r:id="rId24"/>
    <externalReference r:id="rId25"/>
    <externalReference r:id="rId26"/>
    <externalReference r:id="rId27"/>
  </externalReferences>
  <definedNames>
    <definedName name="_xlnm._FilterDatabase" localSheetId="19" hidden="1">'-'!$A$9:$D$129</definedName>
    <definedName name="_xlnm._FilterDatabase" localSheetId="20" hidden="1">'---'!$A$8:$D$35</definedName>
    <definedName name="_xlnm._FilterDatabase" localSheetId="0" hidden="1">'Balance Sheet'!$A$9:$D$591</definedName>
    <definedName name="_xlnm._FilterDatabase" localSheetId="2" hidden="1">BS!$A$9:$D$49</definedName>
    <definedName name="_xlnm._FilterDatabase" localSheetId="3" hidden="1">'Schdule-1'!$A$10:$G$85</definedName>
    <definedName name="_xlnm._FilterDatabase" localSheetId="12" hidden="1">'Schdule-10'!$A$8:$D$21</definedName>
    <definedName name="_xlnm._FilterDatabase" localSheetId="13" hidden="1">'Schdule-11'!$A$8:$D$37</definedName>
    <definedName name="_xlnm._FilterDatabase" localSheetId="16" hidden="1">'Schdule-12'!$A$9:$C$12</definedName>
    <definedName name="_xlnm._FilterDatabase" localSheetId="14" hidden="1">'Schdule-13'!$A$9:$C$169</definedName>
    <definedName name="_xlnm._FilterDatabase" localSheetId="15" hidden="1">'Schdule-14'!$A$9:$C$13</definedName>
    <definedName name="_xlnm._FilterDatabase" localSheetId="4" hidden="1">'Schdule-2'!$A$9:$E$9</definedName>
    <definedName name="_xlnm._FilterDatabase" localSheetId="5" hidden="1">'Schdule-3'!$A$9:$D$56</definedName>
    <definedName name="_xlnm._FilterDatabase" localSheetId="6" hidden="1">'Schdule-4'!$A$9:$C$15</definedName>
    <definedName name="_xlnm._FilterDatabase" localSheetId="7" hidden="1">'Schdule-5'!$A$9:$J$42</definedName>
    <definedName name="_xlnm._FilterDatabase" localSheetId="8" hidden="1">'Schdule-6'!$A$9:$E$311</definedName>
    <definedName name="_xlnm._FilterDatabase" localSheetId="9" hidden="1">'Schdule-7'!$A$7:$D$17</definedName>
    <definedName name="_xlnm._FilterDatabase" localSheetId="10" hidden="1">'Schdule-8'!$A$7:$C$15</definedName>
    <definedName name="_xlnm._FilterDatabase" localSheetId="11" hidden="1">'Schdule-9'!$A$9:$C$17</definedName>
    <definedName name="_xlnm._FilterDatabase" localSheetId="17" hidden="1">'Trading Account'!$A$10:$C$72</definedName>
  </definedNames>
  <calcPr calcId="124519"/>
  <extLst>
    <ext uri="GoogleSheetsCustomDataVersion1">
      <go:sheetsCustomData xmlns:go="http://customooxmlschemas.google.com/" r:id="" roundtripDataSignature="AMtx7mgCgboZopA+Ci0fTPguPU63I3Ci0w=="/>
    </ext>
  </extLst>
</workbook>
</file>

<file path=xl/calcChain.xml><?xml version="1.0" encoding="utf-8"?>
<calcChain xmlns="http://schemas.openxmlformats.org/spreadsheetml/2006/main">
  <c r="B331" i="24"/>
  <c r="B328"/>
  <c r="B323"/>
  <c r="B173"/>
  <c r="B126"/>
  <c r="D6"/>
  <c r="B1"/>
  <c r="B51" i="23"/>
  <c r="B50"/>
  <c r="B45"/>
  <c r="B44"/>
  <c r="B29"/>
  <c r="B18"/>
  <c r="B7"/>
  <c r="B2"/>
  <c r="C34" i="22"/>
  <c r="A34"/>
  <c r="C33"/>
  <c r="A33"/>
  <c r="C32"/>
  <c r="A32"/>
  <c r="C31"/>
  <c r="A31"/>
  <c r="C30"/>
  <c r="A30"/>
  <c r="C29"/>
  <c r="A29"/>
  <c r="C28"/>
  <c r="A28"/>
  <c r="C27"/>
  <c r="A27"/>
  <c r="C26"/>
  <c r="A26"/>
  <c r="C25"/>
  <c r="A25"/>
  <c r="C24"/>
  <c r="A24"/>
  <c r="C23"/>
  <c r="C35" s="1"/>
  <c r="A23"/>
  <c r="C20"/>
  <c r="C19"/>
  <c r="A19"/>
  <c r="C18"/>
  <c r="A18"/>
  <c r="C17"/>
  <c r="A17"/>
  <c r="C16"/>
  <c r="A16"/>
  <c r="C15"/>
  <c r="A15"/>
  <c r="C14"/>
  <c r="A14"/>
  <c r="C13"/>
  <c r="A13"/>
  <c r="C12"/>
  <c r="A12"/>
  <c r="C11"/>
  <c r="A11"/>
  <c r="C10"/>
  <c r="A10"/>
  <c r="C129" i="21"/>
  <c r="B128"/>
  <c r="A128"/>
  <c r="B127"/>
  <c r="A127"/>
  <c r="B126"/>
  <c r="A126"/>
  <c r="B125"/>
  <c r="A125"/>
  <c r="B124"/>
  <c r="A124"/>
  <c r="B123"/>
  <c r="A123"/>
  <c r="B122"/>
  <c r="A122"/>
  <c r="B121"/>
  <c r="A121"/>
  <c r="B120"/>
  <c r="A120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B94"/>
  <c r="A94"/>
  <c r="B93"/>
  <c r="A93"/>
  <c r="B92"/>
  <c r="A92"/>
  <c r="B91"/>
  <c r="A91"/>
  <c r="B90"/>
  <c r="A90"/>
  <c r="B89"/>
  <c r="A89"/>
  <c r="B88"/>
  <c r="A88"/>
  <c r="B87"/>
  <c r="A87"/>
  <c r="B86"/>
  <c r="A86"/>
  <c r="B85"/>
  <c r="A85"/>
  <c r="B84"/>
  <c r="A84"/>
  <c r="B83"/>
  <c r="A83"/>
  <c r="B82"/>
  <c r="A82"/>
  <c r="B81"/>
  <c r="A81"/>
  <c r="B80"/>
  <c r="A80"/>
  <c r="B79"/>
  <c r="A79"/>
  <c r="B78"/>
  <c r="A78"/>
  <c r="B77"/>
  <c r="A77"/>
  <c r="B76"/>
  <c r="A76"/>
  <c r="B75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B35"/>
  <c r="A35"/>
  <c r="B34"/>
  <c r="A34"/>
  <c r="B33"/>
  <c r="A33"/>
  <c r="B32"/>
  <c r="A32"/>
  <c r="B31"/>
  <c r="A31"/>
  <c r="B30"/>
  <c r="A30"/>
  <c r="B29"/>
  <c r="A29"/>
  <c r="B28"/>
  <c r="A28"/>
  <c r="B27"/>
  <c r="A27"/>
  <c r="B26"/>
  <c r="A26"/>
  <c r="B25"/>
  <c r="A25"/>
  <c r="B24"/>
  <c r="A24"/>
  <c r="B23"/>
  <c r="A23"/>
  <c r="B22"/>
  <c r="A22"/>
  <c r="B21"/>
  <c r="A21"/>
  <c r="B20"/>
  <c r="A20"/>
  <c r="B19"/>
  <c r="A19"/>
  <c r="B18"/>
  <c r="A18"/>
  <c r="B17"/>
  <c r="A17"/>
  <c r="B16"/>
  <c r="A16"/>
  <c r="B15"/>
  <c r="A15"/>
  <c r="B14"/>
  <c r="A14"/>
  <c r="B13"/>
  <c r="A13"/>
  <c r="B12"/>
  <c r="A12"/>
  <c r="B11"/>
  <c r="B129" s="1"/>
  <c r="H129" s="1"/>
  <c r="A11"/>
  <c r="C83" i="20"/>
  <c r="C79"/>
  <c r="C78"/>
  <c r="C92" s="1"/>
  <c r="B78"/>
  <c r="B79" s="1"/>
  <c r="A78"/>
  <c r="C75"/>
  <c r="B75"/>
  <c r="A75"/>
  <c r="C74"/>
  <c r="B74"/>
  <c r="A74"/>
  <c r="C73"/>
  <c r="B73"/>
  <c r="A73"/>
  <c r="C72"/>
  <c r="B72"/>
  <c r="A72"/>
  <c r="C71"/>
  <c r="B71"/>
  <c r="A71"/>
  <c r="C70"/>
  <c r="B70"/>
  <c r="A70"/>
  <c r="C69"/>
  <c r="B69"/>
  <c r="A69"/>
  <c r="C68"/>
  <c r="A68"/>
  <c r="C67"/>
  <c r="A67"/>
  <c r="C66"/>
  <c r="C76" s="1"/>
  <c r="B66"/>
  <c r="A66"/>
  <c r="C62"/>
  <c r="B62"/>
  <c r="A62"/>
  <c r="B61"/>
  <c r="A61"/>
  <c r="C60"/>
  <c r="B60"/>
  <c r="A60"/>
  <c r="B59"/>
  <c r="A59"/>
  <c r="B58"/>
  <c r="A58"/>
  <c r="C57"/>
  <c r="B57"/>
  <c r="A57"/>
  <c r="C56"/>
  <c r="B56"/>
  <c r="A56"/>
  <c r="C55"/>
  <c r="B55"/>
  <c r="A55"/>
  <c r="B54"/>
  <c r="A54"/>
  <c r="B53"/>
  <c r="A53"/>
  <c r="B52"/>
  <c r="B63" s="1"/>
  <c r="A52"/>
  <c r="C48"/>
  <c r="C49" s="1"/>
  <c r="A48"/>
  <c r="C44"/>
  <c r="B44"/>
  <c r="A44"/>
  <c r="C43"/>
  <c r="B43"/>
  <c r="A43"/>
  <c r="C42"/>
  <c r="B42"/>
  <c r="A42"/>
  <c r="C41"/>
  <c r="B41"/>
  <c r="A41"/>
  <c r="C40"/>
  <c r="B40"/>
  <c r="A40"/>
  <c r="C39"/>
  <c r="B39"/>
  <c r="A39"/>
  <c r="C38"/>
  <c r="B38"/>
  <c r="A38"/>
  <c r="C37"/>
  <c r="B37"/>
  <c r="A37"/>
  <c r="C36"/>
  <c r="B36"/>
  <c r="A36"/>
  <c r="C35"/>
  <c r="B35"/>
  <c r="A35"/>
  <c r="C34"/>
  <c r="B34"/>
  <c r="A34"/>
  <c r="C33"/>
  <c r="B33"/>
  <c r="A33"/>
  <c r="C32"/>
  <c r="B32"/>
  <c r="A32"/>
  <c r="C31"/>
  <c r="B31"/>
  <c r="A31"/>
  <c r="C30"/>
  <c r="B30"/>
  <c r="A30"/>
  <c r="C29"/>
  <c r="B29"/>
  <c r="A29"/>
  <c r="C28"/>
  <c r="B28"/>
  <c r="A28"/>
  <c r="B27"/>
  <c r="A27"/>
  <c r="C26"/>
  <c r="B26"/>
  <c r="A26"/>
  <c r="C25"/>
  <c r="B25"/>
  <c r="A25"/>
  <c r="B24"/>
  <c r="A24"/>
  <c r="C23"/>
  <c r="B23"/>
  <c r="A23"/>
  <c r="C22"/>
  <c r="B22"/>
  <c r="A22"/>
  <c r="C21"/>
  <c r="B21"/>
  <c r="A21"/>
  <c r="C20"/>
  <c r="B20"/>
  <c r="A20"/>
  <c r="B19"/>
  <c r="A19"/>
  <c r="C18"/>
  <c r="B18"/>
  <c r="A18"/>
  <c r="C17"/>
  <c r="B17"/>
  <c r="B49" s="1"/>
  <c r="A17"/>
  <c r="C16"/>
  <c r="B16"/>
  <c r="A16"/>
  <c r="C15"/>
  <c r="B15"/>
  <c r="A15"/>
  <c r="C14"/>
  <c r="B14"/>
  <c r="A14"/>
  <c r="B13"/>
  <c r="B45" s="1"/>
  <c r="A13"/>
  <c r="C67" i="19"/>
  <c r="B67"/>
  <c r="A67"/>
  <c r="A66"/>
  <c r="C65"/>
  <c r="A65"/>
  <c r="C64"/>
  <c r="A64"/>
  <c r="C63"/>
  <c r="A63"/>
  <c r="C62"/>
  <c r="A62"/>
  <c r="C61"/>
  <c r="A61"/>
  <c r="C60"/>
  <c r="B60"/>
  <c r="A60"/>
  <c r="C59"/>
  <c r="B59"/>
  <c r="A59"/>
  <c r="C58"/>
  <c r="B58"/>
  <c r="A58"/>
  <c r="C57"/>
  <c r="B57"/>
  <c r="A57"/>
  <c r="C56"/>
  <c r="B56"/>
  <c r="A56"/>
  <c r="C55"/>
  <c r="B55"/>
  <c r="A55"/>
  <c r="C54"/>
  <c r="B54"/>
  <c r="A54"/>
  <c r="C53"/>
  <c r="B53"/>
  <c r="A53"/>
  <c r="B52"/>
  <c r="A52"/>
  <c r="C51"/>
  <c r="B51"/>
  <c r="A51"/>
  <c r="E50"/>
  <c r="C50"/>
  <c r="B50"/>
  <c r="A50"/>
  <c r="E49"/>
  <c r="C49"/>
  <c r="B49"/>
  <c r="A49"/>
  <c r="C48"/>
  <c r="B48"/>
  <c r="A48"/>
  <c r="C47"/>
  <c r="B47"/>
  <c r="A47"/>
  <c r="C46"/>
  <c r="B46"/>
  <c r="A46"/>
  <c r="C45"/>
  <c r="B45"/>
  <c r="A45"/>
  <c r="C44"/>
  <c r="B44"/>
  <c r="A44"/>
  <c r="E43"/>
  <c r="C43"/>
  <c r="B43"/>
  <c r="A43"/>
  <c r="C42"/>
  <c r="B42"/>
  <c r="A42"/>
  <c r="C41"/>
  <c r="B41"/>
  <c r="B68" s="1"/>
  <c r="A41"/>
  <c r="C37"/>
  <c r="B37"/>
  <c r="A37"/>
  <c r="B36"/>
  <c r="A36"/>
  <c r="C35"/>
  <c r="B35"/>
  <c r="A35"/>
  <c r="C34"/>
  <c r="E52" s="1"/>
  <c r="B34"/>
  <c r="A34"/>
  <c r="C33"/>
  <c r="E51" s="1"/>
  <c r="B33"/>
  <c r="A33"/>
  <c r="C32"/>
  <c r="E48" s="1"/>
  <c r="B32"/>
  <c r="A32"/>
  <c r="C31"/>
  <c r="E47" s="1"/>
  <c r="B31"/>
  <c r="A31"/>
  <c r="C30"/>
  <c r="E46" s="1"/>
  <c r="B30"/>
  <c r="A30"/>
  <c r="B29"/>
  <c r="A29"/>
  <c r="C28"/>
  <c r="E44" s="1"/>
  <c r="B28"/>
  <c r="A28"/>
  <c r="C27"/>
  <c r="B27"/>
  <c r="B38" s="1"/>
  <c r="A27"/>
  <c r="C26"/>
  <c r="E41" s="1"/>
  <c r="B26"/>
  <c r="A26"/>
  <c r="C25"/>
  <c r="E40" s="1"/>
  <c r="B25"/>
  <c r="A25"/>
  <c r="C24"/>
  <c r="E39" s="1"/>
  <c r="B24"/>
  <c r="A24"/>
  <c r="C21"/>
  <c r="B21"/>
  <c r="A21"/>
  <c r="B20"/>
  <c r="A20"/>
  <c r="B19"/>
  <c r="A19"/>
  <c r="C18"/>
  <c r="B18"/>
  <c r="A18"/>
  <c r="C17"/>
  <c r="B17"/>
  <c r="A17"/>
  <c r="C16"/>
  <c r="A16"/>
  <c r="B13"/>
  <c r="B14" s="1"/>
  <c r="C12"/>
  <c r="C14" s="1"/>
  <c r="B12" i="18"/>
  <c r="B12" i="17"/>
  <c r="B168" i="16"/>
  <c r="B169" s="1"/>
  <c r="B136"/>
  <c r="B74"/>
  <c r="B48"/>
  <c r="C37" i="15"/>
  <c r="C39" i="4" s="1"/>
  <c r="C36" i="15"/>
  <c r="C26"/>
  <c r="C15"/>
  <c r="C20" i="14"/>
  <c r="B16" i="13"/>
  <c r="B15" i="12"/>
  <c r="C30" i="4" s="1"/>
  <c r="C13" i="11"/>
  <c r="C16" s="1"/>
  <c r="C24" i="4" s="1"/>
  <c r="G5" i="3" s="1"/>
  <c r="E320" i="10"/>
  <c r="D320"/>
  <c r="C320"/>
  <c r="E313"/>
  <c r="E312"/>
  <c r="E311"/>
  <c r="D311"/>
  <c r="C311"/>
  <c r="H40" i="9"/>
  <c r="H42" s="1"/>
  <c r="G40"/>
  <c r="G42" s="1"/>
  <c r="F40"/>
  <c r="F42" s="1"/>
  <c r="E40"/>
  <c r="E42" s="1"/>
  <c r="D40"/>
  <c r="D42" s="1"/>
  <c r="C40"/>
  <c r="C42" s="1"/>
  <c r="J39"/>
  <c r="I39"/>
  <c r="J38"/>
  <c r="J40" s="1"/>
  <c r="I38"/>
  <c r="I40" s="1"/>
  <c r="H36"/>
  <c r="G36"/>
  <c r="F36"/>
  <c r="E36"/>
  <c r="D36"/>
  <c r="C36"/>
  <c r="J35"/>
  <c r="I35"/>
  <c r="J34"/>
  <c r="I34"/>
  <c r="J31"/>
  <c r="I31"/>
  <c r="J30"/>
  <c r="I30"/>
  <c r="J27"/>
  <c r="I27"/>
  <c r="J26"/>
  <c r="J36" s="1"/>
  <c r="I26"/>
  <c r="I36" s="1"/>
  <c r="H22"/>
  <c r="G22"/>
  <c r="F22"/>
  <c r="E22"/>
  <c r="D22"/>
  <c r="C22"/>
  <c r="J21"/>
  <c r="I21"/>
  <c r="J20"/>
  <c r="I20"/>
  <c r="J19"/>
  <c r="I19"/>
  <c r="J18"/>
  <c r="I18"/>
  <c r="J17"/>
  <c r="I17"/>
  <c r="J16"/>
  <c r="I16"/>
  <c r="J15"/>
  <c r="I15"/>
  <c r="J14"/>
  <c r="J22" s="1"/>
  <c r="I14"/>
  <c r="I22" s="1"/>
  <c r="C14" i="8"/>
  <c r="E63" i="7"/>
  <c r="E61"/>
  <c r="C55"/>
  <c r="C35"/>
  <c r="C30"/>
  <c r="C56" s="1"/>
  <c r="C15"/>
  <c r="C18" s="1"/>
  <c r="E13" i="6"/>
  <c r="G91" i="5"/>
  <c r="F91"/>
  <c r="E91"/>
  <c r="D91"/>
  <c r="C91"/>
  <c r="C84"/>
  <c r="F80"/>
  <c r="E80"/>
  <c r="D80"/>
  <c r="C80"/>
  <c r="G79"/>
  <c r="G78"/>
  <c r="G77"/>
  <c r="G76"/>
  <c r="G80" s="1"/>
  <c r="G75"/>
  <c r="G74"/>
  <c r="F71"/>
  <c r="F83" s="1"/>
  <c r="F85" s="1"/>
  <c r="E71"/>
  <c r="D71"/>
  <c r="C71"/>
  <c r="G70"/>
  <c r="G69"/>
  <c r="G68"/>
  <c r="G67"/>
  <c r="G66"/>
  <c r="G71" s="1"/>
  <c r="F63"/>
  <c r="E63"/>
  <c r="D63"/>
  <c r="C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63" s="1"/>
  <c r="F37"/>
  <c r="E37"/>
  <c r="D37"/>
  <c r="C37"/>
  <c r="G36"/>
  <c r="G35"/>
  <c r="G34"/>
  <c r="G37" s="1"/>
  <c r="F31"/>
  <c r="E31"/>
  <c r="D31"/>
  <c r="D83" s="1"/>
  <c r="D85" s="1"/>
  <c r="C31"/>
  <c r="G30"/>
  <c r="G29"/>
  <c r="G28"/>
  <c r="G27"/>
  <c r="G26"/>
  <c r="G25"/>
  <c r="G24"/>
  <c r="G23"/>
  <c r="G22"/>
  <c r="G21"/>
  <c r="G20"/>
  <c r="G19"/>
  <c r="G18"/>
  <c r="G17"/>
  <c r="G31" s="1"/>
  <c r="G14"/>
  <c r="F14"/>
  <c r="E14"/>
  <c r="E83" s="1"/>
  <c r="E85" s="1"/>
  <c r="D14"/>
  <c r="C14"/>
  <c r="C83" s="1"/>
  <c r="C85" s="1"/>
  <c r="G13"/>
  <c r="C46" i="4"/>
  <c r="C40"/>
  <c r="C38"/>
  <c r="C36"/>
  <c r="C41" s="1"/>
  <c r="C23"/>
  <c r="C17"/>
  <c r="C14"/>
  <c r="C13"/>
  <c r="H10"/>
  <c r="G7" i="3"/>
  <c r="D18" s="1"/>
  <c r="J5"/>
  <c r="D21" s="1"/>
  <c r="J4"/>
  <c r="J3"/>
  <c r="J2"/>
  <c r="J1"/>
  <c r="D8" s="1"/>
  <c r="B587" i="2"/>
  <c r="C586"/>
  <c r="C587" s="1"/>
  <c r="C584"/>
  <c r="B584"/>
  <c r="B583"/>
  <c r="A583"/>
  <c r="B580"/>
  <c r="H579"/>
  <c r="C579"/>
  <c r="C580" s="1"/>
  <c r="B577"/>
  <c r="C576"/>
  <c r="A576"/>
  <c r="C575"/>
  <c r="C577" s="1"/>
  <c r="A575"/>
  <c r="B573"/>
  <c r="C572"/>
  <c r="A572"/>
  <c r="C571"/>
  <c r="A571"/>
  <c r="C570"/>
  <c r="A570"/>
  <c r="C569"/>
  <c r="A569"/>
  <c r="C568"/>
  <c r="A568"/>
  <c r="C567"/>
  <c r="A567"/>
  <c r="C566"/>
  <c r="A566"/>
  <c r="C565"/>
  <c r="A565"/>
  <c r="C564"/>
  <c r="A564"/>
  <c r="C563"/>
  <c r="A563"/>
  <c r="C562"/>
  <c r="A562"/>
  <c r="C561"/>
  <c r="A561"/>
  <c r="C560"/>
  <c r="A560"/>
  <c r="C559"/>
  <c r="A559"/>
  <c r="C558"/>
  <c r="A558"/>
  <c r="C557"/>
  <c r="A557"/>
  <c r="C556"/>
  <c r="C573" s="1"/>
  <c r="A556"/>
  <c r="D554"/>
  <c r="B554"/>
  <c r="C553"/>
  <c r="A553"/>
  <c r="C552"/>
  <c r="A552"/>
  <c r="C551"/>
  <c r="A551"/>
  <c r="C550"/>
  <c r="A550"/>
  <c r="C549"/>
  <c r="A549"/>
  <c r="C548"/>
  <c r="A548"/>
  <c r="C547"/>
  <c r="A547"/>
  <c r="C546"/>
  <c r="A546"/>
  <c r="C545"/>
  <c r="A545"/>
  <c r="C544"/>
  <c r="A544"/>
  <c r="C543"/>
  <c r="A543"/>
  <c r="C542"/>
  <c r="A542"/>
  <c r="C541"/>
  <c r="A541"/>
  <c r="C540"/>
  <c r="A540"/>
  <c r="C539"/>
  <c r="A539"/>
  <c r="C538"/>
  <c r="A538"/>
  <c r="C537"/>
  <c r="A537"/>
  <c r="C536"/>
  <c r="A536"/>
  <c r="C535"/>
  <c r="A535"/>
  <c r="C534"/>
  <c r="A534"/>
  <c r="C533"/>
  <c r="A533"/>
  <c r="C532"/>
  <c r="A532"/>
  <c r="C531"/>
  <c r="A531"/>
  <c r="C530"/>
  <c r="A530"/>
  <c r="C529"/>
  <c r="A529"/>
  <c r="C528"/>
  <c r="A528"/>
  <c r="C527"/>
  <c r="A527"/>
  <c r="C526"/>
  <c r="A526"/>
  <c r="C525"/>
  <c r="A525"/>
  <c r="C524"/>
  <c r="A524"/>
  <c r="C523"/>
  <c r="A523"/>
  <c r="C522"/>
  <c r="A522"/>
  <c r="C521"/>
  <c r="A521"/>
  <c r="C520"/>
  <c r="A520"/>
  <c r="C519"/>
  <c r="A519"/>
  <c r="C518"/>
  <c r="A518"/>
  <c r="C517"/>
  <c r="A517"/>
  <c r="C516"/>
  <c r="A516"/>
  <c r="C515"/>
  <c r="A515"/>
  <c r="C514"/>
  <c r="A514"/>
  <c r="C513"/>
  <c r="A513"/>
  <c r="C512"/>
  <c r="A512"/>
  <c r="C511"/>
  <c r="A511"/>
  <c r="C510"/>
  <c r="A510"/>
  <c r="C509"/>
  <c r="A509"/>
  <c r="C508"/>
  <c r="A508"/>
  <c r="C507"/>
  <c r="A507"/>
  <c r="C506"/>
  <c r="A506"/>
  <c r="C505"/>
  <c r="A505"/>
  <c r="C504"/>
  <c r="A504"/>
  <c r="C503"/>
  <c r="A503"/>
  <c r="C502"/>
  <c r="A502"/>
  <c r="C501"/>
  <c r="A501"/>
  <c r="C500"/>
  <c r="A500"/>
  <c r="C499"/>
  <c r="A499"/>
  <c r="C498"/>
  <c r="A498"/>
  <c r="C497"/>
  <c r="A497"/>
  <c r="C496"/>
  <c r="A496"/>
  <c r="C495"/>
  <c r="A495"/>
  <c r="C494"/>
  <c r="A494"/>
  <c r="C493"/>
  <c r="A493"/>
  <c r="C492"/>
  <c r="A492"/>
  <c r="C491"/>
  <c r="A491"/>
  <c r="C490"/>
  <c r="A490"/>
  <c r="C489"/>
  <c r="A489"/>
  <c r="C488"/>
  <c r="A488"/>
  <c r="C487"/>
  <c r="A487"/>
  <c r="C486"/>
  <c r="A486"/>
  <c r="C485"/>
  <c r="A485"/>
  <c r="C484"/>
  <c r="A484"/>
  <c r="C483"/>
  <c r="A483"/>
  <c r="C482"/>
  <c r="A482"/>
  <c r="C481"/>
  <c r="A481"/>
  <c r="C480"/>
  <c r="A480"/>
  <c r="C479"/>
  <c r="A479"/>
  <c r="C478"/>
  <c r="A478"/>
  <c r="C477"/>
  <c r="A477"/>
  <c r="C476"/>
  <c r="A476"/>
  <c r="C475"/>
  <c r="A475"/>
  <c r="C474"/>
  <c r="A474"/>
  <c r="C473"/>
  <c r="A473"/>
  <c r="C472"/>
  <c r="A472"/>
  <c r="C471"/>
  <c r="A471"/>
  <c r="C470"/>
  <c r="A470"/>
  <c r="C469"/>
  <c r="A469"/>
  <c r="C468"/>
  <c r="A468"/>
  <c r="C467"/>
  <c r="A467"/>
  <c r="C466"/>
  <c r="A466"/>
  <c r="C465"/>
  <c r="A465"/>
  <c r="C464"/>
  <c r="A464"/>
  <c r="C463"/>
  <c r="A463"/>
  <c r="C462"/>
  <c r="A462"/>
  <c r="C461"/>
  <c r="A461"/>
  <c r="C460"/>
  <c r="A460"/>
  <c r="C459"/>
  <c r="A459"/>
  <c r="C458"/>
  <c r="A458"/>
  <c r="C457"/>
  <c r="A457"/>
  <c r="C456"/>
  <c r="A456"/>
  <c r="C455"/>
  <c r="A455"/>
  <c r="C454"/>
  <c r="A454"/>
  <c r="C453"/>
  <c r="A453"/>
  <c r="C452"/>
  <c r="A452"/>
  <c r="C451"/>
  <c r="A451"/>
  <c r="C450"/>
  <c r="A450"/>
  <c r="C449"/>
  <c r="A449"/>
  <c r="C448"/>
  <c r="A448"/>
  <c r="C447"/>
  <c r="A447"/>
  <c r="C446"/>
  <c r="A446"/>
  <c r="C445"/>
  <c r="A445"/>
  <c r="C444"/>
  <c r="A444"/>
  <c r="C443"/>
  <c r="A443"/>
  <c r="C442"/>
  <c r="A442"/>
  <c r="C441"/>
  <c r="A441"/>
  <c r="C440"/>
  <c r="A440"/>
  <c r="C439"/>
  <c r="A439"/>
  <c r="C438"/>
  <c r="A438"/>
  <c r="C437"/>
  <c r="A437"/>
  <c r="C436"/>
  <c r="A436"/>
  <c r="C435"/>
  <c r="A435"/>
  <c r="C434"/>
  <c r="A434"/>
  <c r="C433"/>
  <c r="A433"/>
  <c r="C432"/>
  <c r="A432"/>
  <c r="C431"/>
  <c r="A431"/>
  <c r="C430"/>
  <c r="A430"/>
  <c r="C429"/>
  <c r="A429"/>
  <c r="C428"/>
  <c r="A428"/>
  <c r="C427"/>
  <c r="A427"/>
  <c r="C426"/>
  <c r="A426"/>
  <c r="C425"/>
  <c r="A425"/>
  <c r="C424"/>
  <c r="A424"/>
  <c r="C423"/>
  <c r="A423"/>
  <c r="C422"/>
  <c r="A422"/>
  <c r="C421"/>
  <c r="A421"/>
  <c r="C420"/>
  <c r="A420"/>
  <c r="C419"/>
  <c r="A419"/>
  <c r="C418"/>
  <c r="A418"/>
  <c r="C417"/>
  <c r="A417"/>
  <c r="C416"/>
  <c r="A416"/>
  <c r="C415"/>
  <c r="A415"/>
  <c r="C414"/>
  <c r="A414"/>
  <c r="C413"/>
  <c r="A413"/>
  <c r="C412"/>
  <c r="A412"/>
  <c r="C411"/>
  <c r="A411"/>
  <c r="C410"/>
  <c r="A410"/>
  <c r="C409"/>
  <c r="A409"/>
  <c r="C408"/>
  <c r="A408"/>
  <c r="C407"/>
  <c r="A407"/>
  <c r="C406"/>
  <c r="A406"/>
  <c r="C405"/>
  <c r="A405"/>
  <c r="C404"/>
  <c r="A404"/>
  <c r="C403"/>
  <c r="A403"/>
  <c r="C402"/>
  <c r="A402"/>
  <c r="C401"/>
  <c r="A401"/>
  <c r="C400"/>
  <c r="A400"/>
  <c r="C399"/>
  <c r="A399"/>
  <c r="C398"/>
  <c r="A398"/>
  <c r="C397"/>
  <c r="A397"/>
  <c r="C396"/>
  <c r="A396"/>
  <c r="C395"/>
  <c r="A395"/>
  <c r="C394"/>
  <c r="A394"/>
  <c r="C393"/>
  <c r="A393"/>
  <c r="C392"/>
  <c r="A392"/>
  <c r="C391"/>
  <c r="A391"/>
  <c r="C390"/>
  <c r="A390"/>
  <c r="C389"/>
  <c r="A389"/>
  <c r="C388"/>
  <c r="A388"/>
  <c r="C387"/>
  <c r="A387"/>
  <c r="C386"/>
  <c r="A386"/>
  <c r="C385"/>
  <c r="A385"/>
  <c r="C384"/>
  <c r="A384"/>
  <c r="C383"/>
  <c r="A383"/>
  <c r="C382"/>
  <c r="A382"/>
  <c r="C381"/>
  <c r="A381"/>
  <c r="C380"/>
  <c r="A380"/>
  <c r="C379"/>
  <c r="A379"/>
  <c r="C378"/>
  <c r="A378"/>
  <c r="C377"/>
  <c r="A377"/>
  <c r="C376"/>
  <c r="A376"/>
  <c r="C375"/>
  <c r="A375"/>
  <c r="C374"/>
  <c r="A374"/>
  <c r="C373"/>
  <c r="A373"/>
  <c r="C372"/>
  <c r="A372"/>
  <c r="C371"/>
  <c r="A371"/>
  <c r="C370"/>
  <c r="A370"/>
  <c r="C369"/>
  <c r="A369"/>
  <c r="C368"/>
  <c r="A368"/>
  <c r="C367"/>
  <c r="A367"/>
  <c r="C366"/>
  <c r="A366"/>
  <c r="C365"/>
  <c r="A365"/>
  <c r="C364"/>
  <c r="A364"/>
  <c r="C363"/>
  <c r="A363"/>
  <c r="C362"/>
  <c r="A362"/>
  <c r="C361"/>
  <c r="A361"/>
  <c r="C360"/>
  <c r="A360"/>
  <c r="C359"/>
  <c r="A359"/>
  <c r="C358"/>
  <c r="A358"/>
  <c r="C357"/>
  <c r="A357"/>
  <c r="C356"/>
  <c r="A356"/>
  <c r="C355"/>
  <c r="A355"/>
  <c r="C354"/>
  <c r="A354"/>
  <c r="C353"/>
  <c r="A353"/>
  <c r="C352"/>
  <c r="A352"/>
  <c r="C351"/>
  <c r="A351"/>
  <c r="C350"/>
  <c r="A350"/>
  <c r="C349"/>
  <c r="A349"/>
  <c r="C348"/>
  <c r="A348"/>
  <c r="C347"/>
  <c r="A347"/>
  <c r="C346"/>
  <c r="A346"/>
  <c r="C345"/>
  <c r="A345"/>
  <c r="C344"/>
  <c r="A344"/>
  <c r="C343"/>
  <c r="A343"/>
  <c r="C342"/>
  <c r="A342"/>
  <c r="C341"/>
  <c r="A341"/>
  <c r="C340"/>
  <c r="A340"/>
  <c r="C339"/>
  <c r="A339"/>
  <c r="C338"/>
  <c r="A338"/>
  <c r="C337"/>
  <c r="A337"/>
  <c r="C336"/>
  <c r="A336"/>
  <c r="C335"/>
  <c r="A335"/>
  <c r="C334"/>
  <c r="A334"/>
  <c r="C333"/>
  <c r="A333"/>
  <c r="C332"/>
  <c r="A332"/>
  <c r="C331"/>
  <c r="A331"/>
  <c r="C330"/>
  <c r="A330"/>
  <c r="C329"/>
  <c r="A329"/>
  <c r="C328"/>
  <c r="A328"/>
  <c r="C327"/>
  <c r="A327"/>
  <c r="C326"/>
  <c r="A326"/>
  <c r="C325"/>
  <c r="A325"/>
  <c r="C324"/>
  <c r="A324"/>
  <c r="C323"/>
  <c r="A323"/>
  <c r="C322"/>
  <c r="A322"/>
  <c r="C321"/>
  <c r="A321"/>
  <c r="C320"/>
  <c r="A320"/>
  <c r="C319"/>
  <c r="A319"/>
  <c r="C318"/>
  <c r="A318"/>
  <c r="C317"/>
  <c r="A317"/>
  <c r="C316"/>
  <c r="A316"/>
  <c r="C315"/>
  <c r="A315"/>
  <c r="C314"/>
  <c r="A314"/>
  <c r="C313"/>
  <c r="A313"/>
  <c r="C312"/>
  <c r="A312"/>
  <c r="C311"/>
  <c r="A311"/>
  <c r="C310"/>
  <c r="A310"/>
  <c r="C309"/>
  <c r="A309"/>
  <c r="C308"/>
  <c r="A308"/>
  <c r="C307"/>
  <c r="A307"/>
  <c r="C306"/>
  <c r="A306"/>
  <c r="C305"/>
  <c r="A305"/>
  <c r="C304"/>
  <c r="A304"/>
  <c r="C303"/>
  <c r="A303"/>
  <c r="C302"/>
  <c r="A302"/>
  <c r="C301"/>
  <c r="A301"/>
  <c r="C300"/>
  <c r="A300"/>
  <c r="C299"/>
  <c r="A299"/>
  <c r="C298"/>
  <c r="A298"/>
  <c r="C297"/>
  <c r="A297"/>
  <c r="C296"/>
  <c r="A296"/>
  <c r="C295"/>
  <c r="A295"/>
  <c r="C294"/>
  <c r="A294"/>
  <c r="C293"/>
  <c r="A293"/>
  <c r="C292"/>
  <c r="A292"/>
  <c r="C291"/>
  <c r="A291"/>
  <c r="C290"/>
  <c r="A290"/>
  <c r="C289"/>
  <c r="A289"/>
  <c r="C288"/>
  <c r="A288"/>
  <c r="C287"/>
  <c r="A287"/>
  <c r="C286"/>
  <c r="A286"/>
  <c r="C285"/>
  <c r="A285"/>
  <c r="C284"/>
  <c r="A284"/>
  <c r="C283"/>
  <c r="A283"/>
  <c r="C282"/>
  <c r="A282"/>
  <c r="C281"/>
  <c r="A281"/>
  <c r="C280"/>
  <c r="A280"/>
  <c r="C279"/>
  <c r="A279"/>
  <c r="C278"/>
  <c r="A278"/>
  <c r="C277"/>
  <c r="A277"/>
  <c r="C276"/>
  <c r="A276"/>
  <c r="C275"/>
  <c r="A275"/>
  <c r="C274"/>
  <c r="A274"/>
  <c r="C273"/>
  <c r="A273"/>
  <c r="C272"/>
  <c r="A272"/>
  <c r="C271"/>
  <c r="A271"/>
  <c r="C270"/>
  <c r="A270"/>
  <c r="C269"/>
  <c r="A269"/>
  <c r="C268"/>
  <c r="A268"/>
  <c r="C267"/>
  <c r="A267"/>
  <c r="C266"/>
  <c r="A266"/>
  <c r="C265"/>
  <c r="A265"/>
  <c r="C264"/>
  <c r="A264"/>
  <c r="C263"/>
  <c r="A263"/>
  <c r="C262"/>
  <c r="A262"/>
  <c r="C261"/>
  <c r="A261"/>
  <c r="C260"/>
  <c r="A260"/>
  <c r="C259"/>
  <c r="A259"/>
  <c r="C258"/>
  <c r="A258"/>
  <c r="C257"/>
  <c r="A257"/>
  <c r="C256"/>
  <c r="A256"/>
  <c r="C255"/>
  <c r="C554" s="1"/>
  <c r="A255"/>
  <c r="B251"/>
  <c r="A251"/>
  <c r="B250"/>
  <c r="A250"/>
  <c r="B249"/>
  <c r="A249"/>
  <c r="B248"/>
  <c r="A248"/>
  <c r="B247"/>
  <c r="B252" s="1"/>
  <c r="A247"/>
  <c r="B244"/>
  <c r="C243"/>
  <c r="A243"/>
  <c r="C242"/>
  <c r="A242"/>
  <c r="C241"/>
  <c r="A241"/>
  <c r="C240"/>
  <c r="A240"/>
  <c r="C239"/>
  <c r="A239"/>
  <c r="C238"/>
  <c r="A238"/>
  <c r="C237"/>
  <c r="A237"/>
  <c r="C236"/>
  <c r="A236"/>
  <c r="C235"/>
  <c r="A235"/>
  <c r="C234"/>
  <c r="A234"/>
  <c r="C233"/>
  <c r="A233"/>
  <c r="C232"/>
  <c r="C244" s="1"/>
  <c r="A232"/>
  <c r="C231"/>
  <c r="A231"/>
  <c r="B228"/>
  <c r="C227"/>
  <c r="A227"/>
  <c r="C226"/>
  <c r="A226"/>
  <c r="C225"/>
  <c r="A225"/>
  <c r="C224"/>
  <c r="A224"/>
  <c r="C223"/>
  <c r="A223"/>
  <c r="C222"/>
  <c r="A222"/>
  <c r="C221"/>
  <c r="A221"/>
  <c r="C220"/>
  <c r="A220"/>
  <c r="C219"/>
  <c r="A219"/>
  <c r="C218"/>
  <c r="A218"/>
  <c r="C217"/>
  <c r="A217"/>
  <c r="C216"/>
  <c r="A216"/>
  <c r="C215"/>
  <c r="A215"/>
  <c r="C214"/>
  <c r="A214"/>
  <c r="C213"/>
  <c r="A213"/>
  <c r="C212"/>
  <c r="A212"/>
  <c r="C211"/>
  <c r="A211"/>
  <c r="C210"/>
  <c r="A210"/>
  <c r="C209"/>
  <c r="A209"/>
  <c r="C208"/>
  <c r="A208"/>
  <c r="C207"/>
  <c r="A207"/>
  <c r="C206"/>
  <c r="A206"/>
  <c r="C205"/>
  <c r="A205"/>
  <c r="C204"/>
  <c r="A204"/>
  <c r="C203"/>
  <c r="A203"/>
  <c r="C202"/>
  <c r="A202"/>
  <c r="C201"/>
  <c r="A201"/>
  <c r="C200"/>
  <c r="A200"/>
  <c r="C199"/>
  <c r="A199"/>
  <c r="C198"/>
  <c r="A198"/>
  <c r="C197"/>
  <c r="A197"/>
  <c r="C196"/>
  <c r="A196"/>
  <c r="C195"/>
  <c r="A195"/>
  <c r="C194"/>
  <c r="A194"/>
  <c r="C193"/>
  <c r="A193"/>
  <c r="C192"/>
  <c r="A192"/>
  <c r="C191"/>
  <c r="A191"/>
  <c r="C190"/>
  <c r="A190"/>
  <c r="C189"/>
  <c r="A189"/>
  <c r="C188"/>
  <c r="A188"/>
  <c r="C187"/>
  <c r="A187"/>
  <c r="C186"/>
  <c r="A186"/>
  <c r="C185"/>
  <c r="A185"/>
  <c r="C184"/>
  <c r="A184"/>
  <c r="C183"/>
  <c r="A183"/>
  <c r="C182"/>
  <c r="A182"/>
  <c r="C181"/>
  <c r="A181"/>
  <c r="C180"/>
  <c r="A180"/>
  <c r="C179"/>
  <c r="A179"/>
  <c r="C178"/>
  <c r="A178"/>
  <c r="C177"/>
  <c r="A177"/>
  <c r="C176"/>
  <c r="C228" s="1"/>
  <c r="A176"/>
  <c r="C175"/>
  <c r="A175"/>
  <c r="G173"/>
  <c r="C172"/>
  <c r="B172"/>
  <c r="A172"/>
  <c r="C171"/>
  <c r="B171"/>
  <c r="A171"/>
  <c r="C170"/>
  <c r="F172" s="1"/>
  <c r="B170"/>
  <c r="A170"/>
  <c r="C169"/>
  <c r="B169"/>
  <c r="B173" s="1"/>
  <c r="A169"/>
  <c r="C168"/>
  <c r="B168"/>
  <c r="A168"/>
  <c r="C167"/>
  <c r="B167"/>
  <c r="A167"/>
  <c r="C166"/>
  <c r="C173" s="1"/>
  <c r="F173" s="1"/>
  <c r="H173" s="1"/>
  <c r="B166"/>
  <c r="A166"/>
  <c r="C164"/>
  <c r="B163"/>
  <c r="A163"/>
  <c r="B162"/>
  <c r="A162"/>
  <c r="B161"/>
  <c r="A161"/>
  <c r="B160"/>
  <c r="A160"/>
  <c r="B159"/>
  <c r="A159"/>
  <c r="B158"/>
  <c r="A158"/>
  <c r="B157"/>
  <c r="A157"/>
  <c r="B156"/>
  <c r="A156"/>
  <c r="B155"/>
  <c r="A155"/>
  <c r="B154"/>
  <c r="A154"/>
  <c r="B153"/>
  <c r="A153"/>
  <c r="B152"/>
  <c r="A152"/>
  <c r="B151"/>
  <c r="A151"/>
  <c r="B150"/>
  <c r="A150"/>
  <c r="B149"/>
  <c r="A149"/>
  <c r="B148"/>
  <c r="A148"/>
  <c r="B147"/>
  <c r="A147"/>
  <c r="B146"/>
  <c r="A146"/>
  <c r="B145"/>
  <c r="A145"/>
  <c r="B144"/>
  <c r="A144"/>
  <c r="B143"/>
  <c r="A143"/>
  <c r="B142"/>
  <c r="A142"/>
  <c r="B141"/>
  <c r="A141"/>
  <c r="B140"/>
  <c r="A140"/>
  <c r="B139"/>
  <c r="A139"/>
  <c r="B138"/>
  <c r="A138"/>
  <c r="B137"/>
  <c r="A137"/>
  <c r="B136"/>
  <c r="A136"/>
  <c r="B135"/>
  <c r="A135"/>
  <c r="B134"/>
  <c r="A134"/>
  <c r="B133"/>
  <c r="A133"/>
  <c r="B132"/>
  <c r="A132"/>
  <c r="B131"/>
  <c r="A131"/>
  <c r="B130"/>
  <c r="A130"/>
  <c r="B129"/>
  <c r="A129"/>
  <c r="B128"/>
  <c r="A128"/>
  <c r="B127"/>
  <c r="A127"/>
  <c r="B126"/>
  <c r="A126"/>
  <c r="B125"/>
  <c r="A125"/>
  <c r="B124"/>
  <c r="A124"/>
  <c r="B123"/>
  <c r="A123"/>
  <c r="B122"/>
  <c r="A122"/>
  <c r="B121"/>
  <c r="A121"/>
  <c r="B120"/>
  <c r="A120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B94"/>
  <c r="A94"/>
  <c r="B93"/>
  <c r="A93"/>
  <c r="B92"/>
  <c r="A92"/>
  <c r="B91"/>
  <c r="A91"/>
  <c r="B90"/>
  <c r="A90"/>
  <c r="B89"/>
  <c r="A89"/>
  <c r="B88"/>
  <c r="A88"/>
  <c r="B87"/>
  <c r="A87"/>
  <c r="B86"/>
  <c r="A86"/>
  <c r="B85"/>
  <c r="A85"/>
  <c r="B84"/>
  <c r="A84"/>
  <c r="B83"/>
  <c r="A83"/>
  <c r="B82"/>
  <c r="A82"/>
  <c r="B81"/>
  <c r="A81"/>
  <c r="B80"/>
  <c r="A80"/>
  <c r="B79"/>
  <c r="A79"/>
  <c r="B78"/>
  <c r="A78"/>
  <c r="B77"/>
  <c r="A77"/>
  <c r="B76"/>
  <c r="A76"/>
  <c r="B75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B164" s="1"/>
  <c r="H164" s="1"/>
  <c r="A46"/>
  <c r="C43"/>
  <c r="B43"/>
  <c r="A43"/>
  <c r="C42"/>
  <c r="B42"/>
  <c r="A42"/>
  <c r="C41"/>
  <c r="B41"/>
  <c r="A41"/>
  <c r="C40"/>
  <c r="B40"/>
  <c r="A40"/>
  <c r="C39"/>
  <c r="B39"/>
  <c r="A39"/>
  <c r="C38"/>
  <c r="B38"/>
  <c r="A38"/>
  <c r="C37"/>
  <c r="B37"/>
  <c r="A37"/>
  <c r="C36"/>
  <c r="B36"/>
  <c r="A36"/>
  <c r="C35"/>
  <c r="B35"/>
  <c r="A35"/>
  <c r="C34"/>
  <c r="B34"/>
  <c r="A34"/>
  <c r="B33"/>
  <c r="A33"/>
  <c r="C32"/>
  <c r="C44" s="1"/>
  <c r="B32"/>
  <c r="B44" s="1"/>
  <c r="A32"/>
  <c r="C29"/>
  <c r="B29"/>
  <c r="A29"/>
  <c r="B28"/>
  <c r="A28"/>
  <c r="C27"/>
  <c r="B27"/>
  <c r="A27"/>
  <c r="C26"/>
  <c r="B26"/>
  <c r="A26"/>
  <c r="C25"/>
  <c r="B25"/>
  <c r="A25"/>
  <c r="C24"/>
  <c r="B24"/>
  <c r="A24"/>
  <c r="C23"/>
  <c r="B23"/>
  <c r="A23"/>
  <c r="C22"/>
  <c r="B22"/>
  <c r="A22"/>
  <c r="C21"/>
  <c r="C30" s="1"/>
  <c r="B21"/>
  <c r="A21"/>
  <c r="C20"/>
  <c r="B20"/>
  <c r="B30" s="1"/>
  <c r="A20"/>
  <c r="C18"/>
  <c r="B17"/>
  <c r="A17"/>
  <c r="B16"/>
  <c r="A16"/>
  <c r="B15"/>
  <c r="A15"/>
  <c r="B14"/>
  <c r="A14"/>
  <c r="B13"/>
  <c r="A13"/>
  <c r="B12"/>
  <c r="A12"/>
  <c r="B11"/>
  <c r="H10" s="1"/>
  <c r="C61" i="20"/>
  <c r="C59"/>
  <c r="C58"/>
  <c r="C54"/>
  <c r="C53"/>
  <c r="C52"/>
  <c r="C27"/>
  <c r="C24"/>
  <c r="C19"/>
  <c r="C13"/>
  <c r="C66" i="19"/>
  <c r="C36"/>
  <c r="C29"/>
  <c r="E45" s="1"/>
  <c r="C19"/>
  <c r="B16"/>
  <c r="B22" s="1"/>
  <c r="D14" l="1"/>
  <c r="G63" i="20"/>
  <c r="C25" i="4"/>
  <c r="E67" i="7"/>
  <c r="E68" s="1"/>
  <c r="E55"/>
  <c r="G55" s="1"/>
  <c r="E35"/>
  <c r="C16" i="4"/>
  <c r="G169" i="16"/>
  <c r="C44" i="4"/>
  <c r="C45" i="20"/>
  <c r="D45" s="1"/>
  <c r="G83" i="5"/>
  <c r="G85" s="1"/>
  <c r="C12" i="4" s="1"/>
  <c r="C590" i="2"/>
  <c r="C589"/>
  <c r="J42" i="9"/>
  <c r="C21" i="4" s="1"/>
  <c r="B70" i="19"/>
  <c r="B72" s="1"/>
  <c r="B82" i="20"/>
  <c r="B83" s="1"/>
  <c r="C32" i="4"/>
  <c r="G1" i="3"/>
  <c r="D16" s="1"/>
  <c r="B76" i="20"/>
  <c r="E554" i="2"/>
  <c r="I42" i="9"/>
  <c r="C22" i="19"/>
  <c r="D22" s="1"/>
  <c r="C63" i="20"/>
  <c r="D63" s="1"/>
  <c r="C52" i="19"/>
  <c r="C68" s="1"/>
  <c r="C70" s="1"/>
  <c r="B18" i="2"/>
  <c r="B590" s="1"/>
  <c r="C38" i="19"/>
  <c r="D38" s="1"/>
  <c r="C71" l="1"/>
  <c r="B11" i="20" s="1"/>
  <c r="B85" s="1"/>
  <c r="G4" i="3"/>
  <c r="C26" i="4"/>
  <c r="G2" i="3" s="1"/>
  <c r="C47" i="4"/>
  <c r="G6" i="3"/>
  <c r="E590" i="2"/>
  <c r="C93" i="20"/>
  <c r="H63"/>
  <c r="C591" i="2"/>
  <c r="G10" i="3"/>
  <c r="D20" s="1"/>
  <c r="C18" i="4"/>
  <c r="C72" i="19"/>
  <c r="E72" s="1"/>
  <c r="C85" i="20"/>
  <c r="B589" i="2"/>
  <c r="D589" s="1"/>
  <c r="D68" i="19"/>
  <c r="B87" i="20" l="1"/>
  <c r="C86"/>
  <c r="C91" s="1"/>
  <c r="C27" i="4"/>
  <c r="D17" i="3"/>
  <c r="G3"/>
  <c r="D4" s="1"/>
  <c r="C48" i="4"/>
  <c r="G8" i="3" s="1"/>
  <c r="C49" i="4" l="1"/>
  <c r="G9" i="3"/>
  <c r="C96" i="20"/>
  <c r="C97" s="1"/>
  <c r="C98"/>
  <c r="C94"/>
  <c r="D9" i="3"/>
  <c r="D7"/>
  <c r="D3"/>
  <c r="D2"/>
  <c r="C87" i="20"/>
  <c r="D87" s="1"/>
  <c r="C99" l="1"/>
  <c r="E94"/>
  <c r="D19" i="3"/>
  <c r="D6"/>
</calcChain>
</file>

<file path=xl/sharedStrings.xml><?xml version="1.0" encoding="utf-8"?>
<sst xmlns="http://schemas.openxmlformats.org/spreadsheetml/2006/main" count="1942" uniqueCount="833">
  <si>
    <t>Account Name</t>
  </si>
  <si>
    <t>Credit</t>
  </si>
  <si>
    <t>P &amp; L INCOMES</t>
  </si>
  <si>
    <t>PURCHASE ACCOUNTS</t>
  </si>
  <si>
    <t>TRADING EXPENSES</t>
  </si>
  <si>
    <t>OPENING STOCK</t>
  </si>
  <si>
    <t>P &amp; L EXPENSES</t>
  </si>
  <si>
    <t>SELLING EXPENSES</t>
  </si>
  <si>
    <t>FINANCIAL EXPENSES</t>
  </si>
  <si>
    <t>DEPRECIATION</t>
  </si>
  <si>
    <t>CAPITAL</t>
  </si>
  <si>
    <t>PRANAV BHARAT GANDHI CAPITAL A/C.</t>
  </si>
  <si>
    <t>BHARAT T. GANDHI CAPITAL A/C.</t>
  </si>
  <si>
    <t>TEJAL RUPIN MERCHANT CAPITAL A/C.</t>
  </si>
  <si>
    <t>AMISHA BHARAT GANDHI CAPITAL A/C.</t>
  </si>
  <si>
    <t>BELL TEXTILES PVT. LTD.  - CAP A/C.</t>
  </si>
  <si>
    <t>LATA BHARAT GANDHI CAPITAL A/C.</t>
  </si>
  <si>
    <t>SECURED LOANS</t>
  </si>
  <si>
    <t>YES BANK - MERCEDEZ LOAN ACCOUNT</t>
  </si>
  <si>
    <t>YES BANK - COROLLA ALTIS LOAN A/C.</t>
  </si>
  <si>
    <t>GECL LOAN A/C.</t>
  </si>
  <si>
    <t>HDFC BANK MACHINERY LOAN ACCOUNT 767151</t>
  </si>
  <si>
    <t>HDFC BANK MACHINERY LOAN-83210412</t>
  </si>
  <si>
    <t>HDFC BANK MACHINERY LOAN-83085657</t>
  </si>
  <si>
    <t>HDFC BANK MACHINERY LOAN-83085652</t>
  </si>
  <si>
    <t>HDFC BANK MACHINERY LOAN-82881169</t>
  </si>
  <si>
    <t>HDFC BANK LTD. (CC ACCOUNT)</t>
  </si>
  <si>
    <t>HDFC DISBURSED EXP(PACKING)</t>
  </si>
  <si>
    <t>UNSECURED LOANS</t>
  </si>
  <si>
    <t>SHWETA PRANAV GANDHI</t>
  </si>
  <si>
    <t>AGASTAYA PRANAV GANDHI</t>
  </si>
  <si>
    <t>RUPIN D. MERCHANT - HUF</t>
  </si>
  <si>
    <t>DHANSUKHLAL G MERCHANT - HUF</t>
  </si>
  <si>
    <t>PRABHAVATI D. GANDHI</t>
  </si>
  <si>
    <t>PRANAV BHARAT GANDHI - HUF LOAN A/C.</t>
  </si>
  <si>
    <t>KSHAMA SANJIV GANDHI</t>
  </si>
  <si>
    <t>SANJIV D. GANDHI</t>
  </si>
  <si>
    <t>DILIP T. GANDHI - HUF</t>
  </si>
  <si>
    <t>PARISHI SANJIV GANDHI</t>
  </si>
  <si>
    <t>MRUNAL SANJIV GANDHI</t>
  </si>
  <si>
    <t>BHARAT T. GANDHI HUF</t>
  </si>
  <si>
    <t>SUNDRY CREDITORS</t>
  </si>
  <si>
    <t>CALCUTTA BEARING &amp; MILLS STORES</t>
  </si>
  <si>
    <t>GOLDEN SYNTHETICS</t>
  </si>
  <si>
    <t>NATVERLAL DAHYABHAI RUWALA</t>
  </si>
  <si>
    <t>DEV TEX INDUSTRIES</t>
  </si>
  <si>
    <t>MOHAMMAD SAKIL</t>
  </si>
  <si>
    <t>AMISHA TWISTING WORKS</t>
  </si>
  <si>
    <t>JAY TEX INDUSTRIES</t>
  </si>
  <si>
    <t>PRATIK H. PATEL</t>
  </si>
  <si>
    <t>SURESH A. GANDHI &amp; CO.</t>
  </si>
  <si>
    <t>MANGESH H CHAUHAN</t>
  </si>
  <si>
    <t>RADHIKA POLYSTER</t>
  </si>
  <si>
    <t>SF DYES</t>
  </si>
  <si>
    <t>RONAK SHABUDDIN KHAN</t>
  </si>
  <si>
    <t>SAINATH PETROLIUM</t>
  </si>
  <si>
    <t>MUKESH GENERAL STORES</t>
  </si>
  <si>
    <t>MAHADEV FABRICS</t>
  </si>
  <si>
    <t>LAXMI TEXTILES</t>
  </si>
  <si>
    <t>LINKUP SERVICES</t>
  </si>
  <si>
    <t>SHREEJI TEXTILES (P)</t>
  </si>
  <si>
    <t>RAJKAMAL TRADING CO.</t>
  </si>
  <si>
    <t>SIDDHI PACKAGING</t>
  </si>
  <si>
    <t>BARDOLIWALA STATIONERY MART.</t>
  </si>
  <si>
    <t>SPECIAL APPEARANCE</t>
  </si>
  <si>
    <t>MOHANLAL KACHRABHAI MEHTA</t>
  </si>
  <si>
    <t>PATEL CARRIER TRANSPORT SERVICE</t>
  </si>
  <si>
    <t>ASHAPURI MACHINERY TRADERS</t>
  </si>
  <si>
    <t>B.M.JARIWALA</t>
  </si>
  <si>
    <t>BHUPENDRA TEXTILES</t>
  </si>
  <si>
    <t>R.S. AUTOMATION</t>
  </si>
  <si>
    <t>RADHIKA FABRICS</t>
  </si>
  <si>
    <t>SILVER SOLUTIONS</t>
  </si>
  <si>
    <t>SHREE GAJANAN STORES</t>
  </si>
  <si>
    <t>LALJI TEXTILES</t>
  </si>
  <si>
    <t>MIPL TECHNOLOGY</t>
  </si>
  <si>
    <t>KARAN TEXTILES</t>
  </si>
  <si>
    <t>VIP PROTECTOR</t>
  </si>
  <si>
    <t>S.Y.PAREKH &amp; BROS</t>
  </si>
  <si>
    <t>CHHAYA SALES &amp; SERVICES</t>
  </si>
  <si>
    <t>ORA CABLES PVT. LTD.</t>
  </si>
  <si>
    <t>TEXPART MARKETING</t>
  </si>
  <si>
    <t>RAYONTEX YARN TRADERS PVT. LTD.</t>
  </si>
  <si>
    <t>RADHIKA WEAVING WORKS</t>
  </si>
  <si>
    <t>RADHIKA POLY-TEX</t>
  </si>
  <si>
    <t>ITOCHU CORPORATION</t>
  </si>
  <si>
    <t>DHANLAXMI CORPORATION</t>
  </si>
  <si>
    <t>GANDHI ELECTRIC CORPORATION</t>
  </si>
  <si>
    <t>COOLLINE AGENCY PVT. LTD.</t>
  </si>
  <si>
    <t>RADHIKA TEX FAB</t>
  </si>
  <si>
    <t>RAJESH TEXTILES</t>
  </si>
  <si>
    <t>UNIQUE TEXTILES</t>
  </si>
  <si>
    <t>K. MAHALAXMI ENTERPRISE</t>
  </si>
  <si>
    <t>GEBILAL BHAIDAS MARFATIA</t>
  </si>
  <si>
    <t>NEHA HAND DRYERS        SURAT</t>
  </si>
  <si>
    <t>SPAA LOGISTICS</t>
  </si>
  <si>
    <t>NEW BHARAT INDUSTRIES</t>
  </si>
  <si>
    <t>DARSHANA STATIONERY</t>
  </si>
  <si>
    <t>NIRANJAN SHIPPING AGENCY PVT. LTD.</t>
  </si>
  <si>
    <t>SHREE GANESH TRADERS</t>
  </si>
  <si>
    <t>GODIL SYNTHETICS PRIVATE LTD</t>
  </si>
  <si>
    <t>NEW GLOBE LOGISTIK LLP</t>
  </si>
  <si>
    <t>NTL LOGISTICS (INDIA) PVT. LTD. MUMBAI</t>
  </si>
  <si>
    <t>GUDDU FASHION PVT LTD</t>
  </si>
  <si>
    <t>HARI OM INTERNATIONAL</t>
  </si>
  <si>
    <t>SHREE SAPTASHRUNGI PROCESSORS</t>
  </si>
  <si>
    <t>JIGISHA FABRICS</t>
  </si>
  <si>
    <t>JUPITER CERAMICS</t>
  </si>
  <si>
    <t>ARISTO ENDINEERING INDUSTRIES</t>
  </si>
  <si>
    <t>SONI CORPORATION</t>
  </si>
  <si>
    <t>PRIYANKA ELECTRICALS</t>
  </si>
  <si>
    <t>IORA INTERNATIONAL PTE LTD</t>
  </si>
  <si>
    <t>GUJARAT MITRA ADS</t>
  </si>
  <si>
    <t>SHREE SHYAM AIR COURIER</t>
  </si>
  <si>
    <t>NILESH D CHVAN</t>
  </si>
  <si>
    <t>ARIHANT IT SOLUTIONS</t>
  </si>
  <si>
    <t>EAGLE SILK MILLS PVT LTD</t>
  </si>
  <si>
    <t>AHED SILK MILLS</t>
  </si>
  <si>
    <t>HDFC CREDIT CARD (BST 4805)</t>
  </si>
  <si>
    <t>DHARMESHBHAI NATWARLAL RANA</t>
  </si>
  <si>
    <t>HDFC CREDIT CARD (BST 1464)</t>
  </si>
  <si>
    <t>WHITE HOUSE</t>
  </si>
  <si>
    <t>MAHALAXMI  INDUSTRIES</t>
  </si>
  <si>
    <t>BHAGIRATHI SWAIN</t>
  </si>
  <si>
    <t>MAHARAJA INDUSTRIES</t>
  </si>
  <si>
    <t>PRASHANT GAMATEX PRIVATE LIMITED</t>
  </si>
  <si>
    <t>SHYAM ENTERPRISE</t>
  </si>
  <si>
    <t>ALTRET INDUSTRIES PVT. LTD.</t>
  </si>
  <si>
    <t>VISHWAKARMA SANITATY</t>
  </si>
  <si>
    <t>DEVESH MAHENDRAKUMAR</t>
  </si>
  <si>
    <t>DAMU WARPING &amp; TWISTING WORKS</t>
  </si>
  <si>
    <t>SILK POLY FAB</t>
  </si>
  <si>
    <t>J M SILK MILLS</t>
  </si>
  <si>
    <t>A.R. CORPORATION</t>
  </si>
  <si>
    <t>BRINDA TEXTILES</t>
  </si>
  <si>
    <t>ESKON FABRICS</t>
  </si>
  <si>
    <t>EXCEL GIFTS &amp; NOVELTIES</t>
  </si>
  <si>
    <t>FABLINK INC</t>
  </si>
  <si>
    <t>HDFC CREDIT CARD (BST PBG 4997)</t>
  </si>
  <si>
    <t>HDFC CREDIT CARD (BST BTG 6182)</t>
  </si>
  <si>
    <t>HARISH ELECTRIC WORKS</t>
  </si>
  <si>
    <t>GAURYA INTERNATIONAL</t>
  </si>
  <si>
    <t>DINAKAR A. NIKAM</t>
  </si>
  <si>
    <t>SHIV S.BALVANTRAI ROTLIWALA</t>
  </si>
  <si>
    <t>NEW MILLENIUM ENGINEERING WORKS</t>
  </si>
  <si>
    <t>KRASNIK BEARING TECHNOLOGIES</t>
  </si>
  <si>
    <t>N.D.R YARNS</t>
  </si>
  <si>
    <t>SIYARAM  WEAVECRAFT</t>
  </si>
  <si>
    <t>KIRAN CORPORATION</t>
  </si>
  <si>
    <t>SHREE JAGDAMBA TEX SPARES</t>
  </si>
  <si>
    <t>DARSHIL TEX INDUSTRIES</t>
  </si>
  <si>
    <t>GURUKRUPA INDUSTRIES NEW</t>
  </si>
  <si>
    <t>UMESH ENTERPRISE</t>
  </si>
  <si>
    <t>R B INDUSTRIAL EQUIPMENTS</t>
  </si>
  <si>
    <t>BHARAT RANG BHANDAR</t>
  </si>
  <si>
    <t>SWASTIK SERVICE</t>
  </si>
  <si>
    <t>BINITA TEX INDUSTRIES</t>
  </si>
  <si>
    <t>NARMADA TEXTILES</t>
  </si>
  <si>
    <t>RADHIKA TEXTILES</t>
  </si>
  <si>
    <t>ROSHNI BELTINGS</t>
  </si>
  <si>
    <t>DUTIES &amp; TAXES</t>
  </si>
  <si>
    <t>TCS PAYABLE ON SALES 206(1H)</t>
  </si>
  <si>
    <t>FIXED ASSETS</t>
  </si>
  <si>
    <t>SOLAR PANEL GEB METER</t>
  </si>
  <si>
    <t>FILTER MACHINE</t>
  </si>
  <si>
    <t>SOLAR POWER GENERATIING SYSTEM 30KW</t>
  </si>
  <si>
    <t>GENERATOR A/C.</t>
  </si>
  <si>
    <t>SCOOTER A/C. - HONDA UNICORN</t>
  </si>
  <si>
    <t>MOTOR A/C. - NISSAN MICRA</t>
  </si>
  <si>
    <t>WATER PURIFIER MACHINE</t>
  </si>
  <si>
    <t>PURCHASE - IMPORT MACHINERY</t>
  </si>
  <si>
    <t>SOLAR POWER PLANT TURNKEY 52KW</t>
  </si>
  <si>
    <t>CASH COUNTING MACHINE A/C.</t>
  </si>
  <si>
    <t>FIRE SAFETY A/C.</t>
  </si>
  <si>
    <t>MOSQUITO FOGGING MACHINE A/C.</t>
  </si>
  <si>
    <t>DEPRECIATION ON FIXED ASSETS</t>
  </si>
  <si>
    <t>HONDA CB SHINE - PURCHASE</t>
  </si>
  <si>
    <t>LIFT (HYDRAULIC) A/C.</t>
  </si>
  <si>
    <t>AIR COOLER A/C.</t>
  </si>
  <si>
    <t>MOTOR A/C. - MERCEDEZ-BENZ</t>
  </si>
  <si>
    <t>NEW CAMERA PURCHASE</t>
  </si>
  <si>
    <t>GRINDER MACHINE PURCHASE</t>
  </si>
  <si>
    <t>TELEVISION A/C.</t>
  </si>
  <si>
    <t>TROLLY PURCHASE A/C.</t>
  </si>
  <si>
    <t>GYSER A/C.</t>
  </si>
  <si>
    <t>XEROX MACHINE A/C.</t>
  </si>
  <si>
    <t>VACUME MACHINE A/C.</t>
  </si>
  <si>
    <t>WEIGH SCALE PURCHASE A/C.</t>
  </si>
  <si>
    <t>WATER COOLER A/C.</t>
  </si>
  <si>
    <t>U.P.S. A/C.</t>
  </si>
  <si>
    <t>STABILIZER A/C.</t>
  </si>
  <si>
    <t>SOFTWARE PURCHASE</t>
  </si>
  <si>
    <t>REFRIDGERATOR A/C.</t>
  </si>
  <si>
    <t>MOBILE PURCHASE A/C</t>
  </si>
  <si>
    <t>MOTOR A/C. - AOYOTA ALTIS</t>
  </si>
  <si>
    <t>MICROWAVE OVEN A/C.</t>
  </si>
  <si>
    <t>MUSIC SYSTEM A/C.</t>
  </si>
  <si>
    <t>MOBILE PHONE A/C.</t>
  </si>
  <si>
    <t>MOTOR A/C. - MERCEDEZ-BENZ NEW</t>
  </si>
  <si>
    <t>MACHINERY PURCHASE A/C.</t>
  </si>
  <si>
    <t>INTERCOM A/C.</t>
  </si>
  <si>
    <t>AIR-COOLER PURCHASE A/C.</t>
  </si>
  <si>
    <t>AIR COMPRESURE A/C.</t>
  </si>
  <si>
    <t>ARROW RECUMBENT BILE A/C.</t>
  </si>
  <si>
    <t>G.E.B. METER A/C.</t>
  </si>
  <si>
    <t>AIR CONDITIONER  PURCHASE A/C.</t>
  </si>
  <si>
    <t>FURNITURE (NEW OFFICE) A/C.</t>
  </si>
  <si>
    <t>FINGER PRINT MACHINE A/C.</t>
  </si>
  <si>
    <t>FAX PURCHASE A/C.</t>
  </si>
  <si>
    <t>CONST. 53 LAXMINARAYAN SER. SOC. LTD.</t>
  </si>
  <si>
    <t>CAMERA PURCHASE A/C.</t>
  </si>
  <si>
    <t>COMPUTER PURCHASE A/C.</t>
  </si>
  <si>
    <t>BLOOD CIRCULATION MACHINE A/C.</t>
  </si>
  <si>
    <t>BEVRAGES VENDING MACHINE A/C.</t>
  </si>
  <si>
    <t>ELECTRIC FITTING A/C.</t>
  </si>
  <si>
    <t>MOTOR A/C. - TOYOTA INNOVA CRYSTA</t>
  </si>
  <si>
    <t>DEPOSITS</t>
  </si>
  <si>
    <t>HDFC BANK - FDR</t>
  </si>
  <si>
    <t>ADVANCE TAX (A.Y. 2020-21)</t>
  </si>
  <si>
    <t>DAIMLER FIN. SERVICES INDIA P. LTD.-TDS RECEIVABLE A/C.</t>
  </si>
  <si>
    <t>KARIGAR LOAN &amp; ADVANCES</t>
  </si>
  <si>
    <t>G.E.B. DEPOSIT A/C.</t>
  </si>
  <si>
    <t>SALES TAX DEPOSIT - VAT</t>
  </si>
  <si>
    <t>SALES TAX DEPOSIT - CST</t>
  </si>
  <si>
    <t>ANTI DUMPING DUTY RECEIVABLE</t>
  </si>
  <si>
    <t>GUJARAT GAS  SECURITY DEPOSIT</t>
  </si>
  <si>
    <t>SCRUTINY ASSESSMENT TAX FOR ASSESSMENT YEAR 2018-19</t>
  </si>
  <si>
    <t>TDS RECEIVABLE A/C</t>
  </si>
  <si>
    <t>PRE-PAID INSURANCE</t>
  </si>
  <si>
    <t>PROVISION FOR TAX - BS</t>
  </si>
  <si>
    <t>PROVISION FOR EXPENSES - BS</t>
  </si>
  <si>
    <t>SALARY PAYABLE</t>
  </si>
  <si>
    <t>PF</t>
  </si>
  <si>
    <t>ESI</t>
  </si>
  <si>
    <t>SUNDRY DEBTORS</t>
  </si>
  <si>
    <t>NARI</t>
  </si>
  <si>
    <t>UJJAWAL TEXTILES</t>
  </si>
  <si>
    <t>J.J.TEXTILES</t>
  </si>
  <si>
    <t>GINNI FASHION PVT LTD.</t>
  </si>
  <si>
    <t>FFAB CREATTIONS PRIVATE LIMITED</t>
  </si>
  <si>
    <t>JAI VIJAY PRINTS PVT LTD.</t>
  </si>
  <si>
    <t>SHRI RAM TRADING CO.</t>
  </si>
  <si>
    <t>SONA STYLES LTD.</t>
  </si>
  <si>
    <t>J.B.TEX FABS</t>
  </si>
  <si>
    <t>MUNEET TRADERS</t>
  </si>
  <si>
    <t>KARIWALA TEXTILES</t>
  </si>
  <si>
    <t>AGARWAL FABS</t>
  </si>
  <si>
    <t>BALAJI IMPEX</t>
  </si>
  <si>
    <t>SILK HOUSE(K)</t>
  </si>
  <si>
    <t>SHREE BALAJI EMPORIUM PVT.LTD.</t>
  </si>
  <si>
    <t>R.K.GREEN VOGUE</t>
  </si>
  <si>
    <t>NAVIN TEXTILES</t>
  </si>
  <si>
    <t>AGGARWAL DRESS MATERIALS  P.LTD.</t>
  </si>
  <si>
    <t>AMBALICKA TEXFAB TRADING PRIVATE LIMITED</t>
  </si>
  <si>
    <t>PREET  JNC</t>
  </si>
  <si>
    <t>GURUNANAK EMPORIUM</t>
  </si>
  <si>
    <t>ETHICS COMMERCIALS LTD.</t>
  </si>
  <si>
    <t>BALAJI  FASHIONS</t>
  </si>
  <si>
    <t>SUNITA TEXTILES</t>
  </si>
  <si>
    <t>JDK BOUTIQUE</t>
  </si>
  <si>
    <t>LAVANIKA</t>
  </si>
  <si>
    <t>NALINKUMAR SHANTILAL</t>
  </si>
  <si>
    <t>SHREE ANJANEE SAREE P.LTD</t>
  </si>
  <si>
    <t>LALWANI SONS</t>
  </si>
  <si>
    <t>ROSHAN LAL &amp; SONS</t>
  </si>
  <si>
    <t>HARDIK TEXTILES</t>
  </si>
  <si>
    <t>SINGLA TEXTILES</t>
  </si>
  <si>
    <t>K.K.SAREES</t>
  </si>
  <si>
    <t>RAJ COUTURE  PRIVATE LIMITED.</t>
  </si>
  <si>
    <t>KAREENA FASHIONS PRIVATE LIMITED</t>
  </si>
  <si>
    <t>ROOP RANG FASHIONS P.LTD.</t>
  </si>
  <si>
    <t>SHYAM TRADERS</t>
  </si>
  <si>
    <t>VIVEKA  FABRICS</t>
  </si>
  <si>
    <t>HANDLOOM  COTTAGE PVT. LTD.</t>
  </si>
  <si>
    <t>PARASRAM  TEXTILES</t>
  </si>
  <si>
    <t>R.R.TEXTILES</t>
  </si>
  <si>
    <t>MARK EXIM</t>
  </si>
  <si>
    <t>SHOWKAT DUPATTA HOUSE</t>
  </si>
  <si>
    <t>SINGLA'S TANMAY TEXTILES</t>
  </si>
  <si>
    <t>PEARL FASHIONS PVT.LTD.</t>
  </si>
  <si>
    <t>ARORA BROTHERS</t>
  </si>
  <si>
    <t>GOURI TRADERS</t>
  </si>
  <si>
    <t>SHIVAM SILKFAB PVT LTD.</t>
  </si>
  <si>
    <t>APARNA SAREES P.LTD.</t>
  </si>
  <si>
    <t>SHANKER GIR TEXFAB PRIVATE LIMITED</t>
  </si>
  <si>
    <t>KIA FASHIONS</t>
  </si>
  <si>
    <t>VEE ESS COLLECTIONS</t>
  </si>
  <si>
    <t>RUBAL TEXTILES</t>
  </si>
  <si>
    <t>RAMAN KUMAR RAKESH KUMAR</t>
  </si>
  <si>
    <t>SUPER TEXTILES</t>
  </si>
  <si>
    <t>ASTHA FABRICS PVT.LTD.</t>
  </si>
  <si>
    <t>DEEPAK ENTERPRISES</t>
  </si>
  <si>
    <t>D.R.TEXTILES TRADERS</t>
  </si>
  <si>
    <t>R.SUNILKUMAR &amp; CO</t>
  </si>
  <si>
    <t>TOP TEX TRADERS</t>
  </si>
  <si>
    <t>GURUNANAK DUPATTA CENTRE</t>
  </si>
  <si>
    <t>AHUJA   TEXTILES</t>
  </si>
  <si>
    <t>SHARANPAL VINODKUMAR</t>
  </si>
  <si>
    <t>H.R. FAB</t>
  </si>
  <si>
    <t>P.L.TEXTILES</t>
  </si>
  <si>
    <t>BAIJNATH PAWAN KUMAR</t>
  </si>
  <si>
    <t>AJAY FABRICS</t>
  </si>
  <si>
    <t>MOHINDER SINGH &amp; SONS</t>
  </si>
  <si>
    <t>P.K.T.SILK INDUSTRIES</t>
  </si>
  <si>
    <t>MISS-N-MRS</t>
  </si>
  <si>
    <t>SHANKAR TEXTILES</t>
  </si>
  <si>
    <t>BHAGWANT SINGH AND  CO</t>
  </si>
  <si>
    <t>TAYYAB TEXTILES</t>
  </si>
  <si>
    <t>VIVEKA BEMBERGS</t>
  </si>
  <si>
    <t>X FASHION AND FABRICS GALLERY</t>
  </si>
  <si>
    <t>CHIRAYU  FABRICS</t>
  </si>
  <si>
    <t>NIKUNJ FABRICS</t>
  </si>
  <si>
    <t>SHIV SHAKTI DUPATTA HOUSE</t>
  </si>
  <si>
    <t>NILKANTH CREATION</t>
  </si>
  <si>
    <t>SAI DHARA FABRICS</t>
  </si>
  <si>
    <t>KRISHNA EMPORIUM PVT LTD.</t>
  </si>
  <si>
    <t>SANGEET FASHION TEXTILES PVT LTD</t>
  </si>
  <si>
    <t>SASHI FASHION</t>
  </si>
  <si>
    <t>AJEETSONS  WHOLESALE</t>
  </si>
  <si>
    <t>PARAS RAM MANGAT RAI</t>
  </si>
  <si>
    <t>T. G. SILKS</t>
  </si>
  <si>
    <t>SHASHI FABRICS INDIA</t>
  </si>
  <si>
    <t>D.B.HERITAGE</t>
  </si>
  <si>
    <t>NAVRANG OHAM</t>
  </si>
  <si>
    <t>RANGREZ</t>
  </si>
  <si>
    <t>SHREE SHYAM HANDLOOM</t>
  </si>
  <si>
    <t>RAJLAKSHMI SAREE PVT LTD</t>
  </si>
  <si>
    <t>GOLDEN ENTERPRISES</t>
  </si>
  <si>
    <t>RICHA TRADING CO.</t>
  </si>
  <si>
    <t>SAMPAT SACHIN SAREES</t>
  </si>
  <si>
    <t>KANSAL PRINTS</t>
  </si>
  <si>
    <t>GLORY  TEX</t>
  </si>
  <si>
    <t>TEJODAY DYEING &amp; PRINTING WORKS</t>
  </si>
  <si>
    <t>TIRUPATI FABRICS</t>
  </si>
  <si>
    <t>I FAB STUDIO</t>
  </si>
  <si>
    <t>SATYAM FABRICS</t>
  </si>
  <si>
    <t>ORI VENTURES PVT LTD</t>
  </si>
  <si>
    <t>PARI CREATION</t>
  </si>
  <si>
    <t>KOHINOOR VARIETY STORE</t>
  </si>
  <si>
    <t>NEW MILAN</t>
  </si>
  <si>
    <t>ABDUL MALIK ABDUL MOHID</t>
  </si>
  <si>
    <t>SAMRIDDHI COLLECTION</t>
  </si>
  <si>
    <t>B.K.FABRICS</t>
  </si>
  <si>
    <t>SIDDHI VINAYAK TEXTILES</t>
  </si>
  <si>
    <t>SRI BALAJI FABRICS</t>
  </si>
  <si>
    <t>SHREE GOVIND TEXTILE</t>
  </si>
  <si>
    <t>ARHAM FABRICS PVT LTD</t>
  </si>
  <si>
    <t>SATYAKRITI SAREES PVT LTD</t>
  </si>
  <si>
    <t>FLORA 12</t>
  </si>
  <si>
    <t>SHREE FABRICS(O)</t>
  </si>
  <si>
    <t>K9 TEXTILES</t>
  </si>
  <si>
    <t>S GOYAL DYED</t>
  </si>
  <si>
    <t>RADHA</t>
  </si>
  <si>
    <t>GANESHLAL SAGARMAL JAIN</t>
  </si>
  <si>
    <t>JALAN RAMAWTAR &amp; SONS</t>
  </si>
  <si>
    <t>BALAJI TRADEFIN</t>
  </si>
  <si>
    <t>CHARITA</t>
  </si>
  <si>
    <t>NAVKAR TEXTILES</t>
  </si>
  <si>
    <t>JAI MAA FASHIONS</t>
  </si>
  <si>
    <t>R.V.CREATION</t>
  </si>
  <si>
    <t>SIDHARTH  TEXTILES</t>
  </si>
  <si>
    <t>RAMJI SONS TEXTILES</t>
  </si>
  <si>
    <t>GHOONGHAT</t>
  </si>
  <si>
    <t>K.C RAJPAL</t>
  </si>
  <si>
    <t>SHREE MAHALAXMI FABS</t>
  </si>
  <si>
    <t>STALLION PRINT</t>
  </si>
  <si>
    <t>ANUP TEXTILE</t>
  </si>
  <si>
    <t>JALAJ FABRIC STUDIO</t>
  </si>
  <si>
    <t>KAMALDEEP ENTERPRISE</t>
  </si>
  <si>
    <t>KAVYA TRADERS</t>
  </si>
  <si>
    <t>SHRUTI EMBROIDERY PVT LTD.</t>
  </si>
  <si>
    <t>SANJANA FASHION</t>
  </si>
  <si>
    <t>GP FASHION FARMERS</t>
  </si>
  <si>
    <t>H.S.FABRIC</t>
  </si>
  <si>
    <t>R.P.FABRICS</t>
  </si>
  <si>
    <t>NAVDURGA FABRICS</t>
  </si>
  <si>
    <t>AGRAWAL &amp; COMPANY</t>
  </si>
  <si>
    <t>AMBALIKA</t>
  </si>
  <si>
    <t>SUDHA ART</t>
  </si>
  <si>
    <t>PATANG FABRICS</t>
  </si>
  <si>
    <t>HENIT FASHIONS LLP</t>
  </si>
  <si>
    <t>RAKESH BROTHERS</t>
  </si>
  <si>
    <t>ADARSH TRADING</t>
  </si>
  <si>
    <t>MOHAMMAD ABDULLAH  &amp; SONS</t>
  </si>
  <si>
    <t>GHUNGHAT CREATION</t>
  </si>
  <si>
    <t>KF3 FASHIONS</t>
  </si>
  <si>
    <t>ASAHI KASEI ADVANCE CORPORATION</t>
  </si>
  <si>
    <t>BANARASI SILK MILLS</t>
  </si>
  <si>
    <t>SAWALKA TEXFAB P.LTD.</t>
  </si>
  <si>
    <t>J.K.DUPATTA CORNER</t>
  </si>
  <si>
    <t>RAJSHREE CREATIONS PVT LTD</t>
  </si>
  <si>
    <t>MANOJ APPARELS LLP</t>
  </si>
  <si>
    <t>BAIJAL SYNTHETICS PVT LTD</t>
  </si>
  <si>
    <t>LANDSEA IMPEX LIMITED</t>
  </si>
  <si>
    <t>ABHISHEK SAREE COLLECTION</t>
  </si>
  <si>
    <t>NEELKAMAL INTERNATIONAL</t>
  </si>
  <si>
    <t>RANAS COUTURE PVT LTD.</t>
  </si>
  <si>
    <t>JHANVI PRINTS</t>
  </si>
  <si>
    <t>SANWARI</t>
  </si>
  <si>
    <t>MANJEET TEX FAB</t>
  </si>
  <si>
    <t>SHREE GANESH TEXTILES</t>
  </si>
  <si>
    <t>AMISHA TEXTILES  PVT. LTD.</t>
  </si>
  <si>
    <t>SHAH TRADING CO</t>
  </si>
  <si>
    <t>KRISHNA ENTERPRISES</t>
  </si>
  <si>
    <t>SHRI MARU SILK MILLS PVT LTD.</t>
  </si>
  <si>
    <t>R.V.SUITS</t>
  </si>
  <si>
    <t>MAKHANLAL GANERIWAL</t>
  </si>
  <si>
    <t>ROYAL SILKS</t>
  </si>
  <si>
    <t>AAISHA CREATIONS  PRIVATE LIMITED</t>
  </si>
  <si>
    <t>R.V.COTTON MILLS</t>
  </si>
  <si>
    <t>SAHJANAND SILK MILL</t>
  </si>
  <si>
    <t>BAID SYNTHETICS PVT LTD</t>
  </si>
  <si>
    <t>J.K.TRADING CO.</t>
  </si>
  <si>
    <t>SUNDARI SAREE CENTRE</t>
  </si>
  <si>
    <t>VRIJESH CORPORATION</t>
  </si>
  <si>
    <t>AVON TRENDZ PVT LTD</t>
  </si>
  <si>
    <t>MADHAV SILK MILL</t>
  </si>
  <si>
    <t>RANIA APPARELS  LLP</t>
  </si>
  <si>
    <t>CHAKRESH   IMPEX</t>
  </si>
  <si>
    <t>NIRMAL CREATIONS</t>
  </si>
  <si>
    <t>R.REKHA TRADERS</t>
  </si>
  <si>
    <t>OLGA</t>
  </si>
  <si>
    <t>J.S.INTERNATIONAL</t>
  </si>
  <si>
    <t>SINGHAL VASTRAM PVT LTD</t>
  </si>
  <si>
    <t>MAHENDRA ENTERPRISES</t>
  </si>
  <si>
    <t>BARKATI DYEING</t>
  </si>
  <si>
    <t>A.K.ENTERPRISES</t>
  </si>
  <si>
    <t>SILK HOUSE</t>
  </si>
  <si>
    <t>SATNAMI PRINTS</t>
  </si>
  <si>
    <t>DEVLOK</t>
  </si>
  <si>
    <t>SARASWATI ENTERPRISES</t>
  </si>
  <si>
    <t>AKAAR SILK MILLS LLP</t>
  </si>
  <si>
    <t>VIMAL CREATION</t>
  </si>
  <si>
    <t>LAVINA CREATIONS PRIVATE LIMITED</t>
  </si>
  <si>
    <t>N.K.BANDHANI FASHION</t>
  </si>
  <si>
    <t>AJAY SAREES</t>
  </si>
  <si>
    <t>RAJPUTI PARIDHAN</t>
  </si>
  <si>
    <t>K.K.BANIJYA PVT LTD.</t>
  </si>
  <si>
    <t>MAHALAXMI FABRICS</t>
  </si>
  <si>
    <t>SWETA ENTERPRISE</t>
  </si>
  <si>
    <t>OM SHREE CREATION</t>
  </si>
  <si>
    <t>VINAYKA TEX PRINT</t>
  </si>
  <si>
    <t>RAAG SUTRA</t>
  </si>
  <si>
    <t>MARUTI FASHION</t>
  </si>
  <si>
    <t>SIZZLE CREATION</t>
  </si>
  <si>
    <t>SHAKSHI TEXFAB</t>
  </si>
  <si>
    <t>JAGDAMBA PRINTS</t>
  </si>
  <si>
    <t>SHRI SALASAR CREATIONS</t>
  </si>
  <si>
    <t>ANJNI TEXTILES</t>
  </si>
  <si>
    <t>MAHIMA FASHION</t>
  </si>
  <si>
    <t>AMBIKA SAREE HOUSE PVT LTD</t>
  </si>
  <si>
    <t>S.S.FASHION</t>
  </si>
  <si>
    <t>SHRI VISHNU SAREE P.LTD.</t>
  </si>
  <si>
    <t>SEASON TEXTILES</t>
  </si>
  <si>
    <t>BIHARIJI FASHION</t>
  </si>
  <si>
    <t>TARUN COLLECTION</t>
  </si>
  <si>
    <t>AACHAL TEXTILES</t>
  </si>
  <si>
    <t>SHREE MARUDHAR KESARI BOUTIQUE</t>
  </si>
  <si>
    <t>SARRA FAB INTERNATIONAL P.LTD.</t>
  </si>
  <si>
    <t>SANGINI DESIGNER WEARS LTD.</t>
  </si>
  <si>
    <t>LDK TEXTILE TRADING LLC</t>
  </si>
  <si>
    <t>MAHI WORLD</t>
  </si>
  <si>
    <t>VALERIE FINERIES</t>
  </si>
  <si>
    <t>MAHALAXMI ENTERPRISES</t>
  </si>
  <si>
    <t>ANITA SAREES</t>
  </si>
  <si>
    <t>RUCHICAZ OVERSEAS</t>
  </si>
  <si>
    <t>JAI SHREE RAM FABRICS</t>
  </si>
  <si>
    <t>SHREE SAREE NIKETAN</t>
  </si>
  <si>
    <t>AYUSH TRADERS</t>
  </si>
  <si>
    <t>QUEENS CREATION</t>
  </si>
  <si>
    <t>KG COLLECTIONS LLP</t>
  </si>
  <si>
    <t>GURU ATTAM TEXTILES</t>
  </si>
  <si>
    <t>SAMMANITA</t>
  </si>
  <si>
    <t>DUPATTA SAGAR</t>
  </si>
  <si>
    <t>HITESH TEX</t>
  </si>
  <si>
    <t>R.K.FASHION</t>
  </si>
  <si>
    <t>PRATIK TEXTILES</t>
  </si>
  <si>
    <t>AMBICA CREATION</t>
  </si>
  <si>
    <t>A.R.TRADING CO</t>
  </si>
  <si>
    <t>UDAYCHAND TANSUKHRAI PVT LTD.</t>
  </si>
  <si>
    <t>BALAJI FASHION</t>
  </si>
  <si>
    <t>KAVERI FABRICS</t>
  </si>
  <si>
    <t>T.G.SILKS LLP</t>
  </si>
  <si>
    <t>KASHI THE FABRIC STORE</t>
  </si>
  <si>
    <t>LIBAS</t>
  </si>
  <si>
    <t>SRI RAM RADHEY SHYAM AND SONS</t>
  </si>
  <si>
    <t>TEXTILE TREDARS</t>
  </si>
  <si>
    <t>K.C.CREATIONS</t>
  </si>
  <si>
    <t>ELA DESIGNER P LTD.</t>
  </si>
  <si>
    <t>KRISHIV TRADING CO</t>
  </si>
  <si>
    <t>ROOPNIKHAR NX</t>
  </si>
  <si>
    <t>RAJ KUMAR AND CO.</t>
  </si>
  <si>
    <t>PT YUSHI SEIHIN TEKSTIL</t>
  </si>
  <si>
    <t>S.K.WEAVING PVT LTD.</t>
  </si>
  <si>
    <t>SHREE LAXMI VARDAN TRADERS</t>
  </si>
  <si>
    <t>ARIF FAB</t>
  </si>
  <si>
    <t>DISHA ENTERPRISES</t>
  </si>
  <si>
    <t>ARJUN FABRICS</t>
  </si>
  <si>
    <t>PARMESHWARI SILK MILLS LTD.</t>
  </si>
  <si>
    <t>MICROWEB INTERNATIONAL</t>
  </si>
  <si>
    <t>FORTUNE TRADERS</t>
  </si>
  <si>
    <t>TANSHI FASHIONS PVT LTD</t>
  </si>
  <si>
    <t>LINGRAJ VANIJYA PVT LTD</t>
  </si>
  <si>
    <t>CHANDRA KALA SILK MILLS(S)</t>
  </si>
  <si>
    <t>BAGGA TRADING CO</t>
  </si>
  <si>
    <t>SHYAM TEXTILES</t>
  </si>
  <si>
    <t>MALPANI FASHIONS</t>
  </si>
  <si>
    <t>RIYA SAREE HOUSE</t>
  </si>
  <si>
    <t>RANA SAREE EMPORIUM</t>
  </si>
  <si>
    <t>MOHIT TEXTILES</t>
  </si>
  <si>
    <t>GOPAL SAREE CREATIONS PVT LTD.</t>
  </si>
  <si>
    <t>SUNNETA SAREE EMPORIUM</t>
  </si>
  <si>
    <t>SHREE SWAGAT SILK</t>
  </si>
  <si>
    <t>S MOHAR SINGH MANPREET SINGH</t>
  </si>
  <si>
    <t>KOUSHIK DESIGNERS</t>
  </si>
  <si>
    <t>RISHIKA FASHIONS PVT LTD</t>
  </si>
  <si>
    <t>SHIV NANDAN ARTS.</t>
  </si>
  <si>
    <t>SHREE  BALAJI TEXTILES</t>
  </si>
  <si>
    <t>ANJALI TRADERS</t>
  </si>
  <si>
    <t>SHRI MAHAVIR CREATION</t>
  </si>
  <si>
    <t>ANGARIKA DIGI TEX PRIVATE LIMITED</t>
  </si>
  <si>
    <t>CHOPRA ENTERPRISES</t>
  </si>
  <si>
    <t>SRI</t>
  </si>
  <si>
    <t>AESHA DESIGNER</t>
  </si>
  <si>
    <t>FASHION WORLD GARMENTS PVT LTD</t>
  </si>
  <si>
    <t>SHRI RAM FABRICS</t>
  </si>
  <si>
    <t>ADITYA TEXTILE SOLUTIONS</t>
  </si>
  <si>
    <t>SIDDHARTH AND CO.</t>
  </si>
  <si>
    <t>VASANSI SAREE</t>
  </si>
  <si>
    <t>ARADHANA ENTERPRISES</t>
  </si>
  <si>
    <t>OCEAN INTERNATIONAL</t>
  </si>
  <si>
    <t>KALA KRUTI</t>
  </si>
  <si>
    <t>SHREE RADHEY TEX FAB</t>
  </si>
  <si>
    <t>SIDDHI SYNTHETICS</t>
  </si>
  <si>
    <t>BANK ACCOUNTS</t>
  </si>
  <si>
    <t>BANK OF BARODA - CURRENT A/C 02810200002173</t>
  </si>
  <si>
    <t>HDFC BANK C/A 7832</t>
  </si>
  <si>
    <t>CASH IN HAND</t>
  </si>
  <si>
    <t>CASH ON HAND</t>
  </si>
  <si>
    <t>LOANS &amp; ADVANCES</t>
  </si>
  <si>
    <t>ARUN  KABRA</t>
  </si>
  <si>
    <t>DURATECH CORPORATION</t>
  </si>
  <si>
    <t>TSUDAKOMA CORP</t>
  </si>
  <si>
    <t>AARYAV  TEXTILES</t>
  </si>
  <si>
    <t>BELL FINISHING WORKS</t>
  </si>
  <si>
    <t>BELTEX FABRICS</t>
  </si>
  <si>
    <t>CHONGQUINE FENGJIE SUNFEEL SILK CO. LTD.</t>
  </si>
  <si>
    <t>DEV NARAYAN TRADING CO</t>
  </si>
  <si>
    <t>DODIYA STEEL FEBRICATION</t>
  </si>
  <si>
    <t>ELBEE TWISTERS</t>
  </si>
  <si>
    <t>HARISONS TEXTILES</t>
  </si>
  <si>
    <t>MATSUMURA CO. LTD. (KYOTO)</t>
  </si>
  <si>
    <t>P S TEXTILES</t>
  </si>
  <si>
    <t>PRANAV TWISTERS</t>
  </si>
  <si>
    <t>RATANJI TEXTILES</t>
  </si>
  <si>
    <t>REAGHAN FASHIONS PVT. LTD.</t>
  </si>
  <si>
    <t>S.D.UDHYOG</t>
  </si>
  <si>
    <t>TEJAL TWISTING WORKS</t>
  </si>
  <si>
    <t>TOTAL</t>
  </si>
  <si>
    <t>PROVISIONAL &amp; UN-AUDITED BALANCE SHEET AS AT 31/03/2021</t>
  </si>
  <si>
    <t>PARTICULARS</t>
  </si>
  <si>
    <t>LIABILITIES</t>
  </si>
  <si>
    <t>ASSETS</t>
  </si>
  <si>
    <t>PROFIT FROM P&amp;L ACCOUNT</t>
  </si>
  <si>
    <t>OTHER LIABILITIES/PROVISIONS</t>
  </si>
  <si>
    <t>ADVANCE TO SUPPILER</t>
  </si>
  <si>
    <t>CLOSSING STOCK</t>
  </si>
  <si>
    <t>T O T A L :</t>
  </si>
  <si>
    <t>Liquidity Ratios</t>
  </si>
  <si>
    <t>%</t>
  </si>
  <si>
    <t>Partner's Capital</t>
  </si>
  <si>
    <t>Operating income</t>
  </si>
  <si>
    <t>Current ratio</t>
  </si>
  <si>
    <t>Current assets / Current liabilities</t>
  </si>
  <si>
    <t>Current Assets</t>
  </si>
  <si>
    <t>Interest expenses</t>
  </si>
  <si>
    <t xml:space="preserve">Acid-test ratio </t>
  </si>
  <si>
    <t>(Current assets – Inventories) / Current liabilities</t>
  </si>
  <si>
    <t>Current Liabilities</t>
  </si>
  <si>
    <t>Sales</t>
  </si>
  <si>
    <t xml:space="preserve">Cash ratio </t>
  </si>
  <si>
    <t>Cash and Cash equivalents / Current Liabilities</t>
  </si>
  <si>
    <t>Inventories</t>
  </si>
  <si>
    <t>Profit</t>
  </si>
  <si>
    <t>Operating cash flow ratio</t>
  </si>
  <si>
    <t>Operating cash flow / Current liabilities</t>
  </si>
  <si>
    <t>Cash and Cash equivalents</t>
  </si>
  <si>
    <t>Profit Before I &amp; T</t>
  </si>
  <si>
    <t>Debt ratio</t>
  </si>
  <si>
    <t>Total debts / Total assets</t>
  </si>
  <si>
    <t>Total Creditors</t>
  </si>
  <si>
    <t>Debt to equity ratio</t>
  </si>
  <si>
    <t>Total liabilities / Shareholder’s equity</t>
  </si>
  <si>
    <t>Total Debtors</t>
  </si>
  <si>
    <t>Interest coverage ratio</t>
  </si>
  <si>
    <t>Operating income / Interest expenses</t>
  </si>
  <si>
    <t>Total liabilities</t>
  </si>
  <si>
    <t>Debt service coverage ratio</t>
  </si>
  <si>
    <t>Operating income / Total debt service</t>
  </si>
  <si>
    <t>Total Assets</t>
  </si>
  <si>
    <t>Asset turnover ratio</t>
  </si>
  <si>
    <t>Net sales / Average total assets</t>
  </si>
  <si>
    <t>Fixed Assets</t>
  </si>
  <si>
    <t>Inventory turnover ratio</t>
  </si>
  <si>
    <t>Cost of goods sold / Average inventory</t>
  </si>
  <si>
    <t>Receivables turnover ratio</t>
  </si>
  <si>
    <t>Net credit sales / Average accounts receivable</t>
  </si>
  <si>
    <t>Days sales in inventory ratio</t>
  </si>
  <si>
    <t>365 days / Inventory turnover ratio</t>
  </si>
  <si>
    <t>Gross margin ratio</t>
  </si>
  <si>
    <t>Gross profit / Net sales</t>
  </si>
  <si>
    <t>Operating margin ratio</t>
  </si>
  <si>
    <t>Operating income / Net sales</t>
  </si>
  <si>
    <t xml:space="preserve">Return on equity ratio </t>
  </si>
  <si>
    <t>Net income / Shareholder’s equity</t>
  </si>
  <si>
    <t>Net Working Capotal Ratio</t>
  </si>
  <si>
    <t>(Current Assets - Current Liability) / Sales</t>
  </si>
  <si>
    <t>Accounts Receivable Turnover</t>
  </si>
  <si>
    <t>Sales on Credt / Accounts Receivable</t>
  </si>
  <si>
    <t>Total Asset Turnover</t>
  </si>
  <si>
    <t>Sales / Total Assets</t>
  </si>
  <si>
    <t>Fixed Asset Turnover</t>
  </si>
  <si>
    <t>Sales / Fixed Assets</t>
  </si>
  <si>
    <t>Times - Interest coverage ratio</t>
  </si>
  <si>
    <t>Profit befire Interest &amp; Taxes / Interest</t>
  </si>
  <si>
    <t>NOTES</t>
  </si>
  <si>
    <t>RS.</t>
  </si>
  <si>
    <t>Non - Current Assets</t>
  </si>
  <si>
    <t>Property, Plant and Equipmetns</t>
  </si>
  <si>
    <t>Capital Work in Progress</t>
  </si>
  <si>
    <t>Preliminary Expeneses</t>
  </si>
  <si>
    <t>Financial Assets</t>
  </si>
  <si>
    <t>(i) Loans</t>
  </si>
  <si>
    <t>(ii) Other Financial Assets</t>
  </si>
  <si>
    <t>Total Non - Current Assets</t>
  </si>
  <si>
    <t>(i) Trade Receivable</t>
  </si>
  <si>
    <t>(ii) Cash &amp; Cash Equilents</t>
  </si>
  <si>
    <t>(iii) Loans</t>
  </si>
  <si>
    <t>Total Current Assets</t>
  </si>
  <si>
    <t>Equity &amp; Liabilities</t>
  </si>
  <si>
    <t>Partner's / Proprietor's Capital</t>
  </si>
  <si>
    <t>Total Equity</t>
  </si>
  <si>
    <t>Non - Current Liabilities</t>
  </si>
  <si>
    <t>Provisions</t>
  </si>
  <si>
    <t>Other Financial Liabilities</t>
  </si>
  <si>
    <t xml:space="preserve"> - Secured Loans</t>
  </si>
  <si>
    <t xml:space="preserve"> - Unsecured Loans</t>
  </si>
  <si>
    <t>Deposits From Customer's and Others</t>
  </si>
  <si>
    <t>Total Non - Current Liabilities</t>
  </si>
  <si>
    <t>Trade Payables</t>
  </si>
  <si>
    <t>- Current Tax Payable (Provision of Current Tax)</t>
  </si>
  <si>
    <t>Total Current Liabilities</t>
  </si>
  <si>
    <t>Total Liabilities</t>
  </si>
  <si>
    <t>1.Property, Plant and Equipments</t>
  </si>
  <si>
    <t>AS AT APRIL 1, 2021</t>
  </si>
  <si>
    <t>PURCHASE DURING THE YEAR</t>
  </si>
  <si>
    <t>SALES DURING THE YEAR</t>
  </si>
  <si>
    <t>AS AT MARCH 31, 2021</t>
  </si>
  <si>
    <t>A. GROSS BLOCK</t>
  </si>
  <si>
    <t>LAND &amp; BUILDINGS</t>
  </si>
  <si>
    <t>TOTAL LAND &amp; BUILDINGS</t>
  </si>
  <si>
    <t>PLANT &amp; MACHINERY</t>
  </si>
  <si>
    <t>TOTAL PLANT &amp; MACHINERY</t>
  </si>
  <si>
    <t>FURNITURE &amp; FITTINGS</t>
  </si>
  <si>
    <t>TOTAL FURNITURE &amp; FITTINGS</t>
  </si>
  <si>
    <t>OFFICE EQUIPMENTS</t>
  </si>
  <si>
    <t>TOTAL OFFICE EQUIPMENTS</t>
  </si>
  <si>
    <t>COMPUTERS</t>
  </si>
  <si>
    <t>TOTAL COMPUTERS</t>
  </si>
  <si>
    <t>VEHICLES</t>
  </si>
  <si>
    <t>TOTAL VEHICLES</t>
  </si>
  <si>
    <t>BALANCE AT THE END OF THE YEAR</t>
  </si>
  <si>
    <t>B. Capital Work in Progress</t>
  </si>
  <si>
    <t>Total Capital Work in Progress</t>
  </si>
  <si>
    <t>As At April 1, 2020</t>
  </si>
  <si>
    <t>Write Down</t>
  </si>
  <si>
    <t>As At March 31, 2021</t>
  </si>
  <si>
    <t>BALANCE AT THE BEGINNING OF THE YEAR</t>
  </si>
  <si>
    <t>AMOUNTS WRITTEN OFF DURING THE YEAR</t>
  </si>
  <si>
    <t>Balance of Preliminary Expeneses</t>
  </si>
  <si>
    <t>Non - Current</t>
  </si>
  <si>
    <t>Security Deposits</t>
  </si>
  <si>
    <t>Deposits With Employees</t>
  </si>
  <si>
    <t>Total of Non - Current Assets</t>
  </si>
  <si>
    <t>Current</t>
  </si>
  <si>
    <t>Deposits With Govt. Authorities</t>
  </si>
  <si>
    <t>GST RECEIVABLE (NET OF CGST/SGST/IGST &amp; RCM)</t>
  </si>
  <si>
    <t>T.C.S ON PURCHASE</t>
  </si>
  <si>
    <t>Total of Deposits With Govt. Authorities</t>
  </si>
  <si>
    <t xml:space="preserve">Other Deposits </t>
  </si>
  <si>
    <t xml:space="preserve">Total of Other Deposits </t>
  </si>
  <si>
    <t>Advance To Suppliers</t>
  </si>
  <si>
    <t>Bank Fixed Deposits</t>
  </si>
  <si>
    <t>Total of Other Financial Assets</t>
  </si>
  <si>
    <t>Opening Stock</t>
  </si>
  <si>
    <t>Purchases / Productions</t>
  </si>
  <si>
    <t>Concumption / Sales</t>
  </si>
  <si>
    <t>Kgs. / Mtrs. / Pcs</t>
  </si>
  <si>
    <t>Value</t>
  </si>
  <si>
    <t>Closing Stock</t>
  </si>
  <si>
    <t>YARN - PACK IN STOCK</t>
  </si>
  <si>
    <t>ART SILK YARN</t>
  </si>
  <si>
    <t>PURE SILK YARN</t>
  </si>
  <si>
    <t>YARN - GOODS IN PROCESS</t>
  </si>
  <si>
    <t>YARN - STOCK IN TRANSIT</t>
  </si>
  <si>
    <t>Toal Yarn Stock</t>
  </si>
  <si>
    <t>FABRICS</t>
  </si>
  <si>
    <t>FABRICS - GREY</t>
  </si>
  <si>
    <t>ART SILK CLOTH</t>
  </si>
  <si>
    <t>PURE SILK CLOTH</t>
  </si>
  <si>
    <t>FABRICS - FINISHED</t>
  </si>
  <si>
    <t>FABRICS - STOCK IN TRANSIT</t>
  </si>
  <si>
    <t>Toal Fabric Stock</t>
  </si>
  <si>
    <t>CONSUMABLE STORES &amp; SPARES</t>
  </si>
  <si>
    <t>CHEMICAL</t>
  </si>
  <si>
    <t>MILLGIN</t>
  </si>
  <si>
    <t>Toal Consumable Stores &amp; Spares</t>
  </si>
  <si>
    <t>Total Inventories</t>
  </si>
  <si>
    <t>90 Days or Less</t>
  </si>
  <si>
    <t>More Than 90 Days</t>
  </si>
  <si>
    <t>Total As at March 31, 2021</t>
  </si>
  <si>
    <t>Trade Receivables</t>
  </si>
  <si>
    <t>A. SUNDRY DEBTORS (CONSIDERED GOODS)</t>
  </si>
  <si>
    <t>GROSS RECEIVABLE AT THE END OF THE YEAR:</t>
  </si>
  <si>
    <t>LESS: AMOUNT FOR EXPECTED CREDIT LOSS:</t>
  </si>
  <si>
    <t>BALANCE AT THE END OF THE YEAR:</t>
  </si>
  <si>
    <t>B. MOVMENT IN THE ALLOWANCE FOR DOUBTFULL RECEIVABLE</t>
  </si>
  <si>
    <t>CHANGE IN ALLOWANCE FOR CREDIT UMPAIRMENT -</t>
  </si>
  <si>
    <t>- DURING THE YEAR</t>
  </si>
  <si>
    <t>Cash &amp; Cash Equilents</t>
  </si>
  <si>
    <t>Balances With Bank Accounts</t>
  </si>
  <si>
    <t>Cash In Hand</t>
  </si>
  <si>
    <t>Total Cash &amp; Cash Equilents</t>
  </si>
  <si>
    <t>Secured Loans</t>
  </si>
  <si>
    <t>Total Secured Loans</t>
  </si>
  <si>
    <t>Unsecured Loans</t>
  </si>
  <si>
    <t>Own</t>
  </si>
  <si>
    <t>Total of Own</t>
  </si>
  <si>
    <t>Relatives</t>
  </si>
  <si>
    <t>Total of Relatives</t>
  </si>
  <si>
    <t>Others</t>
  </si>
  <si>
    <t>A</t>
  </si>
  <si>
    <t>B</t>
  </si>
  <si>
    <t>C</t>
  </si>
  <si>
    <t>D</t>
  </si>
  <si>
    <t>E</t>
  </si>
  <si>
    <t>F</t>
  </si>
  <si>
    <t>G</t>
  </si>
  <si>
    <t>Total of Others</t>
  </si>
  <si>
    <t>Total Unsecured Loans</t>
  </si>
  <si>
    <t>Trade Payables (Sundry Creditors)</t>
  </si>
  <si>
    <t>For Goods (Yarn &amp; Cloth)</t>
  </si>
  <si>
    <t>Millgin &amp; Chemical</t>
  </si>
  <si>
    <t>Expenses</t>
  </si>
  <si>
    <t>Yarn &amp; Cloth</t>
  </si>
  <si>
    <t>Goods</t>
  </si>
  <si>
    <t>Total Creditor's for Goods (Yarn &amp; Cloth)</t>
  </si>
  <si>
    <t>For Expenses (Millgin &amp; Chemical)</t>
  </si>
  <si>
    <t>Total Creditor's for Expenses (Millgin &amp; Chemical)</t>
  </si>
  <si>
    <t>For Other Expenses</t>
  </si>
  <si>
    <t>Total Creditor's for Other Expenses</t>
  </si>
  <si>
    <t>For Other Expenses (Brokers)</t>
  </si>
  <si>
    <t>KAILASH CHHABRA</t>
  </si>
  <si>
    <t>SHIVSANT RAMKRIPAL MISHRA</t>
  </si>
  <si>
    <t>VINAYKUMAR  MISHRA</t>
  </si>
  <si>
    <t>YASHWANT  VAKHARIA</t>
  </si>
  <si>
    <t>VAIKUNTH VAKHARIA</t>
  </si>
  <si>
    <t>ANANDKUMAR  JHUNJHUNWALA</t>
  </si>
  <si>
    <t>BASANT N .LADDHA</t>
  </si>
  <si>
    <t>SAROJ  LADDHA</t>
  </si>
  <si>
    <t>HARSHA JHUNJHUNWALA</t>
  </si>
  <si>
    <t>AKSHAY AGENCY</t>
  </si>
  <si>
    <t>TIBREWAL SALES</t>
  </si>
  <si>
    <t>PARSHOTAM  SHARDA</t>
  </si>
  <si>
    <t>JAYESH  RAJKUMAR  MENGHANI</t>
  </si>
  <si>
    <t>GUNVANTBHAI P. BHAVSAR</t>
  </si>
  <si>
    <t>SHIV KUMAR HARNARAYAN SHARMA</t>
  </si>
  <si>
    <t>MAHESHKUMAR KISHANLAL SHARMA</t>
  </si>
  <si>
    <t>CHETAN  DODHIA</t>
  </si>
  <si>
    <t>DEVENDRA DALSUKHRAM  VAKHARIA</t>
  </si>
  <si>
    <t>MUKESH RATILAL BORSE</t>
  </si>
  <si>
    <t>KAKAR  ASSOCIATES</t>
  </si>
  <si>
    <t>ALTIUS</t>
  </si>
  <si>
    <t>MANOJ  ARVINDLAL JARIWALA</t>
  </si>
  <si>
    <t>ANIMESH MANDAL</t>
  </si>
  <si>
    <t>ISHWARLAL MADHAVJI  MER</t>
  </si>
  <si>
    <t>CHANDRAKANT PUNJIRAM RAVAL</t>
  </si>
  <si>
    <t>VIRWANI  AGENCY</t>
  </si>
  <si>
    <t>AJAY KAPOOR</t>
  </si>
  <si>
    <t>NIRAL ASHOKBHAI CHOKHAWALA</t>
  </si>
  <si>
    <t>Total Creditor's for Expenses (Brokers)</t>
  </si>
  <si>
    <t>Total Creditor's</t>
  </si>
  <si>
    <t>PROVISIONAL &amp; UN-AUDITED TRADING ACCOUNT</t>
  </si>
  <si>
    <t>FOR THE YEAR ENDED ON UPTO 31/03/2021</t>
  </si>
  <si>
    <t>INCOMES</t>
  </si>
  <si>
    <t>EXPENSES</t>
  </si>
  <si>
    <t>STOCK</t>
  </si>
  <si>
    <t>CLOSING STOCK</t>
  </si>
  <si>
    <t>SALES</t>
  </si>
  <si>
    <t>GROSS PROFIT TRANSFER TO P &amp; L A/C.</t>
  </si>
  <si>
    <t>GRAND TOTAL</t>
  </si>
  <si>
    <t>PROVISIONAL &amp; UN-AUDITED PROFIT &amp; LOSS ACCOUNT FOR THE YEAR</t>
  </si>
  <si>
    <t>ENDED ON UPTO 31/03/2021</t>
  </si>
  <si>
    <t>TOTAL OF TRADING A/C.:</t>
  </si>
  <si>
    <t>GROSS PROFIT TR. FROM TRADING A/C.</t>
  </si>
  <si>
    <t>INSURANCE EXPENSES</t>
  </si>
  <si>
    <t>OTHER INCOME</t>
  </si>
  <si>
    <t>NET PROFIT TRASFER TO BALANCE SHEET</t>
  </si>
  <si>
    <t>PROFIT BEFORE TAX</t>
  </si>
  <si>
    <t>ADD DEPRECIATION</t>
  </si>
  <si>
    <t>ADD INTEREST</t>
  </si>
  <si>
    <t>PROFIT BEFORE DEPRECIATION, INTEREST &amp; TAX</t>
  </si>
  <si>
    <t>PROFIT BEFORE PARTER'S SALARY &amp; TAX</t>
  </si>
  <si>
    <t>PROFIT BEFORE DEPRECIATION, &amp; TAX</t>
  </si>
  <si>
    <t>TRADE PAYABLES (SUNDRY CREDITORS)</t>
  </si>
  <si>
    <t>PURCHASES</t>
  </si>
  <si>
    <t>TCL</t>
  </si>
  <si>
    <t>TCA</t>
  </si>
  <si>
    <t>a.nc.1</t>
  </si>
  <si>
    <t>a.nc.2</t>
  </si>
  <si>
    <t>a.nc.3</t>
  </si>
  <si>
    <t>a.nc.4</t>
  </si>
  <si>
    <t>a.yc.3</t>
  </si>
  <si>
    <t>l.yc.13</t>
  </si>
  <si>
    <t>l.yc.14</t>
  </si>
  <si>
    <t>l.nc.12</t>
  </si>
  <si>
    <t>l.nc.11</t>
  </si>
  <si>
    <t>l.nc.10</t>
  </si>
  <si>
    <t>l.nc.09</t>
  </si>
  <si>
    <t>l.eq.01</t>
  </si>
  <si>
    <t>a.yc.5</t>
  </si>
  <si>
    <t>a.yc.6</t>
  </si>
  <si>
    <t>a.yc.7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</si>
</sst>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64" formatCode="_(* #,##0_);_(* \(#,##0\);_(* &quot;-&quot;??_);_(@_)"/>
    <numFmt numFmtId="165" formatCode="_ * #,##0_ ;_ * \-#,##0_ ;_ * &quot;-&quot;??_ ;_ @_ "/>
    <numFmt numFmtId="166" formatCode="0.00_);\(0.00\)"/>
  </numFmts>
  <fonts count="29">
    <font>
      <sz val="10"/>
      <color rgb="FF000000"/>
      <name val="ARIAL"/>
    </font>
    <font>
      <b/>
      <sz val="11"/>
      <color rgb="FF000000"/>
      <name val="Calibri"/>
    </font>
    <font>
      <sz val="11"/>
      <color rgb="FF000000"/>
      <name val="Calibri"/>
    </font>
    <font>
      <b/>
      <sz val="12"/>
      <color rgb="FF000000"/>
      <name val="Calibri"/>
    </font>
    <font>
      <sz val="12"/>
      <color rgb="FF000000"/>
      <name val="Calibri"/>
    </font>
    <font>
      <b/>
      <u/>
      <sz val="12"/>
      <color rgb="FF800000"/>
      <name val="Calibri"/>
    </font>
    <font>
      <b/>
      <sz val="12"/>
      <color rgb="FF000000"/>
      <name val="Arial"/>
    </font>
    <font>
      <sz val="12"/>
      <color theme="1"/>
      <name val="Calibri"/>
    </font>
    <font>
      <b/>
      <u/>
      <sz val="12"/>
      <color rgb="FF800000"/>
      <name val="Calibri"/>
    </font>
    <font>
      <b/>
      <sz val="12"/>
      <color theme="1"/>
      <name val="Calibri"/>
    </font>
    <font>
      <b/>
      <u/>
      <sz val="12"/>
      <color rgb="FF000000"/>
      <name val="Calibri"/>
    </font>
    <font>
      <b/>
      <u/>
      <sz val="12"/>
      <color rgb="FF000000"/>
      <name val="Calibri"/>
    </font>
    <font>
      <b/>
      <u/>
      <sz val="12"/>
      <color rgb="FF00B050"/>
      <name val="Calibri"/>
    </font>
    <font>
      <b/>
      <sz val="12"/>
      <color rgb="FF00B050"/>
      <name val="Calibri"/>
    </font>
    <font>
      <b/>
      <sz val="12"/>
      <color theme="0"/>
      <name val="Calibri"/>
    </font>
    <font>
      <sz val="10"/>
      <name val="ARIAL"/>
    </font>
    <font>
      <b/>
      <u/>
      <sz val="12"/>
      <color rgb="FF800000"/>
      <name val="Calibri"/>
    </font>
    <font>
      <b/>
      <u/>
      <sz val="12"/>
      <color theme="0"/>
      <name val="Calibri"/>
    </font>
    <font>
      <b/>
      <u/>
      <sz val="12"/>
      <color theme="0"/>
      <name val="Calibri"/>
    </font>
    <font>
      <b/>
      <u/>
      <sz val="13"/>
      <color rgb="FF000000"/>
      <name val="Calibri"/>
    </font>
    <font>
      <sz val="13"/>
      <color rgb="FF000000"/>
      <name val="Calibri"/>
    </font>
    <font>
      <b/>
      <sz val="12"/>
      <color rgb="FF800000"/>
      <name val="Calibri"/>
    </font>
    <font>
      <b/>
      <sz val="12"/>
      <color rgb="FF000080"/>
      <name val="Calibri"/>
    </font>
    <font>
      <b/>
      <u/>
      <sz val="12"/>
      <color rgb="FF800000"/>
      <name val="Calibri"/>
    </font>
    <font>
      <b/>
      <u/>
      <sz val="12"/>
      <color rgb="FFFF0000"/>
      <name val="Calibri"/>
      <family val="2"/>
    </font>
    <font>
      <sz val="12"/>
      <color rgb="FFFF0000"/>
      <name val="Calibri"/>
      <family val="2"/>
    </font>
    <font>
      <sz val="10"/>
      <color rgb="FFFF0000"/>
      <name val="Arial"/>
      <family val="2"/>
    </font>
    <font>
      <sz val="12"/>
      <color rgb="FF000000"/>
      <name val="Calibri"/>
      <family val="2"/>
    </font>
    <font>
      <sz val="12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14">
    <xf numFmtId="0" fontId="0" fillId="0" borderId="0" xfId="0" applyFont="1" applyAlignment="1"/>
    <xf numFmtId="0" fontId="1" fillId="2" borderId="1" xfId="0" applyFont="1" applyFill="1" applyBorder="1" applyAlignment="1">
      <alignment vertical="center"/>
    </xf>
    <xf numFmtId="43" fontId="1" fillId="2" borderId="1" xfId="0" applyNumberFormat="1" applyFont="1" applyFill="1" applyBorder="1" applyAlignment="1">
      <alignment vertical="center"/>
    </xf>
    <xf numFmtId="43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0" fontId="4" fillId="0" borderId="0" xfId="0" applyFont="1"/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64" fontId="4" fillId="0" borderId="0" xfId="0" applyNumberFormat="1" applyFont="1"/>
    <xf numFmtId="4" fontId="6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4" fontId="4" fillId="0" borderId="0" xfId="0" applyNumberFormat="1" applyFont="1"/>
    <xf numFmtId="43" fontId="4" fillId="0" borderId="0" xfId="0" applyNumberFormat="1" applyFont="1"/>
    <xf numFmtId="164" fontId="4" fillId="0" borderId="2" xfId="0" applyNumberFormat="1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164" fontId="7" fillId="0" borderId="0" xfId="0" applyNumberFormat="1" applyFont="1" applyAlignment="1">
      <alignment horizontal="left" vertical="center"/>
    </xf>
    <xf numFmtId="164" fontId="7" fillId="0" borderId="2" xfId="0" applyNumberFormat="1" applyFont="1" applyBorder="1" applyAlignment="1">
      <alignment horizontal="left" vertical="center"/>
    </xf>
    <xf numFmtId="164" fontId="8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shrinkToFit="1"/>
    </xf>
    <xf numFmtId="164" fontId="4" fillId="0" borderId="2" xfId="0" applyNumberFormat="1" applyFont="1" applyBorder="1" applyAlignment="1">
      <alignment horizontal="left" vertical="center" shrinkToFit="1"/>
    </xf>
    <xf numFmtId="164" fontId="9" fillId="0" borderId="0" xfId="0" applyNumberFormat="1" applyFont="1" applyAlignment="1">
      <alignment horizontal="left" vertical="center"/>
    </xf>
    <xf numFmtId="164" fontId="3" fillId="0" borderId="3" xfId="0" applyNumberFormat="1" applyFont="1" applyBorder="1" applyAlignment="1">
      <alignment horizontal="left"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4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vertical="center"/>
    </xf>
    <xf numFmtId="165" fontId="4" fillId="0" borderId="0" xfId="0" applyNumberFormat="1" applyFont="1" applyAlignment="1">
      <alignment horizontal="right" vertical="center"/>
    </xf>
    <xf numFmtId="43" fontId="4" fillId="0" borderId="0" xfId="0" applyNumberFormat="1" applyFont="1" applyAlignment="1">
      <alignment vertical="center"/>
    </xf>
    <xf numFmtId="165" fontId="4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164" fontId="3" fillId="0" borderId="2" xfId="0" applyNumberFormat="1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3" fillId="0" borderId="0" xfId="0" quotePrefix="1" applyFont="1" applyAlignment="1">
      <alignment horizontal="left" vertical="center"/>
    </xf>
    <xf numFmtId="165" fontId="3" fillId="0" borderId="0" xfId="0" applyNumberFormat="1" applyFont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65" fontId="3" fillId="0" borderId="0" xfId="0" applyNumberFormat="1" applyFont="1" applyAlignment="1">
      <alignment horizontal="right" vertical="center" wrapText="1"/>
    </xf>
    <xf numFmtId="164" fontId="14" fillId="5" borderId="1" xfId="0" applyNumberFormat="1" applyFont="1" applyFill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164" fontId="14" fillId="2" borderId="1" xfId="0" applyNumberFormat="1" applyFont="1" applyFill="1" applyBorder="1" applyAlignment="1">
      <alignment horizontal="left" vertical="center"/>
    </xf>
    <xf numFmtId="165" fontId="16" fillId="0" borderId="0" xfId="0" applyNumberFormat="1" applyFont="1" applyAlignment="1">
      <alignment horizontal="left" vertical="center"/>
    </xf>
    <xf numFmtId="165" fontId="7" fillId="0" borderId="2" xfId="0" applyNumberFormat="1" applyFont="1" applyBorder="1" applyAlignment="1">
      <alignment horizontal="left" vertical="center"/>
    </xf>
    <xf numFmtId="165" fontId="9" fillId="0" borderId="7" xfId="0" applyNumberFormat="1" applyFont="1" applyBorder="1" applyAlignment="1">
      <alignment horizontal="left" vertical="center"/>
    </xf>
    <xf numFmtId="165" fontId="7" fillId="0" borderId="0" xfId="0" applyNumberFormat="1" applyFont="1" applyAlignment="1">
      <alignment horizontal="left" vertical="center"/>
    </xf>
    <xf numFmtId="165" fontId="9" fillId="0" borderId="0" xfId="0" applyNumberFormat="1" applyFont="1" applyAlignment="1">
      <alignment horizontal="left" vertical="center"/>
    </xf>
    <xf numFmtId="164" fontId="14" fillId="2" borderId="1" xfId="0" applyNumberFormat="1" applyFont="1" applyFill="1" applyBorder="1" applyAlignment="1">
      <alignment vertical="center"/>
    </xf>
    <xf numFmtId="43" fontId="14" fillId="2" borderId="1" xfId="0" applyNumberFormat="1" applyFont="1" applyFill="1" applyBorder="1" applyAlignment="1">
      <alignment vertical="center"/>
    </xf>
    <xf numFmtId="165" fontId="3" fillId="0" borderId="3" xfId="0" applyNumberFormat="1" applyFont="1" applyBorder="1" applyAlignment="1">
      <alignment horizontal="left" vertical="center"/>
    </xf>
    <xf numFmtId="164" fontId="3" fillId="0" borderId="0" xfId="0" applyNumberFormat="1" applyFont="1" applyAlignment="1">
      <alignment horizontal="right" vertical="center" wrapText="1"/>
    </xf>
    <xf numFmtId="0" fontId="17" fillId="5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/>
    </xf>
    <xf numFmtId="0" fontId="14" fillId="5" borderId="1" xfId="0" applyFont="1" applyFill="1" applyBorder="1" applyAlignment="1">
      <alignment horizontal="left" vertical="center"/>
    </xf>
    <xf numFmtId="43" fontId="9" fillId="0" borderId="0" xfId="0" applyNumberFormat="1" applyFont="1" applyAlignment="1">
      <alignment horizontal="center" vertical="center"/>
    </xf>
    <xf numFmtId="0" fontId="19" fillId="0" borderId="8" xfId="0" applyFont="1" applyBorder="1" applyAlignment="1">
      <alignment wrapText="1"/>
    </xf>
    <xf numFmtId="0" fontId="20" fillId="0" borderId="8" xfId="0" applyFont="1" applyBorder="1" applyAlignment="1">
      <alignment wrapText="1"/>
    </xf>
    <xf numFmtId="165" fontId="9" fillId="0" borderId="2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wrapText="1"/>
    </xf>
    <xf numFmtId="165" fontId="9" fillId="0" borderId="3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43" fontId="7" fillId="0" borderId="0" xfId="0" applyNumberFormat="1" applyFont="1" applyAlignment="1">
      <alignment horizontal="right" vertical="center"/>
    </xf>
    <xf numFmtId="43" fontId="7" fillId="0" borderId="2" xfId="0" applyNumberFormat="1" applyFont="1" applyBorder="1" applyAlignment="1">
      <alignment horizontal="right" vertical="center"/>
    </xf>
    <xf numFmtId="0" fontId="4" fillId="0" borderId="0" xfId="0" quotePrefix="1" applyFont="1" applyAlignment="1">
      <alignment horizontal="left" vertical="center"/>
    </xf>
    <xf numFmtId="165" fontId="4" fillId="0" borderId="0" xfId="0" applyNumberFormat="1" applyFont="1"/>
    <xf numFmtId="0" fontId="21" fillId="0" borderId="0" xfId="0" applyFont="1" applyAlignment="1">
      <alignment horizontal="center" vertical="center"/>
    </xf>
    <xf numFmtId="164" fontId="4" fillId="0" borderId="0" xfId="0" applyNumberFormat="1" applyFont="1" applyAlignment="1">
      <alignment vertical="center"/>
    </xf>
    <xf numFmtId="164" fontId="4" fillId="0" borderId="0" xfId="0" applyNumberFormat="1" applyFont="1" applyAlignment="1">
      <alignment horizontal="right" vertical="center"/>
    </xf>
    <xf numFmtId="164" fontId="4" fillId="0" borderId="2" xfId="0" applyNumberFormat="1" applyFont="1" applyBorder="1" applyAlignment="1">
      <alignment horizontal="right" vertical="center"/>
    </xf>
    <xf numFmtId="164" fontId="3" fillId="0" borderId="0" xfId="0" applyNumberFormat="1" applyFont="1" applyAlignment="1">
      <alignment horizontal="right" vertical="center"/>
    </xf>
    <xf numFmtId="164" fontId="7" fillId="0" borderId="0" xfId="0" applyNumberFormat="1" applyFont="1" applyAlignment="1">
      <alignment horizontal="right" vertical="center"/>
    </xf>
    <xf numFmtId="164" fontId="7" fillId="0" borderId="2" xfId="0" applyNumberFormat="1" applyFont="1" applyBorder="1" applyAlignment="1">
      <alignment horizontal="right" vertical="center"/>
    </xf>
    <xf numFmtId="43" fontId="4" fillId="0" borderId="2" xfId="0" applyNumberFormat="1" applyFont="1" applyBorder="1" applyAlignment="1">
      <alignment vertical="center"/>
    </xf>
    <xf numFmtId="164" fontId="3" fillId="0" borderId="3" xfId="0" applyNumberFormat="1" applyFont="1" applyBorder="1" applyAlignment="1">
      <alignment horizontal="right" vertical="center"/>
    </xf>
    <xf numFmtId="166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164" fontId="22" fillId="0" borderId="0" xfId="0" applyNumberFormat="1" applyFont="1" applyAlignment="1">
      <alignment horizontal="right" vertical="center"/>
    </xf>
    <xf numFmtId="0" fontId="23" fillId="0" borderId="0" xfId="0" applyFont="1" applyAlignment="1">
      <alignment vertical="center"/>
    </xf>
    <xf numFmtId="164" fontId="7" fillId="0" borderId="0" xfId="0" applyNumberFormat="1" applyFont="1" applyAlignment="1">
      <alignment vertical="center"/>
    </xf>
    <xf numFmtId="164" fontId="7" fillId="0" borderId="2" xfId="0" applyNumberFormat="1" applyFont="1" applyBorder="1" applyAlignment="1">
      <alignment vertical="center"/>
    </xf>
    <xf numFmtId="164" fontId="3" fillId="0" borderId="9" xfId="0" applyNumberFormat="1" applyFont="1" applyBorder="1" applyAlignment="1">
      <alignment horizontal="right" vertical="center"/>
    </xf>
    <xf numFmtId="164" fontId="3" fillId="0" borderId="2" xfId="0" applyNumberFormat="1" applyFont="1" applyBorder="1" applyAlignment="1">
      <alignment horizontal="right" vertical="center"/>
    </xf>
    <xf numFmtId="164" fontId="4" fillId="0" borderId="2" xfId="0" applyNumberFormat="1" applyFont="1" applyBorder="1"/>
    <xf numFmtId="0" fontId="3" fillId="0" borderId="0" xfId="0" applyFont="1"/>
    <xf numFmtId="164" fontId="3" fillId="0" borderId="0" xfId="0" applyNumberFormat="1" applyFont="1" applyAlignment="1">
      <alignment vertical="center"/>
    </xf>
    <xf numFmtId="164" fontId="3" fillId="0" borderId="2" xfId="0" applyNumberFormat="1" applyFont="1" applyBorder="1" applyAlignment="1">
      <alignment vertical="center"/>
    </xf>
    <xf numFmtId="164" fontId="7" fillId="3" borderId="1" xfId="0" applyNumberFormat="1" applyFont="1" applyFill="1" applyBorder="1" applyAlignment="1">
      <alignment horizontal="left" vertical="center"/>
    </xf>
    <xf numFmtId="164" fontId="7" fillId="3" borderId="10" xfId="0" applyNumberFormat="1" applyFont="1" applyFill="1" applyBorder="1" applyAlignment="1">
      <alignment horizontal="left" vertical="center"/>
    </xf>
    <xf numFmtId="165" fontId="1" fillId="2" borderId="1" xfId="0" applyNumberFormat="1" applyFont="1" applyFill="1" applyBorder="1" applyAlignment="1">
      <alignment vertical="center"/>
    </xf>
    <xf numFmtId="165" fontId="2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43" fontId="25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165" fontId="25" fillId="0" borderId="0" xfId="0" applyNumberFormat="1" applyFont="1" applyAlignment="1">
      <alignment vertical="center"/>
    </xf>
    <xf numFmtId="0" fontId="26" fillId="0" borderId="0" xfId="0" applyFont="1" applyAlignment="1"/>
    <xf numFmtId="165" fontId="27" fillId="0" borderId="0" xfId="0" applyNumberFormat="1" applyFont="1" applyAlignment="1">
      <alignment horizontal="right" vertical="center"/>
    </xf>
    <xf numFmtId="0" fontId="28" fillId="0" borderId="0" xfId="0" applyFont="1" applyAlignment="1">
      <alignment vertical="center"/>
    </xf>
    <xf numFmtId="165" fontId="28" fillId="0" borderId="0" xfId="0" applyNumberFormat="1" applyFont="1" applyAlignment="1">
      <alignment horizontal="right" vertical="center"/>
    </xf>
    <xf numFmtId="0" fontId="2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/>
    <xf numFmtId="0" fontId="14" fillId="4" borderId="4" xfId="0" applyFont="1" applyFill="1" applyBorder="1" applyAlignment="1">
      <alignment horizontal="left" vertical="center"/>
    </xf>
    <xf numFmtId="0" fontId="15" fillId="0" borderId="5" xfId="0" applyFont="1" applyBorder="1"/>
    <xf numFmtId="0" fontId="15" fillId="0" borderId="6" xfId="0" applyFont="1" applyBorder="1"/>
    <xf numFmtId="164" fontId="3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790575</xdr:colOff>
      <xdr:row>396</xdr:row>
      <xdr:rowOff>47625</xdr:rowOff>
    </xdr:from>
    <xdr:ext cx="2047875" cy="866775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581025</xdr:colOff>
      <xdr:row>509</xdr:row>
      <xdr:rowOff>142875</xdr:rowOff>
    </xdr:from>
    <xdr:ext cx="2047875" cy="876300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1476375</xdr:colOff>
      <xdr:row>585</xdr:row>
      <xdr:rowOff>123825</xdr:rowOff>
    </xdr:from>
    <xdr:ext cx="2047875" cy="876300"/>
    <xdr:pic>
      <xdr:nvPicPr>
        <xdr:cNvPr id="5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</xdr:colOff>
      <xdr:row>400</xdr:row>
      <xdr:rowOff>190500</xdr:rowOff>
    </xdr:from>
    <xdr:ext cx="2047875" cy="885825"/>
    <xdr:pic>
      <xdr:nvPicPr>
        <xdr:cNvPr id="6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523875</xdr:colOff>
      <xdr:row>445</xdr:row>
      <xdr:rowOff>76200</xdr:rowOff>
    </xdr:from>
    <xdr:ext cx="2047875" cy="885825"/>
    <xdr:pic>
      <xdr:nvPicPr>
        <xdr:cNvPr id="7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685800</xdr:colOff>
      <xdr:row>490</xdr:row>
      <xdr:rowOff>0</xdr:rowOff>
    </xdr:from>
    <xdr:ext cx="2047875" cy="885825"/>
    <xdr:pic>
      <xdr:nvPicPr>
        <xdr:cNvPr id="8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495300</xdr:colOff>
      <xdr:row>555</xdr:row>
      <xdr:rowOff>0</xdr:rowOff>
    </xdr:from>
    <xdr:ext cx="2047875" cy="885825"/>
    <xdr:pic>
      <xdr:nvPicPr>
        <xdr:cNvPr id="9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10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790575</xdr:colOff>
      <xdr:row>394</xdr:row>
      <xdr:rowOff>47625</xdr:rowOff>
    </xdr:from>
    <xdr:ext cx="2047875" cy="866775"/>
    <xdr:pic>
      <xdr:nvPicPr>
        <xdr:cNvPr id="11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581025</xdr:colOff>
      <xdr:row>507</xdr:row>
      <xdr:rowOff>142875</xdr:rowOff>
    </xdr:from>
    <xdr:ext cx="2047875" cy="876300"/>
    <xdr:pic>
      <xdr:nvPicPr>
        <xdr:cNvPr id="12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398</xdr:row>
      <xdr:rowOff>190500</xdr:rowOff>
    </xdr:from>
    <xdr:ext cx="2047875" cy="885825"/>
    <xdr:pic>
      <xdr:nvPicPr>
        <xdr:cNvPr id="1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523875</xdr:colOff>
      <xdr:row>443</xdr:row>
      <xdr:rowOff>76200</xdr:rowOff>
    </xdr:from>
    <xdr:ext cx="2047875" cy="885825"/>
    <xdr:pic>
      <xdr:nvPicPr>
        <xdr:cNvPr id="14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685800</xdr:colOff>
      <xdr:row>488</xdr:row>
      <xdr:rowOff>0</xdr:rowOff>
    </xdr:from>
    <xdr:ext cx="2047875" cy="885825"/>
    <xdr:pic>
      <xdr:nvPicPr>
        <xdr:cNvPr id="15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495300</xdr:colOff>
      <xdr:row>553</xdr:row>
      <xdr:rowOff>0</xdr:rowOff>
    </xdr:from>
    <xdr:ext cx="2047875" cy="885825"/>
    <xdr:pic>
      <xdr:nvPicPr>
        <xdr:cNvPr id="16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28575</xdr:rowOff>
    </xdr:from>
    <xdr:ext cx="5772150" cy="10287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1123950</xdr:colOff>
      <xdr:row>0</xdr:row>
      <xdr:rowOff>0</xdr:rowOff>
    </xdr:from>
    <xdr:ext cx="7019925" cy="12573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55</xdr:row>
      <xdr:rowOff>0</xdr:rowOff>
    </xdr:from>
    <xdr:ext cx="2038350" cy="857250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495925" cy="1000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72</xdr:row>
      <xdr:rowOff>161925</xdr:rowOff>
    </xdr:from>
    <xdr:ext cx="2038350" cy="885825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419100</xdr:colOff>
      <xdr:row>68</xdr:row>
      <xdr:rowOff>0</xdr:rowOff>
    </xdr:from>
    <xdr:ext cx="2047875" cy="876300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38100</xdr:rowOff>
    </xdr:from>
    <xdr:ext cx="5495925" cy="1000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99</xdr:row>
      <xdr:rowOff>142875</xdr:rowOff>
    </xdr:from>
    <xdr:ext cx="2038350" cy="895350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581025</xdr:colOff>
      <xdr:row>42</xdr:row>
      <xdr:rowOff>0</xdr:rowOff>
    </xdr:from>
    <xdr:ext cx="2047875" cy="857250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95925" cy="9906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495925" cy="990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%2024032021\BANTHIA%20PROVISIONAL%20BALANCE%20SHEET_MARCH-21\28052021_FINAL_Provisional%20Financial%20Statements%20FY%202020-21%20Batsons%20Textiles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HARMESH\HDFC_240118\2021\OUTSTANDING-R037-31MAR2021_BOOK%20DEBT_PRINT0105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ST%20PROFIT%20&amp;%20LOSS%20P&amp;G%20FORMAT_MARCH-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%2024032021\BANTHIA%20PROVISIONAL%20BALANCE%20SHEET_MARCH-21\FINAL_Provisional%20Financial%20Statements%20FY%202020-21%20Batsons%20Textil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orted P&amp;L"/>
      <sheetName val="Balance Sheet"/>
      <sheetName val="Trading Account"/>
      <sheetName val="P&amp;L"/>
      <sheetName val="Exported P&amp;L (2)"/>
      <sheetName val="Exported P&amp;L (3)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ELET LIST"/>
      <sheetName val="Export Worksheet_BOOKS"/>
      <sheetName val="Export Worksheet_ACTUAL"/>
      <sheetName val="SQL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Exported P&amp;L"/>
      <sheetName val="Balance Sheet"/>
      <sheetName val="P&amp;L-"/>
      <sheetName val="Schdule-15"/>
      <sheetName val="Schdule-16"/>
      <sheetName val="Schdule-17"/>
      <sheetName val="Schdule-18"/>
      <sheetName val="Schdule-19"/>
      <sheetName val="Schdule-20"/>
      <sheetName val="Schdule-21"/>
      <sheetName val="Schdule-22"/>
      <sheetName val="Schdule-23"/>
      <sheetName val="Schdule-24"/>
      <sheetName val="CASH FLOW"/>
      <sheetName val="P&amp;L (2)"/>
      <sheetName val="Trading Account"/>
      <sheetName val="P&amp;L"/>
      <sheetName val="Exported P&amp;L (2)"/>
      <sheetName val="Exported P&amp;L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Exported P&amp;L"/>
      <sheetName val="Balance Sheet"/>
      <sheetName val="Trading Account"/>
      <sheetName val="P&amp;L"/>
      <sheetName val="Exported P&amp;L (2)"/>
      <sheetName val="Exported P&amp;L (3)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3" width="20.7109375" customWidth="1"/>
    <col min="4" max="4" width="13.140625" customWidth="1"/>
    <col min="5" max="5" width="15" customWidth="1"/>
    <col min="6" max="6" width="14.5703125" customWidth="1"/>
    <col min="7" max="7" width="14.140625" customWidth="1"/>
    <col min="8" max="8" width="15.28515625" customWidth="1"/>
    <col min="9" max="26" width="11.42578125" customWidth="1"/>
  </cols>
  <sheetData>
    <row r="1" spans="1:26" ht="15.75" customHeight="1">
      <c r="A1" s="5"/>
      <c r="B1" s="6"/>
      <c r="C1" s="7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6"/>
      <c r="C2" s="6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6"/>
      <c r="C3" s="6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6"/>
      <c r="C4" s="6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6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6"/>
      <c r="C6" s="6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109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7"/>
      <c r="C8" s="7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7" t="s">
        <v>561</v>
      </c>
      <c r="C9" s="7" t="s">
        <v>562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10</v>
      </c>
      <c r="B10" s="6"/>
      <c r="C10" s="6"/>
      <c r="D10" s="8"/>
      <c r="E10" s="8"/>
      <c r="F10" s="8"/>
      <c r="G10" s="8">
        <v>-276184765.16000021</v>
      </c>
      <c r="H10" s="12">
        <f>G10-B11</f>
        <v>-276184765.16000021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563</v>
      </c>
      <c r="B11" s="6">
        <f>'[1]P&amp;L'!C86</f>
        <v>0</v>
      </c>
      <c r="C11" s="6">
        <v>0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>
        <f t="shared" ref="A12:A17" si="0">'[1]Exported P&amp;L'!A118</f>
        <v>0</v>
      </c>
      <c r="B12" s="6">
        <f t="shared" ref="B12:B17" si="1">'[1]Exported P&amp;L'!C118</f>
        <v>0</v>
      </c>
      <c r="C12" s="6">
        <v>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>
        <f t="shared" si="0"/>
        <v>0</v>
      </c>
      <c r="B13" s="6">
        <f t="shared" si="1"/>
        <v>0</v>
      </c>
      <c r="C13" s="6">
        <v>0</v>
      </c>
      <c r="D13" s="8"/>
      <c r="E13" s="8"/>
      <c r="F13" s="13"/>
      <c r="G13" s="14"/>
      <c r="H13" s="14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>
        <f t="shared" si="0"/>
        <v>0</v>
      </c>
      <c r="B14" s="6">
        <f t="shared" si="1"/>
        <v>0</v>
      </c>
      <c r="C14" s="6">
        <v>0</v>
      </c>
      <c r="D14" s="8"/>
      <c r="E14" s="8"/>
      <c r="F14" s="14"/>
      <c r="G14" s="14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>
        <f t="shared" si="0"/>
        <v>0</v>
      </c>
      <c r="B15" s="6">
        <f t="shared" si="1"/>
        <v>0</v>
      </c>
      <c r="C15" s="6">
        <v>0</v>
      </c>
      <c r="D15" s="8"/>
      <c r="E15" s="8"/>
      <c r="F15" s="15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>
        <f t="shared" si="0"/>
        <v>0</v>
      </c>
      <c r="B16" s="6">
        <f t="shared" si="1"/>
        <v>0</v>
      </c>
      <c r="C16" s="6">
        <v>0</v>
      </c>
      <c r="D16" s="8"/>
      <c r="E16" s="8"/>
      <c r="F16" s="16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>
        <f t="shared" si="0"/>
        <v>0</v>
      </c>
      <c r="B17" s="17">
        <f t="shared" si="1"/>
        <v>0</v>
      </c>
      <c r="C17" s="17">
        <v>0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/>
      <c r="B18" s="7">
        <f t="shared" ref="B18:C18" si="2">SUM(B11:B17)</f>
        <v>0</v>
      </c>
      <c r="C18" s="7">
        <f t="shared" si="2"/>
        <v>0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1" t="s">
        <v>17</v>
      </c>
      <c r="B19" s="6"/>
      <c r="C19" s="6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8">
        <f t="shared" ref="A20:A29" si="3">'[1]Exported P&amp;L'!A125</f>
        <v>0</v>
      </c>
      <c r="B20" s="6">
        <f t="shared" ref="B20:C20" si="4">'[1]Exported P&amp;L'!C125</f>
        <v>0</v>
      </c>
      <c r="C20" s="6">
        <f t="shared" si="4"/>
        <v>0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8">
        <f t="shared" si="3"/>
        <v>0</v>
      </c>
      <c r="B21" s="6">
        <f t="shared" ref="B21:C21" si="5">'[1]Exported P&amp;L'!C126</f>
        <v>0</v>
      </c>
      <c r="C21" s="6">
        <f t="shared" si="5"/>
        <v>0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8">
        <f t="shared" si="3"/>
        <v>0</v>
      </c>
      <c r="B22" s="6">
        <f t="shared" ref="B22:C22" si="6">'[1]Exported P&amp;L'!C127</f>
        <v>0</v>
      </c>
      <c r="C22" s="6">
        <f t="shared" si="6"/>
        <v>0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8">
        <f t="shared" si="3"/>
        <v>0</v>
      </c>
      <c r="B23" s="6">
        <f t="shared" ref="B23:C23" si="7">'[1]Exported P&amp;L'!C128</f>
        <v>0</v>
      </c>
      <c r="C23" s="6">
        <f t="shared" si="7"/>
        <v>0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8">
        <f t="shared" si="3"/>
        <v>0</v>
      </c>
      <c r="B24" s="6">
        <f t="shared" ref="B24:C24" si="8">'[1]Exported P&amp;L'!C129</f>
        <v>0</v>
      </c>
      <c r="C24" s="6">
        <f t="shared" si="8"/>
        <v>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8">
        <f t="shared" si="3"/>
        <v>0</v>
      </c>
      <c r="B25" s="6">
        <f t="shared" ref="B25:C25" si="9">'[1]Exported P&amp;L'!C130</f>
        <v>0</v>
      </c>
      <c r="C25" s="6">
        <f t="shared" si="9"/>
        <v>0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8">
        <f t="shared" si="3"/>
        <v>0</v>
      </c>
      <c r="B26" s="6">
        <f t="shared" ref="B26:C26" si="10">'[1]Exported P&amp;L'!C131</f>
        <v>0</v>
      </c>
      <c r="C26" s="6">
        <f t="shared" si="10"/>
        <v>0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8">
        <f t="shared" si="3"/>
        <v>0</v>
      </c>
      <c r="B27" s="6">
        <f t="shared" ref="B27:C27" si="11">'[1]Exported P&amp;L'!C132</f>
        <v>0</v>
      </c>
      <c r="C27" s="6">
        <f t="shared" si="11"/>
        <v>0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8">
        <f t="shared" si="3"/>
        <v>0</v>
      </c>
      <c r="B28" s="6">
        <f t="shared" ref="B28:B29" si="12">'[1]Exported P&amp;L'!C133</f>
        <v>0</v>
      </c>
      <c r="C28" s="6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8">
        <f t="shared" si="3"/>
        <v>0</v>
      </c>
      <c r="B29" s="17">
        <f t="shared" si="12"/>
        <v>0</v>
      </c>
      <c r="C29" s="17">
        <f>'[1]Exported P&amp;L'!D134</f>
        <v>0</v>
      </c>
      <c r="D29" s="8"/>
      <c r="E29" s="8"/>
      <c r="F29" s="12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7">
        <f>SUM(B20:B29)</f>
        <v>0</v>
      </c>
      <c r="C30" s="7">
        <f>SUM(C21:C29)</f>
        <v>0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1" t="s">
        <v>28</v>
      </c>
      <c r="B31" s="6"/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>
        <f t="shared" ref="A32:A43" si="13">'[1]Exported P&amp;L'!A136</f>
        <v>0</v>
      </c>
      <c r="B32" s="19">
        <f t="shared" ref="B32:B43" si="14">'[1]Exported P&amp;L'!C136</f>
        <v>0</v>
      </c>
      <c r="C32" s="6">
        <f>'[1]Exported P&amp;L'!B136</f>
        <v>0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>
        <f t="shared" si="13"/>
        <v>0</v>
      </c>
      <c r="B33" s="19">
        <f t="shared" si="14"/>
        <v>0</v>
      </c>
      <c r="C33" s="6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>
        <f t="shared" si="13"/>
        <v>0</v>
      </c>
      <c r="B34" s="19">
        <f t="shared" si="14"/>
        <v>0</v>
      </c>
      <c r="C34" s="6">
        <f t="shared" ref="C34:C43" si="15">'[1]Exported P&amp;L'!B138</f>
        <v>0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>
        <f t="shared" si="13"/>
        <v>0</v>
      </c>
      <c r="B35" s="19">
        <f t="shared" si="14"/>
        <v>0</v>
      </c>
      <c r="C35" s="6">
        <f t="shared" si="15"/>
        <v>0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>
        <f t="shared" si="13"/>
        <v>0</v>
      </c>
      <c r="B36" s="19">
        <f t="shared" si="14"/>
        <v>0</v>
      </c>
      <c r="C36" s="6">
        <f t="shared" si="15"/>
        <v>0</v>
      </c>
      <c r="D36" s="8"/>
      <c r="E36" s="8"/>
      <c r="F36" s="8">
        <v>2442205.9900000095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>
        <f t="shared" si="13"/>
        <v>0</v>
      </c>
      <c r="B37" s="19">
        <f t="shared" si="14"/>
        <v>0</v>
      </c>
      <c r="C37" s="6">
        <f t="shared" si="15"/>
        <v>0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>
        <f t="shared" si="13"/>
        <v>0</v>
      </c>
      <c r="B38" s="19">
        <f t="shared" si="14"/>
        <v>0</v>
      </c>
      <c r="C38" s="6">
        <f t="shared" si="15"/>
        <v>0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>
        <f t="shared" si="13"/>
        <v>0</v>
      </c>
      <c r="B39" s="19">
        <f t="shared" si="14"/>
        <v>0</v>
      </c>
      <c r="C39" s="6">
        <f t="shared" si="15"/>
        <v>0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>
        <f t="shared" si="13"/>
        <v>0</v>
      </c>
      <c r="B40" s="19">
        <f t="shared" si="14"/>
        <v>0</v>
      </c>
      <c r="C40" s="6">
        <f t="shared" si="15"/>
        <v>0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>
        <f t="shared" si="13"/>
        <v>0</v>
      </c>
      <c r="B41" s="19">
        <f t="shared" si="14"/>
        <v>0</v>
      </c>
      <c r="C41" s="6">
        <f t="shared" si="15"/>
        <v>0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>
        <f t="shared" si="13"/>
        <v>0</v>
      </c>
      <c r="B42" s="19">
        <f t="shared" si="14"/>
        <v>0</v>
      </c>
      <c r="C42" s="6">
        <f t="shared" si="15"/>
        <v>0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>
        <f t="shared" si="13"/>
        <v>0</v>
      </c>
      <c r="B43" s="20">
        <f t="shared" si="14"/>
        <v>0</v>
      </c>
      <c r="C43" s="17">
        <f t="shared" si="15"/>
        <v>0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7">
        <f t="shared" ref="B44:C44" si="16">SUM(B32:B43)</f>
        <v>0</v>
      </c>
      <c r="C44" s="7">
        <f t="shared" si="16"/>
        <v>0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1" t="s">
        <v>41</v>
      </c>
      <c r="B45" s="6"/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8">
        <f t="shared" ref="A46:A163" si="17">'[1]Exported P&amp;L'!A149</f>
        <v>0</v>
      </c>
      <c r="B46" s="6">
        <f t="shared" ref="B46:B163" si="18">'[1]Exported P&amp;L'!C149</f>
        <v>0</v>
      </c>
      <c r="C46" s="6">
        <v>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8">
        <f t="shared" si="17"/>
        <v>0</v>
      </c>
      <c r="B47" s="6">
        <f t="shared" si="18"/>
        <v>0</v>
      </c>
      <c r="C47" s="6">
        <v>0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8">
        <f t="shared" si="17"/>
        <v>0</v>
      </c>
      <c r="B48" s="6">
        <f t="shared" si="18"/>
        <v>0</v>
      </c>
      <c r="C48" s="6">
        <v>0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8">
        <f t="shared" si="17"/>
        <v>0</v>
      </c>
      <c r="B49" s="6">
        <f t="shared" si="18"/>
        <v>0</v>
      </c>
      <c r="C49" s="6">
        <v>0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8">
        <f t="shared" si="17"/>
        <v>0</v>
      </c>
      <c r="B50" s="6">
        <f t="shared" si="18"/>
        <v>0</v>
      </c>
      <c r="C50" s="6">
        <v>0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8">
        <f t="shared" si="17"/>
        <v>0</v>
      </c>
      <c r="B51" s="6">
        <f t="shared" si="18"/>
        <v>0</v>
      </c>
      <c r="C51" s="6">
        <v>0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8">
        <f t="shared" si="17"/>
        <v>0</v>
      </c>
      <c r="B52" s="6">
        <f t="shared" si="18"/>
        <v>0</v>
      </c>
      <c r="C52" s="6">
        <v>0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8">
        <f t="shared" si="17"/>
        <v>0</v>
      </c>
      <c r="B53" s="6">
        <f t="shared" si="18"/>
        <v>0</v>
      </c>
      <c r="C53" s="6">
        <v>0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8">
        <f t="shared" si="17"/>
        <v>0</v>
      </c>
      <c r="B54" s="6">
        <f t="shared" si="18"/>
        <v>0</v>
      </c>
      <c r="C54" s="6">
        <v>0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8">
        <f t="shared" si="17"/>
        <v>0</v>
      </c>
      <c r="B55" s="6">
        <f t="shared" si="18"/>
        <v>0</v>
      </c>
      <c r="C55" s="6">
        <v>0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8">
        <f t="shared" si="17"/>
        <v>0</v>
      </c>
      <c r="B56" s="6">
        <f t="shared" si="18"/>
        <v>0</v>
      </c>
      <c r="C56" s="6">
        <v>0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8">
        <f t="shared" si="17"/>
        <v>0</v>
      </c>
      <c r="B57" s="6">
        <f t="shared" si="18"/>
        <v>0</v>
      </c>
      <c r="C57" s="6">
        <v>0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8">
        <f t="shared" si="17"/>
        <v>0</v>
      </c>
      <c r="B58" s="6">
        <f t="shared" si="18"/>
        <v>0</v>
      </c>
      <c r="C58" s="6">
        <v>0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8">
        <f t="shared" si="17"/>
        <v>0</v>
      </c>
      <c r="B59" s="6">
        <f t="shared" si="18"/>
        <v>0</v>
      </c>
      <c r="C59" s="6">
        <v>0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8">
        <f t="shared" si="17"/>
        <v>0</v>
      </c>
      <c r="B60" s="6">
        <f t="shared" si="18"/>
        <v>0</v>
      </c>
      <c r="C60" s="6">
        <v>0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8">
        <f t="shared" si="17"/>
        <v>0</v>
      </c>
      <c r="B61" s="6">
        <f t="shared" si="18"/>
        <v>0</v>
      </c>
      <c r="C61" s="6">
        <v>0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8">
        <f t="shared" si="17"/>
        <v>0</v>
      </c>
      <c r="B62" s="6">
        <f t="shared" si="18"/>
        <v>0</v>
      </c>
      <c r="C62" s="6">
        <v>0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8">
        <f t="shared" si="17"/>
        <v>0</v>
      </c>
      <c r="B63" s="6">
        <f t="shared" si="18"/>
        <v>0</v>
      </c>
      <c r="C63" s="6">
        <v>0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8">
        <f t="shared" si="17"/>
        <v>0</v>
      </c>
      <c r="B64" s="6">
        <f t="shared" si="18"/>
        <v>0</v>
      </c>
      <c r="C64" s="6">
        <v>0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8">
        <f t="shared" si="17"/>
        <v>0</v>
      </c>
      <c r="B65" s="6">
        <f t="shared" si="18"/>
        <v>0</v>
      </c>
      <c r="C65" s="6">
        <v>0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8">
        <f t="shared" si="17"/>
        <v>0</v>
      </c>
      <c r="B66" s="6">
        <f t="shared" si="18"/>
        <v>0</v>
      </c>
      <c r="C66" s="6">
        <v>0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8">
        <f t="shared" si="17"/>
        <v>0</v>
      </c>
      <c r="B67" s="6">
        <f t="shared" si="18"/>
        <v>0</v>
      </c>
      <c r="C67" s="6">
        <v>0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8">
        <f t="shared" si="17"/>
        <v>0</v>
      </c>
      <c r="B68" s="6">
        <f t="shared" si="18"/>
        <v>0</v>
      </c>
      <c r="C68" s="6">
        <v>0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8">
        <f t="shared" si="17"/>
        <v>0</v>
      </c>
      <c r="B69" s="6">
        <f t="shared" si="18"/>
        <v>0</v>
      </c>
      <c r="C69" s="6">
        <v>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8">
        <f t="shared" si="17"/>
        <v>0</v>
      </c>
      <c r="B70" s="6">
        <f t="shared" si="18"/>
        <v>0</v>
      </c>
      <c r="C70" s="6">
        <v>0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8">
        <f t="shared" si="17"/>
        <v>0</v>
      </c>
      <c r="B71" s="6">
        <f t="shared" si="18"/>
        <v>0</v>
      </c>
      <c r="C71" s="6">
        <v>0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8">
        <f t="shared" si="17"/>
        <v>0</v>
      </c>
      <c r="B72" s="6">
        <f t="shared" si="18"/>
        <v>0</v>
      </c>
      <c r="C72" s="6">
        <v>0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8">
        <f t="shared" si="17"/>
        <v>0</v>
      </c>
      <c r="B73" s="6">
        <f t="shared" si="18"/>
        <v>0</v>
      </c>
      <c r="C73" s="6">
        <v>0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8">
        <f t="shared" si="17"/>
        <v>0</v>
      </c>
      <c r="B74" s="6">
        <f t="shared" si="18"/>
        <v>0</v>
      </c>
      <c r="C74" s="6">
        <v>0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8">
        <f t="shared" si="17"/>
        <v>0</v>
      </c>
      <c r="B75" s="6">
        <f t="shared" si="18"/>
        <v>0</v>
      </c>
      <c r="C75" s="6">
        <v>0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8">
        <f t="shared" si="17"/>
        <v>0</v>
      </c>
      <c r="B76" s="6">
        <f t="shared" si="18"/>
        <v>0</v>
      </c>
      <c r="C76" s="6">
        <v>0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8">
        <f t="shared" si="17"/>
        <v>0</v>
      </c>
      <c r="B77" s="6">
        <f t="shared" si="18"/>
        <v>0</v>
      </c>
      <c r="C77" s="6">
        <v>0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8">
        <f t="shared" si="17"/>
        <v>0</v>
      </c>
      <c r="B78" s="6">
        <f t="shared" si="18"/>
        <v>0</v>
      </c>
      <c r="C78" s="6">
        <v>0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8">
        <f t="shared" si="17"/>
        <v>0</v>
      </c>
      <c r="B79" s="6">
        <f t="shared" si="18"/>
        <v>0</v>
      </c>
      <c r="C79" s="6">
        <v>0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8">
        <f t="shared" si="17"/>
        <v>0</v>
      </c>
      <c r="B80" s="6">
        <f t="shared" si="18"/>
        <v>0</v>
      </c>
      <c r="C80" s="6">
        <v>0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8">
        <f t="shared" si="17"/>
        <v>0</v>
      </c>
      <c r="B81" s="6">
        <f t="shared" si="18"/>
        <v>0</v>
      </c>
      <c r="C81" s="6">
        <v>0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8">
        <f t="shared" si="17"/>
        <v>0</v>
      </c>
      <c r="B82" s="6">
        <f t="shared" si="18"/>
        <v>0</v>
      </c>
      <c r="C82" s="6">
        <v>0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8">
        <f t="shared" si="17"/>
        <v>0</v>
      </c>
      <c r="B83" s="6">
        <f t="shared" si="18"/>
        <v>0</v>
      </c>
      <c r="C83" s="6">
        <v>0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8">
        <f t="shared" si="17"/>
        <v>0</v>
      </c>
      <c r="B84" s="6">
        <f t="shared" si="18"/>
        <v>0</v>
      </c>
      <c r="C84" s="6">
        <v>0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8">
        <f t="shared" si="17"/>
        <v>0</v>
      </c>
      <c r="B85" s="6">
        <f t="shared" si="18"/>
        <v>0</v>
      </c>
      <c r="C85" s="6">
        <v>0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8">
        <f t="shared" si="17"/>
        <v>0</v>
      </c>
      <c r="B86" s="6">
        <f t="shared" si="18"/>
        <v>0</v>
      </c>
      <c r="C86" s="6">
        <v>0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8">
        <f t="shared" si="17"/>
        <v>0</v>
      </c>
      <c r="B87" s="6">
        <f t="shared" si="18"/>
        <v>0</v>
      </c>
      <c r="C87" s="6">
        <v>0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18">
        <f t="shared" si="17"/>
        <v>0</v>
      </c>
      <c r="B88" s="6">
        <f t="shared" si="18"/>
        <v>0</v>
      </c>
      <c r="C88" s="6">
        <v>0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18">
        <f t="shared" si="17"/>
        <v>0</v>
      </c>
      <c r="B89" s="6">
        <f t="shared" si="18"/>
        <v>0</v>
      </c>
      <c r="C89" s="6">
        <v>0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18">
        <f t="shared" si="17"/>
        <v>0</v>
      </c>
      <c r="B90" s="6">
        <f t="shared" si="18"/>
        <v>0</v>
      </c>
      <c r="C90" s="6">
        <v>0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18">
        <f t="shared" si="17"/>
        <v>0</v>
      </c>
      <c r="B91" s="6">
        <f t="shared" si="18"/>
        <v>0</v>
      </c>
      <c r="C91" s="6">
        <v>0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18">
        <f t="shared" si="17"/>
        <v>0</v>
      </c>
      <c r="B92" s="6">
        <f t="shared" si="18"/>
        <v>0</v>
      </c>
      <c r="C92" s="6">
        <v>0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8">
        <f t="shared" si="17"/>
        <v>0</v>
      </c>
      <c r="B93" s="6">
        <f t="shared" si="18"/>
        <v>0</v>
      </c>
      <c r="C93" s="6">
        <v>0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8">
        <f t="shared" si="17"/>
        <v>0</v>
      </c>
      <c r="B94" s="6">
        <f t="shared" si="18"/>
        <v>0</v>
      </c>
      <c r="C94" s="6">
        <v>0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8">
        <f t="shared" si="17"/>
        <v>0</v>
      </c>
      <c r="B95" s="6">
        <f t="shared" si="18"/>
        <v>0</v>
      </c>
      <c r="C95" s="6">
        <v>0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8">
        <f t="shared" si="17"/>
        <v>0</v>
      </c>
      <c r="B96" s="6">
        <f t="shared" si="18"/>
        <v>0</v>
      </c>
      <c r="C96" s="6">
        <v>0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8">
        <f t="shared" si="17"/>
        <v>0</v>
      </c>
      <c r="B97" s="6">
        <f t="shared" si="18"/>
        <v>0</v>
      </c>
      <c r="C97" s="6">
        <v>0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8">
        <f t="shared" si="17"/>
        <v>0</v>
      </c>
      <c r="B98" s="6">
        <f t="shared" si="18"/>
        <v>0</v>
      </c>
      <c r="C98" s="6">
        <v>0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8">
        <f t="shared" si="17"/>
        <v>0</v>
      </c>
      <c r="B99" s="6">
        <f t="shared" si="18"/>
        <v>0</v>
      </c>
      <c r="C99" s="6">
        <v>0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8">
        <f t="shared" si="17"/>
        <v>0</v>
      </c>
      <c r="B100" s="6">
        <f t="shared" si="18"/>
        <v>0</v>
      </c>
      <c r="C100" s="6">
        <v>0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8">
        <f t="shared" si="17"/>
        <v>0</v>
      </c>
      <c r="B101" s="6">
        <f t="shared" si="18"/>
        <v>0</v>
      </c>
      <c r="C101" s="6">
        <v>0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8">
        <f t="shared" si="17"/>
        <v>0</v>
      </c>
      <c r="B102" s="6">
        <f t="shared" si="18"/>
        <v>0</v>
      </c>
      <c r="C102" s="6">
        <v>0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8">
        <f t="shared" si="17"/>
        <v>0</v>
      </c>
      <c r="B103" s="6">
        <f t="shared" si="18"/>
        <v>0</v>
      </c>
      <c r="C103" s="6">
        <v>0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8">
        <f t="shared" si="17"/>
        <v>0</v>
      </c>
      <c r="B104" s="6">
        <f t="shared" si="18"/>
        <v>0</v>
      </c>
      <c r="C104" s="6">
        <v>0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8">
        <f t="shared" si="17"/>
        <v>0</v>
      </c>
      <c r="B105" s="6">
        <f t="shared" si="18"/>
        <v>0</v>
      </c>
      <c r="C105" s="6">
        <v>0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8">
        <f t="shared" si="17"/>
        <v>0</v>
      </c>
      <c r="B106" s="6">
        <f t="shared" si="18"/>
        <v>0</v>
      </c>
      <c r="C106" s="6">
        <v>0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18">
        <f t="shared" si="17"/>
        <v>0</v>
      </c>
      <c r="B107" s="6">
        <f t="shared" si="18"/>
        <v>0</v>
      </c>
      <c r="C107" s="6">
        <v>0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18">
        <f t="shared" si="17"/>
        <v>0</v>
      </c>
      <c r="B108" s="6">
        <f t="shared" si="18"/>
        <v>0</v>
      </c>
      <c r="C108" s="6">
        <v>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8">
        <f t="shared" si="17"/>
        <v>0</v>
      </c>
      <c r="B109" s="6">
        <f t="shared" si="18"/>
        <v>0</v>
      </c>
      <c r="C109" s="6">
        <v>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18">
        <f t="shared" si="17"/>
        <v>0</v>
      </c>
      <c r="B110" s="6">
        <f t="shared" si="18"/>
        <v>0</v>
      </c>
      <c r="C110" s="6">
        <v>0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18">
        <f t="shared" si="17"/>
        <v>0</v>
      </c>
      <c r="B111" s="6">
        <f t="shared" si="18"/>
        <v>0</v>
      </c>
      <c r="C111" s="6">
        <v>0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18">
        <f t="shared" si="17"/>
        <v>0</v>
      </c>
      <c r="B112" s="6">
        <f t="shared" si="18"/>
        <v>0</v>
      </c>
      <c r="C112" s="6">
        <v>0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8">
        <f t="shared" si="17"/>
        <v>0</v>
      </c>
      <c r="B113" s="6">
        <f t="shared" si="18"/>
        <v>0</v>
      </c>
      <c r="C113" s="6">
        <v>0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8">
        <f t="shared" si="17"/>
        <v>0</v>
      </c>
      <c r="B114" s="6">
        <f t="shared" si="18"/>
        <v>0</v>
      </c>
      <c r="C114" s="6">
        <v>0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8">
        <f t="shared" si="17"/>
        <v>0</v>
      </c>
      <c r="B115" s="6">
        <f t="shared" si="18"/>
        <v>0</v>
      </c>
      <c r="C115" s="6">
        <v>0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8">
        <f t="shared" si="17"/>
        <v>0</v>
      </c>
      <c r="B116" s="6">
        <f t="shared" si="18"/>
        <v>0</v>
      </c>
      <c r="C116" s="6">
        <v>0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18">
        <f t="shared" si="17"/>
        <v>0</v>
      </c>
      <c r="B117" s="6">
        <f t="shared" si="18"/>
        <v>0</v>
      </c>
      <c r="C117" s="6">
        <v>0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18">
        <f t="shared" si="17"/>
        <v>0</v>
      </c>
      <c r="B118" s="6">
        <f t="shared" si="18"/>
        <v>0</v>
      </c>
      <c r="C118" s="6">
        <v>0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18">
        <f t="shared" si="17"/>
        <v>0</v>
      </c>
      <c r="B119" s="6">
        <f t="shared" si="18"/>
        <v>0</v>
      </c>
      <c r="C119" s="6">
        <v>0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18">
        <f t="shared" si="17"/>
        <v>0</v>
      </c>
      <c r="B120" s="6">
        <f t="shared" si="18"/>
        <v>0</v>
      </c>
      <c r="C120" s="6">
        <v>0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18">
        <f t="shared" si="17"/>
        <v>0</v>
      </c>
      <c r="B121" s="6">
        <f t="shared" si="18"/>
        <v>0</v>
      </c>
      <c r="C121" s="6">
        <v>0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18">
        <f t="shared" si="17"/>
        <v>0</v>
      </c>
      <c r="B122" s="6">
        <f t="shared" si="18"/>
        <v>0</v>
      </c>
      <c r="C122" s="6">
        <v>0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18">
        <f t="shared" si="17"/>
        <v>0</v>
      </c>
      <c r="B123" s="6">
        <f t="shared" si="18"/>
        <v>0</v>
      </c>
      <c r="C123" s="6">
        <v>0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18">
        <f t="shared" si="17"/>
        <v>0</v>
      </c>
      <c r="B124" s="6">
        <f t="shared" si="18"/>
        <v>0</v>
      </c>
      <c r="C124" s="6">
        <v>0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18">
        <f t="shared" si="17"/>
        <v>0</v>
      </c>
      <c r="B125" s="6">
        <f t="shared" si="18"/>
        <v>0</v>
      </c>
      <c r="C125" s="6">
        <v>0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18">
        <f t="shared" si="17"/>
        <v>0</v>
      </c>
      <c r="B126" s="6">
        <f t="shared" si="18"/>
        <v>0</v>
      </c>
      <c r="C126" s="6">
        <v>0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18">
        <f t="shared" si="17"/>
        <v>0</v>
      </c>
      <c r="B127" s="6">
        <f t="shared" si="18"/>
        <v>0</v>
      </c>
      <c r="C127" s="6">
        <v>0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18">
        <f t="shared" si="17"/>
        <v>0</v>
      </c>
      <c r="B128" s="6">
        <f t="shared" si="18"/>
        <v>0</v>
      </c>
      <c r="C128" s="6">
        <v>0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18">
        <f t="shared" si="17"/>
        <v>0</v>
      </c>
      <c r="B129" s="6">
        <f t="shared" si="18"/>
        <v>0</v>
      </c>
      <c r="C129" s="6">
        <v>0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18">
        <f t="shared" si="17"/>
        <v>0</v>
      </c>
      <c r="B130" s="6">
        <f t="shared" si="18"/>
        <v>0</v>
      </c>
      <c r="C130" s="6">
        <v>0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18">
        <f t="shared" si="17"/>
        <v>0</v>
      </c>
      <c r="B131" s="6">
        <f t="shared" si="18"/>
        <v>0</v>
      </c>
      <c r="C131" s="6">
        <v>0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18">
        <f t="shared" si="17"/>
        <v>0</v>
      </c>
      <c r="B132" s="6">
        <f t="shared" si="18"/>
        <v>0</v>
      </c>
      <c r="C132" s="6">
        <v>0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18">
        <f t="shared" si="17"/>
        <v>0</v>
      </c>
      <c r="B133" s="6">
        <f t="shared" si="18"/>
        <v>0</v>
      </c>
      <c r="C133" s="6">
        <v>0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18">
        <f t="shared" si="17"/>
        <v>0</v>
      </c>
      <c r="B134" s="6">
        <f t="shared" si="18"/>
        <v>0</v>
      </c>
      <c r="C134" s="6">
        <v>0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18">
        <f t="shared" si="17"/>
        <v>0</v>
      </c>
      <c r="B135" s="6">
        <f t="shared" si="18"/>
        <v>0</v>
      </c>
      <c r="C135" s="6">
        <v>0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18">
        <f t="shared" si="17"/>
        <v>0</v>
      </c>
      <c r="B136" s="6">
        <f t="shared" si="18"/>
        <v>0</v>
      </c>
      <c r="C136" s="6">
        <v>0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18">
        <f t="shared" si="17"/>
        <v>0</v>
      </c>
      <c r="B137" s="6">
        <f t="shared" si="18"/>
        <v>0</v>
      </c>
      <c r="C137" s="6">
        <v>0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18">
        <f t="shared" si="17"/>
        <v>0</v>
      </c>
      <c r="B138" s="6">
        <f t="shared" si="18"/>
        <v>0</v>
      </c>
      <c r="C138" s="6">
        <v>0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18">
        <f t="shared" si="17"/>
        <v>0</v>
      </c>
      <c r="B139" s="6">
        <f t="shared" si="18"/>
        <v>0</v>
      </c>
      <c r="C139" s="6">
        <v>0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18">
        <f t="shared" si="17"/>
        <v>0</v>
      </c>
      <c r="B140" s="6">
        <f t="shared" si="18"/>
        <v>0</v>
      </c>
      <c r="C140" s="6">
        <v>0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18">
        <f t="shared" si="17"/>
        <v>0</v>
      </c>
      <c r="B141" s="6">
        <f t="shared" si="18"/>
        <v>0</v>
      </c>
      <c r="C141" s="6">
        <v>0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18">
        <f t="shared" si="17"/>
        <v>0</v>
      </c>
      <c r="B142" s="6">
        <f t="shared" si="18"/>
        <v>0</v>
      </c>
      <c r="C142" s="6">
        <v>0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18">
        <f t="shared" si="17"/>
        <v>0</v>
      </c>
      <c r="B143" s="6">
        <f t="shared" si="18"/>
        <v>0</v>
      </c>
      <c r="C143" s="6">
        <v>0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18">
        <f t="shared" si="17"/>
        <v>0</v>
      </c>
      <c r="B144" s="6">
        <f t="shared" si="18"/>
        <v>0</v>
      </c>
      <c r="C144" s="6">
        <v>0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18">
        <f t="shared" si="17"/>
        <v>0</v>
      </c>
      <c r="B145" s="6">
        <f t="shared" si="18"/>
        <v>0</v>
      </c>
      <c r="C145" s="6">
        <v>0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18">
        <f t="shared" si="17"/>
        <v>0</v>
      </c>
      <c r="B146" s="6">
        <f t="shared" si="18"/>
        <v>0</v>
      </c>
      <c r="C146" s="6">
        <v>0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18">
        <f t="shared" si="17"/>
        <v>0</v>
      </c>
      <c r="B147" s="6">
        <f t="shared" si="18"/>
        <v>0</v>
      </c>
      <c r="C147" s="6">
        <v>0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18">
        <f t="shared" si="17"/>
        <v>0</v>
      </c>
      <c r="B148" s="6">
        <f t="shared" si="18"/>
        <v>0</v>
      </c>
      <c r="C148" s="6">
        <v>0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18">
        <f t="shared" si="17"/>
        <v>0</v>
      </c>
      <c r="B149" s="6">
        <f t="shared" si="18"/>
        <v>0</v>
      </c>
      <c r="C149" s="6">
        <v>0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18">
        <f t="shared" si="17"/>
        <v>0</v>
      </c>
      <c r="B150" s="6">
        <f t="shared" si="18"/>
        <v>0</v>
      </c>
      <c r="C150" s="6">
        <v>0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18">
        <f t="shared" si="17"/>
        <v>0</v>
      </c>
      <c r="B151" s="6">
        <f t="shared" si="18"/>
        <v>0</v>
      </c>
      <c r="C151" s="6">
        <v>0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18">
        <f t="shared" si="17"/>
        <v>0</v>
      </c>
      <c r="B152" s="6">
        <f t="shared" si="18"/>
        <v>0</v>
      </c>
      <c r="C152" s="6">
        <v>0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18">
        <f t="shared" si="17"/>
        <v>0</v>
      </c>
      <c r="B153" s="6">
        <f t="shared" si="18"/>
        <v>0</v>
      </c>
      <c r="C153" s="6">
        <v>0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18">
        <f t="shared" si="17"/>
        <v>0</v>
      </c>
      <c r="B154" s="6">
        <f t="shared" si="18"/>
        <v>0</v>
      </c>
      <c r="C154" s="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18">
        <f t="shared" si="17"/>
        <v>0</v>
      </c>
      <c r="B155" s="6">
        <f t="shared" si="18"/>
        <v>0</v>
      </c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18">
        <f t="shared" si="17"/>
        <v>0</v>
      </c>
      <c r="B156" s="6">
        <f t="shared" si="18"/>
        <v>0</v>
      </c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18">
        <f t="shared" si="17"/>
        <v>0</v>
      </c>
      <c r="B157" s="6">
        <f t="shared" si="18"/>
        <v>0</v>
      </c>
      <c r="C157" s="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18">
        <f t="shared" si="17"/>
        <v>0</v>
      </c>
      <c r="B158" s="6">
        <f t="shared" si="18"/>
        <v>0</v>
      </c>
      <c r="C158" s="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18">
        <f t="shared" si="17"/>
        <v>0</v>
      </c>
      <c r="B159" s="6">
        <f t="shared" si="18"/>
        <v>0</v>
      </c>
      <c r="C159" s="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18">
        <f t="shared" si="17"/>
        <v>0</v>
      </c>
      <c r="B160" s="6">
        <f t="shared" si="18"/>
        <v>0</v>
      </c>
      <c r="C160" s="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18">
        <f t="shared" si="17"/>
        <v>0</v>
      </c>
      <c r="B161" s="6">
        <f t="shared" si="18"/>
        <v>0</v>
      </c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18">
        <f t="shared" si="17"/>
        <v>0</v>
      </c>
      <c r="B162" s="6">
        <f t="shared" si="18"/>
        <v>0</v>
      </c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18">
        <f t="shared" si="17"/>
        <v>0</v>
      </c>
      <c r="B163" s="17">
        <f t="shared" si="18"/>
        <v>0</v>
      </c>
      <c r="C163" s="1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19"/>
      <c r="B164" s="7">
        <f t="shared" ref="B164:C164" si="19">SUM(B46:B163)</f>
        <v>0</v>
      </c>
      <c r="C164" s="7">
        <f t="shared" si="19"/>
        <v>0</v>
      </c>
      <c r="D164" s="8"/>
      <c r="E164" s="8"/>
      <c r="F164" s="8"/>
      <c r="G164" s="8"/>
      <c r="H164" s="12">
        <f>B164</f>
        <v>0</v>
      </c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21" t="s">
        <v>160</v>
      </c>
      <c r="B165" s="6"/>
      <c r="C165" s="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6">
        <f t="shared" ref="A166:A172" si="20">'[1]Exported P&amp;L'!A268</f>
        <v>0</v>
      </c>
      <c r="B166" s="6">
        <f t="shared" ref="B166:B172" si="21">'[1]Exported P&amp;L'!C268</f>
        <v>0</v>
      </c>
      <c r="C166" s="22">
        <f t="shared" ref="C166:C172" si="22">'[1]Exported P&amp;L'!B268</f>
        <v>0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6">
        <f t="shared" si="20"/>
        <v>0</v>
      </c>
      <c r="B167" s="6">
        <f t="shared" si="21"/>
        <v>0</v>
      </c>
      <c r="C167" s="22">
        <f t="shared" si="22"/>
        <v>0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6">
        <f t="shared" si="20"/>
        <v>0</v>
      </c>
      <c r="B168" s="6">
        <f t="shared" si="21"/>
        <v>0</v>
      </c>
      <c r="C168" s="22">
        <f t="shared" si="22"/>
        <v>0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6">
        <f t="shared" si="20"/>
        <v>0</v>
      </c>
      <c r="B169" s="6">
        <f t="shared" si="21"/>
        <v>0</v>
      </c>
      <c r="C169" s="22">
        <f t="shared" si="22"/>
        <v>0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6">
        <f t="shared" si="20"/>
        <v>0</v>
      </c>
      <c r="B170" s="6">
        <f t="shared" si="21"/>
        <v>0</v>
      </c>
      <c r="C170" s="22">
        <f t="shared" si="22"/>
        <v>0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6">
        <f t="shared" si="20"/>
        <v>0</v>
      </c>
      <c r="B171" s="6">
        <f t="shared" si="21"/>
        <v>0</v>
      </c>
      <c r="C171" s="22">
        <f t="shared" si="22"/>
        <v>0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6">
        <f t="shared" si="20"/>
        <v>0</v>
      </c>
      <c r="B172" s="17">
        <f t="shared" si="21"/>
        <v>0</v>
      </c>
      <c r="C172" s="23">
        <f t="shared" si="22"/>
        <v>0</v>
      </c>
      <c r="D172" s="8"/>
      <c r="E172" s="8"/>
      <c r="F172" s="12">
        <f>C170+C172-B168-B169-B171</f>
        <v>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6"/>
      <c r="B173" s="7">
        <f t="shared" ref="B173:C173" si="23">SUM(B166:B172)</f>
        <v>0</v>
      </c>
      <c r="C173" s="7">
        <f t="shared" si="23"/>
        <v>0</v>
      </c>
      <c r="D173" s="8"/>
      <c r="E173" s="12"/>
      <c r="F173" s="12">
        <f>C173-B173</f>
        <v>0</v>
      </c>
      <c r="G173" s="12">
        <f>30921310</f>
        <v>30921310</v>
      </c>
      <c r="H173" s="12">
        <f>G173-F173</f>
        <v>30921310</v>
      </c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21" t="s">
        <v>162</v>
      </c>
      <c r="B174" s="6"/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19">
        <f t="shared" ref="A175:A227" si="24">'[1]Exported P&amp;L'!A276</f>
        <v>0</v>
      </c>
      <c r="B175" s="6">
        <v>0</v>
      </c>
      <c r="C175" s="19">
        <f t="shared" ref="C175:C227" si="25">'[1]Exported P&amp;L'!B276</f>
        <v>0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19">
        <f t="shared" si="24"/>
        <v>0</v>
      </c>
      <c r="B176" s="6">
        <v>0</v>
      </c>
      <c r="C176" s="19">
        <f t="shared" si="25"/>
        <v>0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19">
        <f t="shared" si="24"/>
        <v>0</v>
      </c>
      <c r="B177" s="6">
        <v>0</v>
      </c>
      <c r="C177" s="19">
        <f t="shared" si="25"/>
        <v>0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19">
        <f t="shared" si="24"/>
        <v>0</v>
      </c>
      <c r="B178" s="6">
        <v>0</v>
      </c>
      <c r="C178" s="19">
        <f t="shared" si="25"/>
        <v>0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19">
        <f t="shared" si="24"/>
        <v>0</v>
      </c>
      <c r="B179" s="6">
        <v>0</v>
      </c>
      <c r="C179" s="19">
        <f t="shared" si="25"/>
        <v>0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19">
        <f t="shared" si="24"/>
        <v>0</v>
      </c>
      <c r="B180" s="6">
        <v>0</v>
      </c>
      <c r="C180" s="19">
        <f t="shared" si="25"/>
        <v>0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19">
        <f t="shared" si="24"/>
        <v>0</v>
      </c>
      <c r="B181" s="6">
        <v>0</v>
      </c>
      <c r="C181" s="19">
        <f t="shared" si="25"/>
        <v>0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19">
        <f t="shared" si="24"/>
        <v>0</v>
      </c>
      <c r="B182" s="6">
        <v>0</v>
      </c>
      <c r="C182" s="19">
        <f t="shared" si="25"/>
        <v>0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19">
        <f t="shared" si="24"/>
        <v>0</v>
      </c>
      <c r="B183" s="6">
        <v>0</v>
      </c>
      <c r="C183" s="19">
        <f t="shared" si="25"/>
        <v>0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19">
        <f t="shared" si="24"/>
        <v>0</v>
      </c>
      <c r="B184" s="6">
        <v>0</v>
      </c>
      <c r="C184" s="19">
        <f t="shared" si="25"/>
        <v>0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19">
        <f t="shared" si="24"/>
        <v>0</v>
      </c>
      <c r="B185" s="6">
        <v>0</v>
      </c>
      <c r="C185" s="19">
        <f t="shared" si="25"/>
        <v>0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19">
        <f t="shared" si="24"/>
        <v>0</v>
      </c>
      <c r="B186" s="6">
        <v>0</v>
      </c>
      <c r="C186" s="19">
        <f t="shared" si="25"/>
        <v>0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19">
        <f t="shared" si="24"/>
        <v>0</v>
      </c>
      <c r="B187" s="6">
        <v>0</v>
      </c>
      <c r="C187" s="19">
        <f t="shared" si="25"/>
        <v>0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19">
        <f t="shared" si="24"/>
        <v>0</v>
      </c>
      <c r="B188" s="6">
        <v>0</v>
      </c>
      <c r="C188" s="19">
        <f t="shared" si="25"/>
        <v>0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19">
        <f t="shared" si="24"/>
        <v>0</v>
      </c>
      <c r="B189" s="6">
        <v>0</v>
      </c>
      <c r="C189" s="19">
        <f t="shared" si="25"/>
        <v>0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19">
        <f t="shared" si="24"/>
        <v>0</v>
      </c>
      <c r="B190" s="6">
        <v>0</v>
      </c>
      <c r="C190" s="19">
        <f t="shared" si="25"/>
        <v>0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19">
        <f t="shared" si="24"/>
        <v>0</v>
      </c>
      <c r="B191" s="6">
        <v>0</v>
      </c>
      <c r="C191" s="19">
        <f t="shared" si="25"/>
        <v>0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19">
        <f t="shared" si="24"/>
        <v>0</v>
      </c>
      <c r="B192" s="6">
        <v>0</v>
      </c>
      <c r="C192" s="19">
        <f t="shared" si="25"/>
        <v>0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19">
        <f t="shared" si="24"/>
        <v>0</v>
      </c>
      <c r="B193" s="6">
        <v>0</v>
      </c>
      <c r="C193" s="19">
        <f t="shared" si="25"/>
        <v>0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19">
        <f t="shared" si="24"/>
        <v>0</v>
      </c>
      <c r="B194" s="6">
        <v>0</v>
      </c>
      <c r="C194" s="19">
        <f t="shared" si="25"/>
        <v>0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19">
        <f t="shared" si="24"/>
        <v>0</v>
      </c>
      <c r="B195" s="6">
        <v>0</v>
      </c>
      <c r="C195" s="19">
        <f t="shared" si="25"/>
        <v>0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19">
        <f t="shared" si="24"/>
        <v>0</v>
      </c>
      <c r="B196" s="6">
        <v>0</v>
      </c>
      <c r="C196" s="19">
        <f t="shared" si="25"/>
        <v>0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19">
        <f t="shared" si="24"/>
        <v>0</v>
      </c>
      <c r="B197" s="6">
        <v>0</v>
      </c>
      <c r="C197" s="19">
        <f t="shared" si="25"/>
        <v>0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19">
        <f t="shared" si="24"/>
        <v>0</v>
      </c>
      <c r="B198" s="6">
        <v>0</v>
      </c>
      <c r="C198" s="19">
        <f t="shared" si="25"/>
        <v>0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19">
        <f t="shared" si="24"/>
        <v>0</v>
      </c>
      <c r="B199" s="6">
        <v>0</v>
      </c>
      <c r="C199" s="19">
        <f t="shared" si="25"/>
        <v>0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19">
        <f t="shared" si="24"/>
        <v>0</v>
      </c>
      <c r="B200" s="6">
        <v>0</v>
      </c>
      <c r="C200" s="19">
        <f t="shared" si="25"/>
        <v>0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19">
        <f t="shared" si="24"/>
        <v>0</v>
      </c>
      <c r="B201" s="6">
        <v>0</v>
      </c>
      <c r="C201" s="19">
        <f t="shared" si="25"/>
        <v>0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19">
        <f t="shared" si="24"/>
        <v>0</v>
      </c>
      <c r="B202" s="6">
        <v>0</v>
      </c>
      <c r="C202" s="19">
        <f t="shared" si="25"/>
        <v>0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19">
        <f t="shared" si="24"/>
        <v>0</v>
      </c>
      <c r="B203" s="6">
        <v>0</v>
      </c>
      <c r="C203" s="19">
        <f t="shared" si="25"/>
        <v>0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19">
        <f t="shared" si="24"/>
        <v>0</v>
      </c>
      <c r="B204" s="6">
        <v>0</v>
      </c>
      <c r="C204" s="19">
        <f t="shared" si="25"/>
        <v>0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19">
        <f t="shared" si="24"/>
        <v>0</v>
      </c>
      <c r="B205" s="6">
        <v>0</v>
      </c>
      <c r="C205" s="19">
        <f t="shared" si="25"/>
        <v>0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19">
        <f t="shared" si="24"/>
        <v>0</v>
      </c>
      <c r="B206" s="6">
        <v>0</v>
      </c>
      <c r="C206" s="19">
        <f t="shared" si="25"/>
        <v>0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19">
        <f t="shared" si="24"/>
        <v>0</v>
      </c>
      <c r="B207" s="6">
        <v>0</v>
      </c>
      <c r="C207" s="19">
        <f t="shared" si="25"/>
        <v>0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19">
        <f t="shared" si="24"/>
        <v>0</v>
      </c>
      <c r="B208" s="6">
        <v>0</v>
      </c>
      <c r="C208" s="19">
        <f t="shared" si="25"/>
        <v>0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19">
        <f t="shared" si="24"/>
        <v>0</v>
      </c>
      <c r="B209" s="6">
        <v>0</v>
      </c>
      <c r="C209" s="19">
        <f t="shared" si="25"/>
        <v>0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19">
        <f t="shared" si="24"/>
        <v>0</v>
      </c>
      <c r="B210" s="6">
        <v>0</v>
      </c>
      <c r="C210" s="19">
        <f t="shared" si="25"/>
        <v>0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19">
        <f t="shared" si="24"/>
        <v>0</v>
      </c>
      <c r="B211" s="6">
        <v>0</v>
      </c>
      <c r="C211" s="19">
        <f t="shared" si="25"/>
        <v>0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19">
        <f t="shared" si="24"/>
        <v>0</v>
      </c>
      <c r="B212" s="6">
        <v>0</v>
      </c>
      <c r="C212" s="19">
        <f t="shared" si="25"/>
        <v>0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19">
        <f t="shared" si="24"/>
        <v>0</v>
      </c>
      <c r="B213" s="6">
        <v>0</v>
      </c>
      <c r="C213" s="19">
        <f t="shared" si="25"/>
        <v>0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19">
        <f t="shared" si="24"/>
        <v>0</v>
      </c>
      <c r="B214" s="6">
        <v>0</v>
      </c>
      <c r="C214" s="19">
        <f t="shared" si="25"/>
        <v>0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19">
        <f t="shared" si="24"/>
        <v>0</v>
      </c>
      <c r="B215" s="6">
        <v>0</v>
      </c>
      <c r="C215" s="19">
        <f t="shared" si="25"/>
        <v>0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19">
        <f t="shared" si="24"/>
        <v>0</v>
      </c>
      <c r="B216" s="6">
        <v>0</v>
      </c>
      <c r="C216" s="19">
        <f t="shared" si="25"/>
        <v>0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19">
        <f t="shared" si="24"/>
        <v>0</v>
      </c>
      <c r="B217" s="6">
        <v>0</v>
      </c>
      <c r="C217" s="19">
        <f t="shared" si="25"/>
        <v>0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19">
        <f t="shared" si="24"/>
        <v>0</v>
      </c>
      <c r="B218" s="6">
        <v>0</v>
      </c>
      <c r="C218" s="19">
        <f t="shared" si="25"/>
        <v>0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19">
        <f t="shared" si="24"/>
        <v>0</v>
      </c>
      <c r="B219" s="6">
        <v>0</v>
      </c>
      <c r="C219" s="19">
        <f t="shared" si="25"/>
        <v>0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19">
        <f t="shared" si="24"/>
        <v>0</v>
      </c>
      <c r="B220" s="6">
        <v>0</v>
      </c>
      <c r="C220" s="19">
        <f t="shared" si="25"/>
        <v>0</v>
      </c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19">
        <f t="shared" si="24"/>
        <v>0</v>
      </c>
      <c r="B221" s="6">
        <v>0</v>
      </c>
      <c r="C221" s="19">
        <f t="shared" si="25"/>
        <v>0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19">
        <f t="shared" si="24"/>
        <v>0</v>
      </c>
      <c r="B222" s="6">
        <v>0</v>
      </c>
      <c r="C222" s="19">
        <f t="shared" si="25"/>
        <v>0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19">
        <f t="shared" si="24"/>
        <v>0</v>
      </c>
      <c r="B223" s="6">
        <v>0</v>
      </c>
      <c r="C223" s="19">
        <f t="shared" si="25"/>
        <v>0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19">
        <f t="shared" si="24"/>
        <v>0</v>
      </c>
      <c r="B224" s="6">
        <v>0</v>
      </c>
      <c r="C224" s="19">
        <f t="shared" si="25"/>
        <v>0</v>
      </c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19">
        <f t="shared" si="24"/>
        <v>0</v>
      </c>
      <c r="B225" s="6">
        <v>0</v>
      </c>
      <c r="C225" s="19">
        <f t="shared" si="25"/>
        <v>0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19">
        <f t="shared" si="24"/>
        <v>0</v>
      </c>
      <c r="B226" s="6">
        <v>0</v>
      </c>
      <c r="C226" s="19">
        <f t="shared" si="25"/>
        <v>0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19">
        <f t="shared" si="24"/>
        <v>0</v>
      </c>
      <c r="B227" s="17">
        <v>0</v>
      </c>
      <c r="C227" s="20">
        <f t="shared" si="25"/>
        <v>0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6"/>
      <c r="B228" s="24">
        <f t="shared" ref="B228:C228" si="26">SUM(B175:B227)</f>
        <v>0</v>
      </c>
      <c r="C228" s="24">
        <f t="shared" si="26"/>
        <v>0</v>
      </c>
      <c r="D228" s="12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11" t="s">
        <v>216</v>
      </c>
      <c r="B230" s="6"/>
      <c r="C230" s="6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18">
        <f t="shared" ref="A231:A243" si="27">'[1]Exported P&amp;L'!A330</f>
        <v>0</v>
      </c>
      <c r="B231" s="6">
        <v>0</v>
      </c>
      <c r="C231" s="6">
        <f t="shared" ref="C231:C243" si="28">'[1]Exported P&amp;L'!B330</f>
        <v>0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18">
        <f t="shared" si="27"/>
        <v>0</v>
      </c>
      <c r="B232" s="6">
        <v>0</v>
      </c>
      <c r="C232" s="6">
        <f t="shared" si="28"/>
        <v>0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18">
        <f t="shared" si="27"/>
        <v>0</v>
      </c>
      <c r="B233" s="6">
        <v>0</v>
      </c>
      <c r="C233" s="6">
        <f t="shared" si="28"/>
        <v>0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18">
        <f t="shared" si="27"/>
        <v>0</v>
      </c>
      <c r="B234" s="6">
        <v>0</v>
      </c>
      <c r="C234" s="6">
        <f t="shared" si="28"/>
        <v>0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18">
        <f t="shared" si="27"/>
        <v>0</v>
      </c>
      <c r="B235" s="6">
        <v>0</v>
      </c>
      <c r="C235" s="6">
        <f t="shared" si="28"/>
        <v>0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18">
        <f t="shared" si="27"/>
        <v>0</v>
      </c>
      <c r="B236" s="6">
        <v>0</v>
      </c>
      <c r="C236" s="6">
        <f t="shared" si="28"/>
        <v>0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18">
        <f t="shared" si="27"/>
        <v>0</v>
      </c>
      <c r="B237" s="6">
        <v>0</v>
      </c>
      <c r="C237" s="6">
        <f t="shared" si="28"/>
        <v>0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18">
        <f t="shared" si="27"/>
        <v>0</v>
      </c>
      <c r="B238" s="6">
        <v>0</v>
      </c>
      <c r="C238" s="6">
        <f t="shared" si="28"/>
        <v>0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18">
        <f t="shared" si="27"/>
        <v>0</v>
      </c>
      <c r="B239" s="6">
        <v>0</v>
      </c>
      <c r="C239" s="6">
        <f t="shared" si="28"/>
        <v>0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18">
        <f t="shared" si="27"/>
        <v>0</v>
      </c>
      <c r="B240" s="6">
        <v>0</v>
      </c>
      <c r="C240" s="6">
        <f t="shared" si="28"/>
        <v>0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18">
        <f t="shared" si="27"/>
        <v>0</v>
      </c>
      <c r="B241" s="6">
        <v>0</v>
      </c>
      <c r="C241" s="6">
        <f t="shared" si="28"/>
        <v>0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18">
        <f t="shared" si="27"/>
        <v>0</v>
      </c>
      <c r="B242" s="6">
        <v>0</v>
      </c>
      <c r="C242" s="6">
        <f t="shared" si="28"/>
        <v>0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18">
        <f t="shared" si="27"/>
        <v>0</v>
      </c>
      <c r="B243" s="17">
        <v>0</v>
      </c>
      <c r="C243" s="17">
        <f t="shared" si="28"/>
        <v>0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7">
        <f>SUM(B243)</f>
        <v>0</v>
      </c>
      <c r="C244" s="7">
        <f>SUM(C231:C243)</f>
        <v>0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11" t="s">
        <v>564</v>
      </c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>
        <f t="shared" ref="A247:A251" si="29">'[1]Exported P&amp;L'!A344</f>
        <v>0</v>
      </c>
      <c r="B247" s="6">
        <f t="shared" ref="B247:B251" si="30">'[1]Exported P&amp;L'!C344</f>
        <v>0</v>
      </c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>
        <f t="shared" si="29"/>
        <v>0</v>
      </c>
      <c r="B248" s="6">
        <f t="shared" si="30"/>
        <v>0</v>
      </c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>
        <f t="shared" si="29"/>
        <v>0</v>
      </c>
      <c r="B249" s="6">
        <f t="shared" si="30"/>
        <v>0</v>
      </c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>
        <f t="shared" si="29"/>
        <v>0</v>
      </c>
      <c r="B250" s="6">
        <f t="shared" si="30"/>
        <v>0</v>
      </c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>
        <f t="shared" si="29"/>
        <v>0</v>
      </c>
      <c r="B251" s="17">
        <f t="shared" si="30"/>
        <v>0</v>
      </c>
      <c r="C251" s="17">
        <v>0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7">
        <f>SUM(B247:B251)</f>
        <v>0</v>
      </c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11" t="s">
        <v>234</v>
      </c>
      <c r="B254" s="6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18">
        <f t="shared" ref="A255:A553" si="31">'[1]Exported P&amp;L'!A350</f>
        <v>0</v>
      </c>
      <c r="B255" s="6">
        <v>0</v>
      </c>
      <c r="C255" s="19">
        <f t="shared" ref="C255:C553" si="32">'[1]Exported P&amp;L'!B350</f>
        <v>0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18">
        <f t="shared" si="31"/>
        <v>0</v>
      </c>
      <c r="B256" s="6">
        <v>0</v>
      </c>
      <c r="C256" s="19">
        <f t="shared" si="32"/>
        <v>0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18">
        <f t="shared" si="31"/>
        <v>0</v>
      </c>
      <c r="B257" s="6">
        <v>0</v>
      </c>
      <c r="C257" s="19">
        <f t="shared" si="32"/>
        <v>0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18">
        <f t="shared" si="31"/>
        <v>0</v>
      </c>
      <c r="B258" s="6">
        <v>0</v>
      </c>
      <c r="C258" s="19">
        <f t="shared" si="32"/>
        <v>0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18">
        <f t="shared" si="31"/>
        <v>0</v>
      </c>
      <c r="B259" s="6">
        <v>0</v>
      </c>
      <c r="C259" s="19">
        <f t="shared" si="32"/>
        <v>0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18">
        <f t="shared" si="31"/>
        <v>0</v>
      </c>
      <c r="B260" s="6">
        <v>0</v>
      </c>
      <c r="C260" s="19">
        <f t="shared" si="32"/>
        <v>0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18">
        <f t="shared" si="31"/>
        <v>0</v>
      </c>
      <c r="B261" s="6">
        <v>0</v>
      </c>
      <c r="C261" s="19">
        <f t="shared" si="32"/>
        <v>0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18">
        <f t="shared" si="31"/>
        <v>0</v>
      </c>
      <c r="B262" s="6">
        <v>0</v>
      </c>
      <c r="C262" s="19">
        <f t="shared" si="32"/>
        <v>0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18">
        <f t="shared" si="31"/>
        <v>0</v>
      </c>
      <c r="B263" s="6">
        <v>0</v>
      </c>
      <c r="C263" s="19">
        <f t="shared" si="32"/>
        <v>0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18">
        <f t="shared" si="31"/>
        <v>0</v>
      </c>
      <c r="B264" s="6">
        <v>0</v>
      </c>
      <c r="C264" s="19">
        <f t="shared" si="32"/>
        <v>0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18">
        <f t="shared" si="31"/>
        <v>0</v>
      </c>
      <c r="B265" s="6">
        <v>0</v>
      </c>
      <c r="C265" s="19">
        <f t="shared" si="32"/>
        <v>0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18">
        <f t="shared" si="31"/>
        <v>0</v>
      </c>
      <c r="B266" s="6">
        <v>0</v>
      </c>
      <c r="C266" s="19">
        <f t="shared" si="32"/>
        <v>0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18">
        <f t="shared" si="31"/>
        <v>0</v>
      </c>
      <c r="B267" s="6">
        <v>0</v>
      </c>
      <c r="C267" s="19">
        <f t="shared" si="32"/>
        <v>0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18">
        <f t="shared" si="31"/>
        <v>0</v>
      </c>
      <c r="B268" s="6">
        <v>0</v>
      </c>
      <c r="C268" s="19">
        <f t="shared" si="32"/>
        <v>0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18">
        <f t="shared" si="31"/>
        <v>0</v>
      </c>
      <c r="B269" s="6">
        <v>0</v>
      </c>
      <c r="C269" s="19">
        <f t="shared" si="32"/>
        <v>0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18">
        <f t="shared" si="31"/>
        <v>0</v>
      </c>
      <c r="B270" s="6">
        <v>0</v>
      </c>
      <c r="C270" s="19">
        <f t="shared" si="32"/>
        <v>0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18">
        <f t="shared" si="31"/>
        <v>0</v>
      </c>
      <c r="B271" s="6">
        <v>0</v>
      </c>
      <c r="C271" s="19">
        <f t="shared" si="32"/>
        <v>0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18">
        <f t="shared" si="31"/>
        <v>0</v>
      </c>
      <c r="B272" s="6">
        <v>0</v>
      </c>
      <c r="C272" s="19">
        <f t="shared" si="32"/>
        <v>0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18">
        <f t="shared" si="31"/>
        <v>0</v>
      </c>
      <c r="B273" s="6">
        <v>0</v>
      </c>
      <c r="C273" s="19">
        <f t="shared" si="32"/>
        <v>0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18">
        <f t="shared" si="31"/>
        <v>0</v>
      </c>
      <c r="B274" s="6">
        <v>0</v>
      </c>
      <c r="C274" s="19">
        <f t="shared" si="32"/>
        <v>0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18">
        <f t="shared" si="31"/>
        <v>0</v>
      </c>
      <c r="B275" s="6">
        <v>0</v>
      </c>
      <c r="C275" s="19">
        <f t="shared" si="32"/>
        <v>0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18">
        <f t="shared" si="31"/>
        <v>0</v>
      </c>
      <c r="B276" s="6">
        <v>0</v>
      </c>
      <c r="C276" s="19">
        <f t="shared" si="32"/>
        <v>0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18">
        <f t="shared" si="31"/>
        <v>0</v>
      </c>
      <c r="B277" s="6">
        <v>0</v>
      </c>
      <c r="C277" s="19">
        <f t="shared" si="32"/>
        <v>0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18">
        <f t="shared" si="31"/>
        <v>0</v>
      </c>
      <c r="B278" s="6">
        <v>0</v>
      </c>
      <c r="C278" s="19">
        <f t="shared" si="32"/>
        <v>0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18">
        <f t="shared" si="31"/>
        <v>0</v>
      </c>
      <c r="B279" s="6">
        <v>0</v>
      </c>
      <c r="C279" s="19">
        <f t="shared" si="32"/>
        <v>0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18">
        <f t="shared" si="31"/>
        <v>0</v>
      </c>
      <c r="B280" s="6">
        <v>0</v>
      </c>
      <c r="C280" s="19">
        <f t="shared" si="32"/>
        <v>0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18">
        <f t="shared" si="31"/>
        <v>0</v>
      </c>
      <c r="B281" s="6">
        <v>0</v>
      </c>
      <c r="C281" s="19">
        <f t="shared" si="32"/>
        <v>0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18">
        <f t="shared" si="31"/>
        <v>0</v>
      </c>
      <c r="B282" s="6">
        <v>0</v>
      </c>
      <c r="C282" s="19">
        <f t="shared" si="32"/>
        <v>0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18">
        <f t="shared" si="31"/>
        <v>0</v>
      </c>
      <c r="B283" s="6">
        <v>0</v>
      </c>
      <c r="C283" s="19">
        <f t="shared" si="32"/>
        <v>0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18">
        <f t="shared" si="31"/>
        <v>0</v>
      </c>
      <c r="B284" s="6">
        <v>0</v>
      </c>
      <c r="C284" s="19">
        <f t="shared" si="32"/>
        <v>0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18">
        <f t="shared" si="31"/>
        <v>0</v>
      </c>
      <c r="B285" s="6">
        <v>0</v>
      </c>
      <c r="C285" s="19">
        <f t="shared" si="32"/>
        <v>0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18">
        <f t="shared" si="31"/>
        <v>0</v>
      </c>
      <c r="B286" s="6">
        <v>0</v>
      </c>
      <c r="C286" s="19">
        <f t="shared" si="32"/>
        <v>0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18">
        <f t="shared" si="31"/>
        <v>0</v>
      </c>
      <c r="B287" s="6">
        <v>0</v>
      </c>
      <c r="C287" s="19">
        <f t="shared" si="32"/>
        <v>0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18">
        <f t="shared" si="31"/>
        <v>0</v>
      </c>
      <c r="B288" s="6">
        <v>0</v>
      </c>
      <c r="C288" s="19">
        <f t="shared" si="32"/>
        <v>0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18">
        <f t="shared" si="31"/>
        <v>0</v>
      </c>
      <c r="B289" s="6">
        <v>0</v>
      </c>
      <c r="C289" s="19">
        <f t="shared" si="32"/>
        <v>0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18">
        <f t="shared" si="31"/>
        <v>0</v>
      </c>
      <c r="B290" s="6">
        <v>0</v>
      </c>
      <c r="C290" s="19">
        <f t="shared" si="32"/>
        <v>0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18">
        <f t="shared" si="31"/>
        <v>0</v>
      </c>
      <c r="B291" s="6">
        <v>0</v>
      </c>
      <c r="C291" s="19">
        <f t="shared" si="32"/>
        <v>0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18">
        <f t="shared" si="31"/>
        <v>0</v>
      </c>
      <c r="B292" s="6">
        <v>0</v>
      </c>
      <c r="C292" s="19">
        <f t="shared" si="32"/>
        <v>0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18">
        <f t="shared" si="31"/>
        <v>0</v>
      </c>
      <c r="B293" s="6">
        <v>0</v>
      </c>
      <c r="C293" s="19">
        <f t="shared" si="32"/>
        <v>0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18">
        <f t="shared" si="31"/>
        <v>0</v>
      </c>
      <c r="B294" s="6">
        <v>0</v>
      </c>
      <c r="C294" s="19">
        <f t="shared" si="32"/>
        <v>0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18">
        <f t="shared" si="31"/>
        <v>0</v>
      </c>
      <c r="B295" s="6">
        <v>0</v>
      </c>
      <c r="C295" s="19">
        <f t="shared" si="32"/>
        <v>0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18">
        <f t="shared" si="31"/>
        <v>0</v>
      </c>
      <c r="B296" s="6">
        <v>0</v>
      </c>
      <c r="C296" s="19">
        <f t="shared" si="32"/>
        <v>0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18">
        <f t="shared" si="31"/>
        <v>0</v>
      </c>
      <c r="B297" s="6">
        <v>0</v>
      </c>
      <c r="C297" s="19">
        <f t="shared" si="32"/>
        <v>0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18">
        <f t="shared" si="31"/>
        <v>0</v>
      </c>
      <c r="B298" s="6">
        <v>0</v>
      </c>
      <c r="C298" s="19">
        <f t="shared" si="32"/>
        <v>0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18">
        <f t="shared" si="31"/>
        <v>0</v>
      </c>
      <c r="B299" s="6">
        <v>0</v>
      </c>
      <c r="C299" s="19">
        <f t="shared" si="32"/>
        <v>0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18">
        <f t="shared" si="31"/>
        <v>0</v>
      </c>
      <c r="B300" s="6">
        <v>0</v>
      </c>
      <c r="C300" s="19">
        <f t="shared" si="32"/>
        <v>0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18">
        <f t="shared" si="31"/>
        <v>0</v>
      </c>
      <c r="B301" s="6">
        <v>0</v>
      </c>
      <c r="C301" s="19">
        <f t="shared" si="32"/>
        <v>0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18">
        <f t="shared" si="31"/>
        <v>0</v>
      </c>
      <c r="B302" s="6">
        <v>0</v>
      </c>
      <c r="C302" s="19">
        <f t="shared" si="32"/>
        <v>0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18">
        <f t="shared" si="31"/>
        <v>0</v>
      </c>
      <c r="B303" s="6">
        <v>0</v>
      </c>
      <c r="C303" s="19">
        <f t="shared" si="32"/>
        <v>0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18">
        <f t="shared" si="31"/>
        <v>0</v>
      </c>
      <c r="B304" s="6">
        <v>0</v>
      </c>
      <c r="C304" s="19">
        <f t="shared" si="32"/>
        <v>0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18">
        <f t="shared" si="31"/>
        <v>0</v>
      </c>
      <c r="B305" s="6">
        <v>0</v>
      </c>
      <c r="C305" s="19">
        <f t="shared" si="32"/>
        <v>0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18">
        <f t="shared" si="31"/>
        <v>0</v>
      </c>
      <c r="B306" s="6">
        <v>0</v>
      </c>
      <c r="C306" s="19">
        <f t="shared" si="32"/>
        <v>0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18">
        <f t="shared" si="31"/>
        <v>0</v>
      </c>
      <c r="B307" s="6">
        <v>0</v>
      </c>
      <c r="C307" s="19">
        <f t="shared" si="32"/>
        <v>0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18">
        <f t="shared" si="31"/>
        <v>0</v>
      </c>
      <c r="B308" s="6">
        <v>0</v>
      </c>
      <c r="C308" s="19">
        <f t="shared" si="32"/>
        <v>0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18">
        <f t="shared" si="31"/>
        <v>0</v>
      </c>
      <c r="B309" s="6">
        <v>0</v>
      </c>
      <c r="C309" s="19">
        <f t="shared" si="32"/>
        <v>0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18">
        <f t="shared" si="31"/>
        <v>0</v>
      </c>
      <c r="B310" s="6">
        <v>0</v>
      </c>
      <c r="C310" s="19">
        <f t="shared" si="32"/>
        <v>0</v>
      </c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18">
        <f t="shared" si="31"/>
        <v>0</v>
      </c>
      <c r="B311" s="6">
        <v>0</v>
      </c>
      <c r="C311" s="19">
        <f t="shared" si="32"/>
        <v>0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18">
        <f t="shared" si="31"/>
        <v>0</v>
      </c>
      <c r="B312" s="6">
        <v>0</v>
      </c>
      <c r="C312" s="19">
        <f t="shared" si="32"/>
        <v>0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18">
        <f t="shared" si="31"/>
        <v>0</v>
      </c>
      <c r="B313" s="6">
        <v>0</v>
      </c>
      <c r="C313" s="19">
        <f t="shared" si="32"/>
        <v>0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18">
        <f t="shared" si="31"/>
        <v>0</v>
      </c>
      <c r="B314" s="6">
        <v>0</v>
      </c>
      <c r="C314" s="19">
        <f t="shared" si="32"/>
        <v>0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18">
        <f t="shared" si="31"/>
        <v>0</v>
      </c>
      <c r="B315" s="6">
        <v>0</v>
      </c>
      <c r="C315" s="19">
        <f t="shared" si="32"/>
        <v>0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18">
        <f t="shared" si="31"/>
        <v>0</v>
      </c>
      <c r="B316" s="6">
        <v>0</v>
      </c>
      <c r="C316" s="19">
        <f t="shared" si="32"/>
        <v>0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18">
        <f t="shared" si="31"/>
        <v>0</v>
      </c>
      <c r="B317" s="6">
        <v>0</v>
      </c>
      <c r="C317" s="19">
        <f t="shared" si="32"/>
        <v>0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18">
        <f t="shared" si="31"/>
        <v>0</v>
      </c>
      <c r="B318" s="6">
        <v>0</v>
      </c>
      <c r="C318" s="19">
        <f t="shared" si="32"/>
        <v>0</v>
      </c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18">
        <f t="shared" si="31"/>
        <v>0</v>
      </c>
      <c r="B319" s="6">
        <v>0</v>
      </c>
      <c r="C319" s="19">
        <f t="shared" si="32"/>
        <v>0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18">
        <f t="shared" si="31"/>
        <v>0</v>
      </c>
      <c r="B320" s="6">
        <v>0</v>
      </c>
      <c r="C320" s="19">
        <f t="shared" si="32"/>
        <v>0</v>
      </c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18">
        <f t="shared" si="31"/>
        <v>0</v>
      </c>
      <c r="B321" s="6">
        <v>0</v>
      </c>
      <c r="C321" s="19">
        <f t="shared" si="32"/>
        <v>0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18">
        <f t="shared" si="31"/>
        <v>0</v>
      </c>
      <c r="B322" s="6">
        <v>0</v>
      </c>
      <c r="C322" s="19">
        <f t="shared" si="32"/>
        <v>0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18">
        <f t="shared" si="31"/>
        <v>0</v>
      </c>
      <c r="B323" s="6">
        <v>0</v>
      </c>
      <c r="C323" s="19">
        <f t="shared" si="32"/>
        <v>0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18">
        <f t="shared" si="31"/>
        <v>0</v>
      </c>
      <c r="B324" s="6">
        <v>0</v>
      </c>
      <c r="C324" s="19">
        <f t="shared" si="32"/>
        <v>0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18">
        <f t="shared" si="31"/>
        <v>0</v>
      </c>
      <c r="B325" s="6">
        <v>0</v>
      </c>
      <c r="C325" s="19">
        <f t="shared" si="32"/>
        <v>0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18">
        <f t="shared" si="31"/>
        <v>0</v>
      </c>
      <c r="B326" s="6">
        <v>0</v>
      </c>
      <c r="C326" s="19">
        <f t="shared" si="32"/>
        <v>0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18">
        <f t="shared" si="31"/>
        <v>0</v>
      </c>
      <c r="B327" s="6">
        <v>0</v>
      </c>
      <c r="C327" s="19">
        <f t="shared" si="32"/>
        <v>0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18">
        <f t="shared" si="31"/>
        <v>0</v>
      </c>
      <c r="B328" s="6">
        <v>0</v>
      </c>
      <c r="C328" s="19">
        <f t="shared" si="32"/>
        <v>0</v>
      </c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18">
        <f t="shared" si="31"/>
        <v>0</v>
      </c>
      <c r="B329" s="6">
        <v>0</v>
      </c>
      <c r="C329" s="19">
        <f t="shared" si="32"/>
        <v>0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18">
        <f t="shared" si="31"/>
        <v>0</v>
      </c>
      <c r="B330" s="6">
        <v>0</v>
      </c>
      <c r="C330" s="19">
        <f t="shared" si="32"/>
        <v>0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18">
        <f t="shared" si="31"/>
        <v>0</v>
      </c>
      <c r="B331" s="6">
        <v>0</v>
      </c>
      <c r="C331" s="19">
        <f t="shared" si="32"/>
        <v>0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18">
        <f t="shared" si="31"/>
        <v>0</v>
      </c>
      <c r="B332" s="6">
        <v>0</v>
      </c>
      <c r="C332" s="19">
        <f t="shared" si="32"/>
        <v>0</v>
      </c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18">
        <f t="shared" si="31"/>
        <v>0</v>
      </c>
      <c r="B333" s="6">
        <v>0</v>
      </c>
      <c r="C333" s="19">
        <f t="shared" si="32"/>
        <v>0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18">
        <f t="shared" si="31"/>
        <v>0</v>
      </c>
      <c r="B334" s="6">
        <v>0</v>
      </c>
      <c r="C334" s="19">
        <f t="shared" si="32"/>
        <v>0</v>
      </c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18">
        <f t="shared" si="31"/>
        <v>0</v>
      </c>
      <c r="B335" s="6">
        <v>0</v>
      </c>
      <c r="C335" s="19">
        <f t="shared" si="32"/>
        <v>0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18">
        <f t="shared" si="31"/>
        <v>0</v>
      </c>
      <c r="B336" s="6">
        <v>0</v>
      </c>
      <c r="C336" s="19">
        <f t="shared" si="32"/>
        <v>0</v>
      </c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18">
        <f t="shared" si="31"/>
        <v>0</v>
      </c>
      <c r="B337" s="6">
        <v>0</v>
      </c>
      <c r="C337" s="19">
        <f t="shared" si="32"/>
        <v>0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18">
        <f t="shared" si="31"/>
        <v>0</v>
      </c>
      <c r="B338" s="6">
        <v>0</v>
      </c>
      <c r="C338" s="19">
        <f t="shared" si="32"/>
        <v>0</v>
      </c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18">
        <f t="shared" si="31"/>
        <v>0</v>
      </c>
      <c r="B339" s="6">
        <v>0</v>
      </c>
      <c r="C339" s="19">
        <f t="shared" si="32"/>
        <v>0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18">
        <f t="shared" si="31"/>
        <v>0</v>
      </c>
      <c r="B340" s="6">
        <v>0</v>
      </c>
      <c r="C340" s="19">
        <f t="shared" si="32"/>
        <v>0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18">
        <f t="shared" si="31"/>
        <v>0</v>
      </c>
      <c r="B341" s="6">
        <v>0</v>
      </c>
      <c r="C341" s="19">
        <f t="shared" si="32"/>
        <v>0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18">
        <f t="shared" si="31"/>
        <v>0</v>
      </c>
      <c r="B342" s="6">
        <v>0</v>
      </c>
      <c r="C342" s="19">
        <f t="shared" si="32"/>
        <v>0</v>
      </c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18">
        <f t="shared" si="31"/>
        <v>0</v>
      </c>
      <c r="B343" s="6">
        <v>0</v>
      </c>
      <c r="C343" s="19">
        <f t="shared" si="32"/>
        <v>0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18">
        <f t="shared" si="31"/>
        <v>0</v>
      </c>
      <c r="B344" s="6">
        <v>0</v>
      </c>
      <c r="C344" s="19">
        <f t="shared" si="32"/>
        <v>0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18">
        <f t="shared" si="31"/>
        <v>0</v>
      </c>
      <c r="B345" s="6">
        <v>0</v>
      </c>
      <c r="C345" s="19">
        <f t="shared" si="32"/>
        <v>0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18">
        <f t="shared" si="31"/>
        <v>0</v>
      </c>
      <c r="B346" s="6">
        <v>0</v>
      </c>
      <c r="C346" s="19">
        <f t="shared" si="32"/>
        <v>0</v>
      </c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18">
        <f t="shared" si="31"/>
        <v>0</v>
      </c>
      <c r="B347" s="6">
        <v>0</v>
      </c>
      <c r="C347" s="19">
        <f t="shared" si="32"/>
        <v>0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18">
        <f t="shared" si="31"/>
        <v>0</v>
      </c>
      <c r="B348" s="6">
        <v>0</v>
      </c>
      <c r="C348" s="19">
        <f t="shared" si="32"/>
        <v>0</v>
      </c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18">
        <f t="shared" si="31"/>
        <v>0</v>
      </c>
      <c r="B349" s="6">
        <v>0</v>
      </c>
      <c r="C349" s="19">
        <f t="shared" si="32"/>
        <v>0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18">
        <f t="shared" si="31"/>
        <v>0</v>
      </c>
      <c r="B350" s="6">
        <v>0</v>
      </c>
      <c r="C350" s="19">
        <f t="shared" si="32"/>
        <v>0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18">
        <f t="shared" si="31"/>
        <v>0</v>
      </c>
      <c r="B351" s="6">
        <v>0</v>
      </c>
      <c r="C351" s="19">
        <f t="shared" si="32"/>
        <v>0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18">
        <f t="shared" si="31"/>
        <v>0</v>
      </c>
      <c r="B352" s="6">
        <v>0</v>
      </c>
      <c r="C352" s="19">
        <f t="shared" si="32"/>
        <v>0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18">
        <f t="shared" si="31"/>
        <v>0</v>
      </c>
      <c r="B353" s="6">
        <v>0</v>
      </c>
      <c r="C353" s="19">
        <f t="shared" si="32"/>
        <v>0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18">
        <f t="shared" si="31"/>
        <v>0</v>
      </c>
      <c r="B354" s="6">
        <v>0</v>
      </c>
      <c r="C354" s="19">
        <f t="shared" si="32"/>
        <v>0</v>
      </c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18">
        <f t="shared" si="31"/>
        <v>0</v>
      </c>
      <c r="B355" s="6">
        <v>0</v>
      </c>
      <c r="C355" s="19">
        <f t="shared" si="32"/>
        <v>0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18">
        <f t="shared" si="31"/>
        <v>0</v>
      </c>
      <c r="B356" s="6">
        <v>0</v>
      </c>
      <c r="C356" s="19">
        <f t="shared" si="32"/>
        <v>0</v>
      </c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18">
        <f t="shared" si="31"/>
        <v>0</v>
      </c>
      <c r="B357" s="6">
        <v>0</v>
      </c>
      <c r="C357" s="19">
        <f t="shared" si="32"/>
        <v>0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18">
        <f t="shared" si="31"/>
        <v>0</v>
      </c>
      <c r="B358" s="6">
        <v>0</v>
      </c>
      <c r="C358" s="19">
        <f t="shared" si="32"/>
        <v>0</v>
      </c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18">
        <f t="shared" si="31"/>
        <v>0</v>
      </c>
      <c r="B359" s="6">
        <v>0</v>
      </c>
      <c r="C359" s="19">
        <f t="shared" si="32"/>
        <v>0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18">
        <f t="shared" si="31"/>
        <v>0</v>
      </c>
      <c r="B360" s="6">
        <v>0</v>
      </c>
      <c r="C360" s="19">
        <f t="shared" si="32"/>
        <v>0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18">
        <f t="shared" si="31"/>
        <v>0</v>
      </c>
      <c r="B361" s="6">
        <v>0</v>
      </c>
      <c r="C361" s="19">
        <f t="shared" si="32"/>
        <v>0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18">
        <f t="shared" si="31"/>
        <v>0</v>
      </c>
      <c r="B362" s="6">
        <v>0</v>
      </c>
      <c r="C362" s="19">
        <f t="shared" si="32"/>
        <v>0</v>
      </c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18">
        <f t="shared" si="31"/>
        <v>0</v>
      </c>
      <c r="B363" s="6">
        <v>0</v>
      </c>
      <c r="C363" s="19">
        <f t="shared" si="32"/>
        <v>0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18">
        <f t="shared" si="31"/>
        <v>0</v>
      </c>
      <c r="B364" s="6">
        <v>0</v>
      </c>
      <c r="C364" s="19">
        <f t="shared" si="32"/>
        <v>0</v>
      </c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18">
        <f t="shared" si="31"/>
        <v>0</v>
      </c>
      <c r="B365" s="6">
        <v>0</v>
      </c>
      <c r="C365" s="19">
        <f t="shared" si="32"/>
        <v>0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18">
        <f t="shared" si="31"/>
        <v>0</v>
      </c>
      <c r="B366" s="6">
        <v>0</v>
      </c>
      <c r="C366" s="19">
        <f t="shared" si="32"/>
        <v>0</v>
      </c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18">
        <f t="shared" si="31"/>
        <v>0</v>
      </c>
      <c r="B367" s="6">
        <v>0</v>
      </c>
      <c r="C367" s="19">
        <f t="shared" si="32"/>
        <v>0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18">
        <f t="shared" si="31"/>
        <v>0</v>
      </c>
      <c r="B368" s="6">
        <v>0</v>
      </c>
      <c r="C368" s="19">
        <f t="shared" si="32"/>
        <v>0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18">
        <f t="shared" si="31"/>
        <v>0</v>
      </c>
      <c r="B369" s="6">
        <v>0</v>
      </c>
      <c r="C369" s="19">
        <f t="shared" si="32"/>
        <v>0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18">
        <f t="shared" si="31"/>
        <v>0</v>
      </c>
      <c r="B370" s="6">
        <v>0</v>
      </c>
      <c r="C370" s="19">
        <f t="shared" si="32"/>
        <v>0</v>
      </c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18">
        <f t="shared" si="31"/>
        <v>0</v>
      </c>
      <c r="B371" s="6">
        <v>0</v>
      </c>
      <c r="C371" s="19">
        <f t="shared" si="32"/>
        <v>0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18">
        <f t="shared" si="31"/>
        <v>0</v>
      </c>
      <c r="B372" s="6">
        <v>0</v>
      </c>
      <c r="C372" s="19">
        <f t="shared" si="32"/>
        <v>0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18">
        <f t="shared" si="31"/>
        <v>0</v>
      </c>
      <c r="B373" s="6">
        <v>0</v>
      </c>
      <c r="C373" s="19">
        <f t="shared" si="32"/>
        <v>0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18">
        <f t="shared" si="31"/>
        <v>0</v>
      </c>
      <c r="B374" s="6">
        <v>0</v>
      </c>
      <c r="C374" s="19">
        <f t="shared" si="32"/>
        <v>0</v>
      </c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18">
        <f t="shared" si="31"/>
        <v>0</v>
      </c>
      <c r="B375" s="6">
        <v>0</v>
      </c>
      <c r="C375" s="19">
        <f t="shared" si="32"/>
        <v>0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18">
        <f t="shared" si="31"/>
        <v>0</v>
      </c>
      <c r="B376" s="6">
        <v>0</v>
      </c>
      <c r="C376" s="19">
        <f t="shared" si="32"/>
        <v>0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18">
        <f t="shared" si="31"/>
        <v>0</v>
      </c>
      <c r="B377" s="6">
        <v>0</v>
      </c>
      <c r="C377" s="19">
        <f t="shared" si="32"/>
        <v>0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18">
        <f t="shared" si="31"/>
        <v>0</v>
      </c>
      <c r="B378" s="6">
        <v>0</v>
      </c>
      <c r="C378" s="19">
        <f t="shared" si="32"/>
        <v>0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18">
        <f t="shared" si="31"/>
        <v>0</v>
      </c>
      <c r="B379" s="6">
        <v>0</v>
      </c>
      <c r="C379" s="19">
        <f t="shared" si="32"/>
        <v>0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18">
        <f t="shared" si="31"/>
        <v>0</v>
      </c>
      <c r="B380" s="6">
        <v>0</v>
      </c>
      <c r="C380" s="19">
        <f t="shared" si="32"/>
        <v>0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18">
        <f t="shared" si="31"/>
        <v>0</v>
      </c>
      <c r="B381" s="6">
        <v>0</v>
      </c>
      <c r="C381" s="19">
        <f t="shared" si="32"/>
        <v>0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18">
        <f t="shared" si="31"/>
        <v>0</v>
      </c>
      <c r="B382" s="6">
        <v>0</v>
      </c>
      <c r="C382" s="19">
        <f t="shared" si="32"/>
        <v>0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18">
        <f t="shared" si="31"/>
        <v>0</v>
      </c>
      <c r="B383" s="6">
        <v>0</v>
      </c>
      <c r="C383" s="19">
        <f t="shared" si="32"/>
        <v>0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18">
        <f t="shared" si="31"/>
        <v>0</v>
      </c>
      <c r="B384" s="6">
        <v>0</v>
      </c>
      <c r="C384" s="19">
        <f t="shared" si="32"/>
        <v>0</v>
      </c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18">
        <f t="shared" si="31"/>
        <v>0</v>
      </c>
      <c r="B385" s="6">
        <v>0</v>
      </c>
      <c r="C385" s="19">
        <f t="shared" si="32"/>
        <v>0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18">
        <f t="shared" si="31"/>
        <v>0</v>
      </c>
      <c r="B386" s="6">
        <v>0</v>
      </c>
      <c r="C386" s="19">
        <f t="shared" si="32"/>
        <v>0</v>
      </c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18">
        <f t="shared" si="31"/>
        <v>0</v>
      </c>
      <c r="B387" s="6">
        <v>0</v>
      </c>
      <c r="C387" s="19">
        <f t="shared" si="32"/>
        <v>0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18">
        <f t="shared" si="31"/>
        <v>0</v>
      </c>
      <c r="B388" s="6">
        <v>0</v>
      </c>
      <c r="C388" s="19">
        <f t="shared" si="32"/>
        <v>0</v>
      </c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18">
        <f t="shared" si="31"/>
        <v>0</v>
      </c>
      <c r="B389" s="6">
        <v>0</v>
      </c>
      <c r="C389" s="19">
        <f t="shared" si="32"/>
        <v>0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18">
        <f t="shared" si="31"/>
        <v>0</v>
      </c>
      <c r="B390" s="6">
        <v>0</v>
      </c>
      <c r="C390" s="19">
        <f t="shared" si="32"/>
        <v>0</v>
      </c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18">
        <f t="shared" si="31"/>
        <v>0</v>
      </c>
      <c r="B391" s="6">
        <v>0</v>
      </c>
      <c r="C391" s="19">
        <f t="shared" si="32"/>
        <v>0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18">
        <f t="shared" si="31"/>
        <v>0</v>
      </c>
      <c r="B392" s="6">
        <v>0</v>
      </c>
      <c r="C392" s="19">
        <f t="shared" si="32"/>
        <v>0</v>
      </c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18">
        <f t="shared" si="31"/>
        <v>0</v>
      </c>
      <c r="B393" s="6">
        <v>0</v>
      </c>
      <c r="C393" s="19">
        <f t="shared" si="32"/>
        <v>0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18">
        <f t="shared" si="31"/>
        <v>0</v>
      </c>
      <c r="B394" s="6">
        <v>0</v>
      </c>
      <c r="C394" s="19">
        <f t="shared" si="32"/>
        <v>0</v>
      </c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18">
        <f t="shared" si="31"/>
        <v>0</v>
      </c>
      <c r="B395" s="6">
        <v>0</v>
      </c>
      <c r="C395" s="19">
        <f t="shared" si="32"/>
        <v>0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18">
        <f t="shared" si="31"/>
        <v>0</v>
      </c>
      <c r="B396" s="6">
        <v>0</v>
      </c>
      <c r="C396" s="19">
        <f t="shared" si="32"/>
        <v>0</v>
      </c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18">
        <f t="shared" si="31"/>
        <v>0</v>
      </c>
      <c r="B397" s="6">
        <v>0</v>
      </c>
      <c r="C397" s="19">
        <f t="shared" si="32"/>
        <v>0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18">
        <f t="shared" si="31"/>
        <v>0</v>
      </c>
      <c r="B398" s="6">
        <v>0</v>
      </c>
      <c r="C398" s="19">
        <f t="shared" si="32"/>
        <v>0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18">
        <f t="shared" si="31"/>
        <v>0</v>
      </c>
      <c r="B399" s="6">
        <v>0</v>
      </c>
      <c r="C399" s="19">
        <f t="shared" si="32"/>
        <v>0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18">
        <f t="shared" si="31"/>
        <v>0</v>
      </c>
      <c r="B400" s="6">
        <v>0</v>
      </c>
      <c r="C400" s="19">
        <f t="shared" si="32"/>
        <v>0</v>
      </c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18">
        <f t="shared" si="31"/>
        <v>0</v>
      </c>
      <c r="B401" s="6">
        <v>0</v>
      </c>
      <c r="C401" s="19">
        <f t="shared" si="32"/>
        <v>0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18">
        <f t="shared" si="31"/>
        <v>0</v>
      </c>
      <c r="B402" s="6">
        <v>0</v>
      </c>
      <c r="C402" s="19">
        <f t="shared" si="32"/>
        <v>0</v>
      </c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18">
        <f t="shared" si="31"/>
        <v>0</v>
      </c>
      <c r="B403" s="6">
        <v>0</v>
      </c>
      <c r="C403" s="19">
        <f t="shared" si="32"/>
        <v>0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18">
        <f t="shared" si="31"/>
        <v>0</v>
      </c>
      <c r="B404" s="6">
        <v>0</v>
      </c>
      <c r="C404" s="19">
        <f t="shared" si="32"/>
        <v>0</v>
      </c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18">
        <f t="shared" si="31"/>
        <v>0</v>
      </c>
      <c r="B405" s="6">
        <v>0</v>
      </c>
      <c r="C405" s="19">
        <f t="shared" si="32"/>
        <v>0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18">
        <f t="shared" si="31"/>
        <v>0</v>
      </c>
      <c r="B406" s="6">
        <v>0</v>
      </c>
      <c r="C406" s="19">
        <f t="shared" si="32"/>
        <v>0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18">
        <f t="shared" si="31"/>
        <v>0</v>
      </c>
      <c r="B407" s="6">
        <v>0</v>
      </c>
      <c r="C407" s="19">
        <f t="shared" si="32"/>
        <v>0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18">
        <f t="shared" si="31"/>
        <v>0</v>
      </c>
      <c r="B408" s="6">
        <v>0</v>
      </c>
      <c r="C408" s="19">
        <f t="shared" si="32"/>
        <v>0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18">
        <f t="shared" si="31"/>
        <v>0</v>
      </c>
      <c r="B409" s="6">
        <v>0</v>
      </c>
      <c r="C409" s="19">
        <f t="shared" si="32"/>
        <v>0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18">
        <f t="shared" si="31"/>
        <v>0</v>
      </c>
      <c r="B410" s="6">
        <v>0</v>
      </c>
      <c r="C410" s="19">
        <f t="shared" si="32"/>
        <v>0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18">
        <f t="shared" si="31"/>
        <v>0</v>
      </c>
      <c r="B411" s="6">
        <v>0</v>
      </c>
      <c r="C411" s="19">
        <f t="shared" si="32"/>
        <v>0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18">
        <f t="shared" si="31"/>
        <v>0</v>
      </c>
      <c r="B412" s="6">
        <v>0</v>
      </c>
      <c r="C412" s="19">
        <f t="shared" si="32"/>
        <v>0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18">
        <f t="shared" si="31"/>
        <v>0</v>
      </c>
      <c r="B413" s="6">
        <v>0</v>
      </c>
      <c r="C413" s="19">
        <f t="shared" si="32"/>
        <v>0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18">
        <f t="shared" si="31"/>
        <v>0</v>
      </c>
      <c r="B414" s="6">
        <v>0</v>
      </c>
      <c r="C414" s="19">
        <f t="shared" si="32"/>
        <v>0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18">
        <f t="shared" si="31"/>
        <v>0</v>
      </c>
      <c r="B415" s="6">
        <v>0</v>
      </c>
      <c r="C415" s="19">
        <f t="shared" si="32"/>
        <v>0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18">
        <f t="shared" si="31"/>
        <v>0</v>
      </c>
      <c r="B416" s="6">
        <v>0</v>
      </c>
      <c r="C416" s="19">
        <f t="shared" si="32"/>
        <v>0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18">
        <f t="shared" si="31"/>
        <v>0</v>
      </c>
      <c r="B417" s="6">
        <v>0</v>
      </c>
      <c r="C417" s="19">
        <f t="shared" si="32"/>
        <v>0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18">
        <f t="shared" si="31"/>
        <v>0</v>
      </c>
      <c r="B418" s="6">
        <v>0</v>
      </c>
      <c r="C418" s="19">
        <f t="shared" si="32"/>
        <v>0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18">
        <f t="shared" si="31"/>
        <v>0</v>
      </c>
      <c r="B419" s="6">
        <v>0</v>
      </c>
      <c r="C419" s="19">
        <f t="shared" si="32"/>
        <v>0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18">
        <f t="shared" si="31"/>
        <v>0</v>
      </c>
      <c r="B420" s="6">
        <v>0</v>
      </c>
      <c r="C420" s="19">
        <f t="shared" si="32"/>
        <v>0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18">
        <f t="shared" si="31"/>
        <v>0</v>
      </c>
      <c r="B421" s="6">
        <v>0</v>
      </c>
      <c r="C421" s="19">
        <f t="shared" si="32"/>
        <v>0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18">
        <f t="shared" si="31"/>
        <v>0</v>
      </c>
      <c r="B422" s="6">
        <v>0</v>
      </c>
      <c r="C422" s="19">
        <f t="shared" si="32"/>
        <v>0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18">
        <f t="shared" si="31"/>
        <v>0</v>
      </c>
      <c r="B423" s="6">
        <v>0</v>
      </c>
      <c r="C423" s="19">
        <f t="shared" si="32"/>
        <v>0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18">
        <f t="shared" si="31"/>
        <v>0</v>
      </c>
      <c r="B424" s="6">
        <v>0</v>
      </c>
      <c r="C424" s="19">
        <f t="shared" si="32"/>
        <v>0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18">
        <f t="shared" si="31"/>
        <v>0</v>
      </c>
      <c r="B425" s="6">
        <v>0</v>
      </c>
      <c r="C425" s="19">
        <f t="shared" si="32"/>
        <v>0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18">
        <f t="shared" si="31"/>
        <v>0</v>
      </c>
      <c r="B426" s="6">
        <v>0</v>
      </c>
      <c r="C426" s="19">
        <f t="shared" si="32"/>
        <v>0</v>
      </c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18">
        <f t="shared" si="31"/>
        <v>0</v>
      </c>
      <c r="B427" s="6">
        <v>0</v>
      </c>
      <c r="C427" s="19">
        <f t="shared" si="32"/>
        <v>0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18">
        <f t="shared" si="31"/>
        <v>0</v>
      </c>
      <c r="B428" s="6">
        <v>0</v>
      </c>
      <c r="C428" s="19">
        <f t="shared" si="32"/>
        <v>0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18">
        <f t="shared" si="31"/>
        <v>0</v>
      </c>
      <c r="B429" s="6">
        <v>0</v>
      </c>
      <c r="C429" s="19">
        <f t="shared" si="32"/>
        <v>0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18">
        <f t="shared" si="31"/>
        <v>0</v>
      </c>
      <c r="B430" s="6">
        <v>0</v>
      </c>
      <c r="C430" s="19">
        <f t="shared" si="32"/>
        <v>0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18">
        <f t="shared" si="31"/>
        <v>0</v>
      </c>
      <c r="B431" s="6">
        <v>0</v>
      </c>
      <c r="C431" s="19">
        <f t="shared" si="32"/>
        <v>0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18">
        <f t="shared" si="31"/>
        <v>0</v>
      </c>
      <c r="B432" s="6">
        <v>0</v>
      </c>
      <c r="C432" s="19">
        <f t="shared" si="32"/>
        <v>0</v>
      </c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18">
        <f t="shared" si="31"/>
        <v>0</v>
      </c>
      <c r="B433" s="6">
        <v>0</v>
      </c>
      <c r="C433" s="19">
        <f t="shared" si="32"/>
        <v>0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18">
        <f t="shared" si="31"/>
        <v>0</v>
      </c>
      <c r="B434" s="6">
        <v>0</v>
      </c>
      <c r="C434" s="19">
        <f t="shared" si="32"/>
        <v>0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18">
        <f t="shared" si="31"/>
        <v>0</v>
      </c>
      <c r="B435" s="6">
        <v>0</v>
      </c>
      <c r="C435" s="19">
        <f t="shared" si="32"/>
        <v>0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18">
        <f t="shared" si="31"/>
        <v>0</v>
      </c>
      <c r="B436" s="6">
        <v>0</v>
      </c>
      <c r="C436" s="19">
        <f t="shared" si="32"/>
        <v>0</v>
      </c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18">
        <f t="shared" si="31"/>
        <v>0</v>
      </c>
      <c r="B437" s="6">
        <v>0</v>
      </c>
      <c r="C437" s="19">
        <f t="shared" si="32"/>
        <v>0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18">
        <f t="shared" si="31"/>
        <v>0</v>
      </c>
      <c r="B438" s="6">
        <v>0</v>
      </c>
      <c r="C438" s="19">
        <f t="shared" si="32"/>
        <v>0</v>
      </c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18">
        <f t="shared" si="31"/>
        <v>0</v>
      </c>
      <c r="B439" s="6">
        <v>0</v>
      </c>
      <c r="C439" s="19">
        <f t="shared" si="32"/>
        <v>0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18">
        <f t="shared" si="31"/>
        <v>0</v>
      </c>
      <c r="B440" s="6">
        <v>0</v>
      </c>
      <c r="C440" s="19">
        <f t="shared" si="32"/>
        <v>0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18">
        <f t="shared" si="31"/>
        <v>0</v>
      </c>
      <c r="B441" s="6">
        <v>0</v>
      </c>
      <c r="C441" s="19">
        <f t="shared" si="32"/>
        <v>0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18">
        <f t="shared" si="31"/>
        <v>0</v>
      </c>
      <c r="B442" s="6">
        <v>0</v>
      </c>
      <c r="C442" s="19">
        <f t="shared" si="32"/>
        <v>0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18">
        <f t="shared" si="31"/>
        <v>0</v>
      </c>
      <c r="B443" s="6">
        <v>0</v>
      </c>
      <c r="C443" s="19">
        <f t="shared" si="32"/>
        <v>0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18">
        <f t="shared" si="31"/>
        <v>0</v>
      </c>
      <c r="B444" s="6">
        <v>0</v>
      </c>
      <c r="C444" s="19">
        <f t="shared" si="32"/>
        <v>0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18">
        <f t="shared" si="31"/>
        <v>0</v>
      </c>
      <c r="B445" s="6">
        <v>0</v>
      </c>
      <c r="C445" s="19">
        <f t="shared" si="32"/>
        <v>0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18">
        <f t="shared" si="31"/>
        <v>0</v>
      </c>
      <c r="B446" s="6">
        <v>0</v>
      </c>
      <c r="C446" s="19">
        <f t="shared" si="32"/>
        <v>0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18">
        <f t="shared" si="31"/>
        <v>0</v>
      </c>
      <c r="B447" s="6">
        <v>0</v>
      </c>
      <c r="C447" s="19">
        <f t="shared" si="32"/>
        <v>0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18">
        <f t="shared" si="31"/>
        <v>0</v>
      </c>
      <c r="B448" s="6">
        <v>0</v>
      </c>
      <c r="C448" s="19">
        <f t="shared" si="32"/>
        <v>0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18">
        <f t="shared" si="31"/>
        <v>0</v>
      </c>
      <c r="B449" s="6">
        <v>0</v>
      </c>
      <c r="C449" s="19">
        <f t="shared" si="32"/>
        <v>0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18">
        <f t="shared" si="31"/>
        <v>0</v>
      </c>
      <c r="B450" s="6">
        <v>0</v>
      </c>
      <c r="C450" s="19">
        <f t="shared" si="32"/>
        <v>0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18">
        <f t="shared" si="31"/>
        <v>0</v>
      </c>
      <c r="B451" s="6">
        <v>0</v>
      </c>
      <c r="C451" s="19">
        <f t="shared" si="32"/>
        <v>0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18">
        <f t="shared" si="31"/>
        <v>0</v>
      </c>
      <c r="B452" s="6">
        <v>0</v>
      </c>
      <c r="C452" s="19">
        <f t="shared" si="32"/>
        <v>0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18">
        <f t="shared" si="31"/>
        <v>0</v>
      </c>
      <c r="B453" s="6">
        <v>0</v>
      </c>
      <c r="C453" s="19">
        <f t="shared" si="32"/>
        <v>0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18">
        <f t="shared" si="31"/>
        <v>0</v>
      </c>
      <c r="B454" s="6">
        <v>0</v>
      </c>
      <c r="C454" s="19">
        <f t="shared" si="32"/>
        <v>0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18">
        <f t="shared" si="31"/>
        <v>0</v>
      </c>
      <c r="B455" s="6">
        <v>0</v>
      </c>
      <c r="C455" s="19">
        <f t="shared" si="32"/>
        <v>0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18">
        <f t="shared" si="31"/>
        <v>0</v>
      </c>
      <c r="B456" s="6">
        <v>0</v>
      </c>
      <c r="C456" s="19">
        <f t="shared" si="32"/>
        <v>0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18">
        <f t="shared" si="31"/>
        <v>0</v>
      </c>
      <c r="B457" s="6">
        <v>0</v>
      </c>
      <c r="C457" s="19">
        <f t="shared" si="32"/>
        <v>0</v>
      </c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18">
        <f t="shared" si="31"/>
        <v>0</v>
      </c>
      <c r="B458" s="6">
        <v>0</v>
      </c>
      <c r="C458" s="19">
        <f t="shared" si="32"/>
        <v>0</v>
      </c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18">
        <f t="shared" si="31"/>
        <v>0</v>
      </c>
      <c r="B459" s="6">
        <v>0</v>
      </c>
      <c r="C459" s="19">
        <f t="shared" si="32"/>
        <v>0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18">
        <f t="shared" si="31"/>
        <v>0</v>
      </c>
      <c r="B460" s="6">
        <v>0</v>
      </c>
      <c r="C460" s="19">
        <f t="shared" si="32"/>
        <v>0</v>
      </c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18">
        <f t="shared" si="31"/>
        <v>0</v>
      </c>
      <c r="B461" s="6">
        <v>0</v>
      </c>
      <c r="C461" s="19">
        <f t="shared" si="32"/>
        <v>0</v>
      </c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18">
        <f t="shared" si="31"/>
        <v>0</v>
      </c>
      <c r="B462" s="6">
        <v>0</v>
      </c>
      <c r="C462" s="19">
        <f t="shared" si="32"/>
        <v>0</v>
      </c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18">
        <f t="shared" si="31"/>
        <v>0</v>
      </c>
      <c r="B463" s="6">
        <v>0</v>
      </c>
      <c r="C463" s="19">
        <f t="shared" si="32"/>
        <v>0</v>
      </c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18">
        <f t="shared" si="31"/>
        <v>0</v>
      </c>
      <c r="B464" s="6">
        <v>0</v>
      </c>
      <c r="C464" s="19">
        <f t="shared" si="32"/>
        <v>0</v>
      </c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18">
        <f t="shared" si="31"/>
        <v>0</v>
      </c>
      <c r="B465" s="6">
        <v>0</v>
      </c>
      <c r="C465" s="19">
        <f t="shared" si="32"/>
        <v>0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18">
        <f t="shared" si="31"/>
        <v>0</v>
      </c>
      <c r="B466" s="6">
        <v>0</v>
      </c>
      <c r="C466" s="19">
        <f t="shared" si="32"/>
        <v>0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18">
        <f t="shared" si="31"/>
        <v>0</v>
      </c>
      <c r="B467" s="6">
        <v>0</v>
      </c>
      <c r="C467" s="19">
        <f t="shared" si="32"/>
        <v>0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18">
        <f t="shared" si="31"/>
        <v>0</v>
      </c>
      <c r="B468" s="6">
        <v>0</v>
      </c>
      <c r="C468" s="19">
        <f t="shared" si="32"/>
        <v>0</v>
      </c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18">
        <f t="shared" si="31"/>
        <v>0</v>
      </c>
      <c r="B469" s="6">
        <v>0</v>
      </c>
      <c r="C469" s="19">
        <f t="shared" si="32"/>
        <v>0</v>
      </c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18">
        <f t="shared" si="31"/>
        <v>0</v>
      </c>
      <c r="B470" s="6">
        <v>0</v>
      </c>
      <c r="C470" s="19">
        <f t="shared" si="32"/>
        <v>0</v>
      </c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18">
        <f t="shared" si="31"/>
        <v>0</v>
      </c>
      <c r="B471" s="6">
        <v>0</v>
      </c>
      <c r="C471" s="19">
        <f t="shared" si="32"/>
        <v>0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18">
        <f t="shared" si="31"/>
        <v>0</v>
      </c>
      <c r="B472" s="6">
        <v>0</v>
      </c>
      <c r="C472" s="19">
        <f t="shared" si="32"/>
        <v>0</v>
      </c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18">
        <f t="shared" si="31"/>
        <v>0</v>
      </c>
      <c r="B473" s="6">
        <v>0</v>
      </c>
      <c r="C473" s="19">
        <f t="shared" si="32"/>
        <v>0</v>
      </c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18">
        <f t="shared" si="31"/>
        <v>0</v>
      </c>
      <c r="B474" s="6">
        <v>0</v>
      </c>
      <c r="C474" s="19">
        <f t="shared" si="32"/>
        <v>0</v>
      </c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18">
        <f t="shared" si="31"/>
        <v>0</v>
      </c>
      <c r="B475" s="6">
        <v>0</v>
      </c>
      <c r="C475" s="19">
        <f t="shared" si="32"/>
        <v>0</v>
      </c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18">
        <f t="shared" si="31"/>
        <v>0</v>
      </c>
      <c r="B476" s="6">
        <v>0</v>
      </c>
      <c r="C476" s="19">
        <f t="shared" si="32"/>
        <v>0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18">
        <f t="shared" si="31"/>
        <v>0</v>
      </c>
      <c r="B477" s="6">
        <v>0</v>
      </c>
      <c r="C477" s="19">
        <f t="shared" si="32"/>
        <v>0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18">
        <f t="shared" si="31"/>
        <v>0</v>
      </c>
      <c r="B478" s="6">
        <v>0</v>
      </c>
      <c r="C478" s="19">
        <f t="shared" si="32"/>
        <v>0</v>
      </c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18">
        <f t="shared" si="31"/>
        <v>0</v>
      </c>
      <c r="B479" s="6">
        <v>0</v>
      </c>
      <c r="C479" s="19">
        <f t="shared" si="32"/>
        <v>0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18">
        <f t="shared" si="31"/>
        <v>0</v>
      </c>
      <c r="B480" s="6">
        <v>0</v>
      </c>
      <c r="C480" s="19">
        <f t="shared" si="32"/>
        <v>0</v>
      </c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18">
        <f t="shared" si="31"/>
        <v>0</v>
      </c>
      <c r="B481" s="6">
        <v>0</v>
      </c>
      <c r="C481" s="19">
        <f t="shared" si="32"/>
        <v>0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18">
        <f t="shared" si="31"/>
        <v>0</v>
      </c>
      <c r="B482" s="6">
        <v>0</v>
      </c>
      <c r="C482" s="19">
        <f t="shared" si="32"/>
        <v>0</v>
      </c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18">
        <f t="shared" si="31"/>
        <v>0</v>
      </c>
      <c r="B483" s="6">
        <v>0</v>
      </c>
      <c r="C483" s="19">
        <f t="shared" si="32"/>
        <v>0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18">
        <f t="shared" si="31"/>
        <v>0</v>
      </c>
      <c r="B484" s="6">
        <v>0</v>
      </c>
      <c r="C484" s="19">
        <f t="shared" si="32"/>
        <v>0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18">
        <f t="shared" si="31"/>
        <v>0</v>
      </c>
      <c r="B485" s="6">
        <v>0</v>
      </c>
      <c r="C485" s="19">
        <f t="shared" si="32"/>
        <v>0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18">
        <f t="shared" si="31"/>
        <v>0</v>
      </c>
      <c r="B486" s="6">
        <v>0</v>
      </c>
      <c r="C486" s="19">
        <f t="shared" si="32"/>
        <v>0</v>
      </c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18">
        <f t="shared" si="31"/>
        <v>0</v>
      </c>
      <c r="B487" s="6">
        <v>0</v>
      </c>
      <c r="C487" s="19">
        <f t="shared" si="32"/>
        <v>0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18">
        <f t="shared" si="31"/>
        <v>0</v>
      </c>
      <c r="B488" s="6">
        <v>0</v>
      </c>
      <c r="C488" s="19">
        <f t="shared" si="32"/>
        <v>0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18">
        <f t="shared" si="31"/>
        <v>0</v>
      </c>
      <c r="B489" s="6">
        <v>0</v>
      </c>
      <c r="C489" s="19">
        <f t="shared" si="32"/>
        <v>0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18">
        <f t="shared" si="31"/>
        <v>0</v>
      </c>
      <c r="B490" s="6">
        <v>0</v>
      </c>
      <c r="C490" s="19">
        <f t="shared" si="32"/>
        <v>0</v>
      </c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18">
        <f t="shared" si="31"/>
        <v>0</v>
      </c>
      <c r="B491" s="6">
        <v>0</v>
      </c>
      <c r="C491" s="19">
        <f t="shared" si="32"/>
        <v>0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18">
        <f t="shared" si="31"/>
        <v>0</v>
      </c>
      <c r="B492" s="6">
        <v>0</v>
      </c>
      <c r="C492" s="19">
        <f t="shared" si="32"/>
        <v>0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18">
        <f t="shared" si="31"/>
        <v>0</v>
      </c>
      <c r="B493" s="6">
        <v>0</v>
      </c>
      <c r="C493" s="19">
        <f t="shared" si="32"/>
        <v>0</v>
      </c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18">
        <f t="shared" si="31"/>
        <v>0</v>
      </c>
      <c r="B494" s="6">
        <v>0</v>
      </c>
      <c r="C494" s="19">
        <f t="shared" si="32"/>
        <v>0</v>
      </c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18">
        <f t="shared" si="31"/>
        <v>0</v>
      </c>
      <c r="B495" s="6">
        <v>0</v>
      </c>
      <c r="C495" s="19">
        <f t="shared" si="32"/>
        <v>0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18">
        <f t="shared" si="31"/>
        <v>0</v>
      </c>
      <c r="B496" s="6">
        <v>0</v>
      </c>
      <c r="C496" s="19">
        <f t="shared" si="32"/>
        <v>0</v>
      </c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18">
        <f t="shared" si="31"/>
        <v>0</v>
      </c>
      <c r="B497" s="6">
        <v>0</v>
      </c>
      <c r="C497" s="19">
        <f t="shared" si="32"/>
        <v>0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18">
        <f t="shared" si="31"/>
        <v>0</v>
      </c>
      <c r="B498" s="6">
        <v>0</v>
      </c>
      <c r="C498" s="19">
        <f t="shared" si="32"/>
        <v>0</v>
      </c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18">
        <f t="shared" si="31"/>
        <v>0</v>
      </c>
      <c r="B499" s="6">
        <v>0</v>
      </c>
      <c r="C499" s="19">
        <f t="shared" si="32"/>
        <v>0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18">
        <f t="shared" si="31"/>
        <v>0</v>
      </c>
      <c r="B500" s="6">
        <v>0</v>
      </c>
      <c r="C500" s="19">
        <f t="shared" si="32"/>
        <v>0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18">
        <f t="shared" si="31"/>
        <v>0</v>
      </c>
      <c r="B501" s="6">
        <v>0</v>
      </c>
      <c r="C501" s="19">
        <f t="shared" si="32"/>
        <v>0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18">
        <f t="shared" si="31"/>
        <v>0</v>
      </c>
      <c r="B502" s="6">
        <v>0</v>
      </c>
      <c r="C502" s="19">
        <f t="shared" si="32"/>
        <v>0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18">
        <f t="shared" si="31"/>
        <v>0</v>
      </c>
      <c r="B503" s="6">
        <v>0</v>
      </c>
      <c r="C503" s="19">
        <f t="shared" si="32"/>
        <v>0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18">
        <f t="shared" si="31"/>
        <v>0</v>
      </c>
      <c r="B504" s="6">
        <v>0</v>
      </c>
      <c r="C504" s="19">
        <f t="shared" si="32"/>
        <v>0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18">
        <f t="shared" si="31"/>
        <v>0</v>
      </c>
      <c r="B505" s="6">
        <v>0</v>
      </c>
      <c r="C505" s="19">
        <f t="shared" si="32"/>
        <v>0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18">
        <f t="shared" si="31"/>
        <v>0</v>
      </c>
      <c r="B506" s="6">
        <v>0</v>
      </c>
      <c r="C506" s="19">
        <f t="shared" si="32"/>
        <v>0</v>
      </c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18">
        <f t="shared" si="31"/>
        <v>0</v>
      </c>
      <c r="B507" s="6">
        <v>0</v>
      </c>
      <c r="C507" s="19">
        <f t="shared" si="32"/>
        <v>0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18">
        <f t="shared" si="31"/>
        <v>0</v>
      </c>
      <c r="B508" s="6">
        <v>0</v>
      </c>
      <c r="C508" s="19">
        <f t="shared" si="32"/>
        <v>0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18">
        <f t="shared" si="31"/>
        <v>0</v>
      </c>
      <c r="B509" s="6">
        <v>0</v>
      </c>
      <c r="C509" s="19">
        <f t="shared" si="32"/>
        <v>0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18">
        <f t="shared" si="31"/>
        <v>0</v>
      </c>
      <c r="B510" s="6">
        <v>0</v>
      </c>
      <c r="C510" s="19">
        <f t="shared" si="32"/>
        <v>0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18">
        <f t="shared" si="31"/>
        <v>0</v>
      </c>
      <c r="B511" s="6">
        <v>0</v>
      </c>
      <c r="C511" s="19">
        <f t="shared" si="32"/>
        <v>0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18">
        <f t="shared" si="31"/>
        <v>0</v>
      </c>
      <c r="B512" s="6">
        <v>0</v>
      </c>
      <c r="C512" s="19">
        <f t="shared" si="32"/>
        <v>0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18">
        <f t="shared" si="31"/>
        <v>0</v>
      </c>
      <c r="B513" s="6">
        <v>0</v>
      </c>
      <c r="C513" s="19">
        <f t="shared" si="32"/>
        <v>0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18">
        <f t="shared" si="31"/>
        <v>0</v>
      </c>
      <c r="B514" s="6">
        <v>0</v>
      </c>
      <c r="C514" s="19">
        <f t="shared" si="32"/>
        <v>0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18">
        <f t="shared" si="31"/>
        <v>0</v>
      </c>
      <c r="B515" s="6">
        <v>0</v>
      </c>
      <c r="C515" s="19">
        <f t="shared" si="32"/>
        <v>0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18">
        <f t="shared" si="31"/>
        <v>0</v>
      </c>
      <c r="B516" s="6">
        <v>0</v>
      </c>
      <c r="C516" s="19">
        <f t="shared" si="32"/>
        <v>0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18">
        <f t="shared" si="31"/>
        <v>0</v>
      </c>
      <c r="B517" s="6">
        <v>0</v>
      </c>
      <c r="C517" s="19">
        <f t="shared" si="32"/>
        <v>0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18">
        <f t="shared" si="31"/>
        <v>0</v>
      </c>
      <c r="B518" s="6">
        <v>0</v>
      </c>
      <c r="C518" s="19">
        <f t="shared" si="32"/>
        <v>0</v>
      </c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18">
        <f t="shared" si="31"/>
        <v>0</v>
      </c>
      <c r="B519" s="6">
        <v>0</v>
      </c>
      <c r="C519" s="19">
        <f t="shared" si="32"/>
        <v>0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18">
        <f t="shared" si="31"/>
        <v>0</v>
      </c>
      <c r="B520" s="6">
        <v>0</v>
      </c>
      <c r="C520" s="19">
        <f t="shared" si="32"/>
        <v>0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18">
        <f t="shared" si="31"/>
        <v>0</v>
      </c>
      <c r="B521" s="6">
        <v>0</v>
      </c>
      <c r="C521" s="19">
        <f t="shared" si="32"/>
        <v>0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18">
        <f t="shared" si="31"/>
        <v>0</v>
      </c>
      <c r="B522" s="6">
        <v>0</v>
      </c>
      <c r="C522" s="19">
        <f t="shared" si="32"/>
        <v>0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18">
        <f t="shared" si="31"/>
        <v>0</v>
      </c>
      <c r="B523" s="6">
        <v>0</v>
      </c>
      <c r="C523" s="19">
        <f t="shared" si="32"/>
        <v>0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18">
        <f t="shared" si="31"/>
        <v>0</v>
      </c>
      <c r="B524" s="6">
        <v>0</v>
      </c>
      <c r="C524" s="19">
        <f t="shared" si="32"/>
        <v>0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18">
        <f t="shared" si="31"/>
        <v>0</v>
      </c>
      <c r="B525" s="6">
        <v>0</v>
      </c>
      <c r="C525" s="19">
        <f t="shared" si="32"/>
        <v>0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18">
        <f t="shared" si="31"/>
        <v>0</v>
      </c>
      <c r="B526" s="6">
        <v>0</v>
      </c>
      <c r="C526" s="19">
        <f t="shared" si="32"/>
        <v>0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18">
        <f t="shared" si="31"/>
        <v>0</v>
      </c>
      <c r="B527" s="6">
        <v>0</v>
      </c>
      <c r="C527" s="19">
        <f t="shared" si="32"/>
        <v>0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18">
        <f t="shared" si="31"/>
        <v>0</v>
      </c>
      <c r="B528" s="6">
        <v>0</v>
      </c>
      <c r="C528" s="19">
        <f t="shared" si="32"/>
        <v>0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18">
        <f t="shared" si="31"/>
        <v>0</v>
      </c>
      <c r="B529" s="6">
        <v>0</v>
      </c>
      <c r="C529" s="19">
        <f t="shared" si="32"/>
        <v>0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18">
        <f t="shared" si="31"/>
        <v>0</v>
      </c>
      <c r="B530" s="6">
        <v>0</v>
      </c>
      <c r="C530" s="19">
        <f t="shared" si="32"/>
        <v>0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18">
        <f t="shared" si="31"/>
        <v>0</v>
      </c>
      <c r="B531" s="6">
        <v>0</v>
      </c>
      <c r="C531" s="19">
        <f t="shared" si="32"/>
        <v>0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18">
        <f t="shared" si="31"/>
        <v>0</v>
      </c>
      <c r="B532" s="6">
        <v>0</v>
      </c>
      <c r="C532" s="19">
        <f t="shared" si="32"/>
        <v>0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18">
        <f t="shared" si="31"/>
        <v>0</v>
      </c>
      <c r="B533" s="6">
        <v>0</v>
      </c>
      <c r="C533" s="19">
        <f t="shared" si="32"/>
        <v>0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18">
        <f t="shared" si="31"/>
        <v>0</v>
      </c>
      <c r="B534" s="6">
        <v>0</v>
      </c>
      <c r="C534" s="19">
        <f t="shared" si="32"/>
        <v>0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18">
        <f t="shared" si="31"/>
        <v>0</v>
      </c>
      <c r="B535" s="6">
        <v>0</v>
      </c>
      <c r="C535" s="19">
        <f t="shared" si="32"/>
        <v>0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18">
        <f t="shared" si="31"/>
        <v>0</v>
      </c>
      <c r="B536" s="6">
        <v>0</v>
      </c>
      <c r="C536" s="19">
        <f t="shared" si="32"/>
        <v>0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18">
        <f t="shared" si="31"/>
        <v>0</v>
      </c>
      <c r="B537" s="6">
        <v>0</v>
      </c>
      <c r="C537" s="19">
        <f t="shared" si="32"/>
        <v>0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18">
        <f t="shared" si="31"/>
        <v>0</v>
      </c>
      <c r="B538" s="6">
        <v>0</v>
      </c>
      <c r="C538" s="19">
        <f t="shared" si="32"/>
        <v>0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18">
        <f t="shared" si="31"/>
        <v>0</v>
      </c>
      <c r="B539" s="6">
        <v>0</v>
      </c>
      <c r="C539" s="19">
        <f t="shared" si="32"/>
        <v>0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18">
        <f t="shared" si="31"/>
        <v>0</v>
      </c>
      <c r="B540" s="6">
        <v>0</v>
      </c>
      <c r="C540" s="19">
        <f t="shared" si="32"/>
        <v>0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18">
        <f t="shared" si="31"/>
        <v>0</v>
      </c>
      <c r="B541" s="6">
        <v>0</v>
      </c>
      <c r="C541" s="19">
        <f t="shared" si="32"/>
        <v>0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18">
        <f t="shared" si="31"/>
        <v>0</v>
      </c>
      <c r="B542" s="6">
        <v>0</v>
      </c>
      <c r="C542" s="19">
        <f t="shared" si="32"/>
        <v>0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18">
        <f t="shared" si="31"/>
        <v>0</v>
      </c>
      <c r="B543" s="6">
        <v>0</v>
      </c>
      <c r="C543" s="19">
        <f t="shared" si="32"/>
        <v>0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18">
        <f t="shared" si="31"/>
        <v>0</v>
      </c>
      <c r="B544" s="6">
        <v>0</v>
      </c>
      <c r="C544" s="19">
        <f t="shared" si="32"/>
        <v>0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18">
        <f t="shared" si="31"/>
        <v>0</v>
      </c>
      <c r="B545" s="6">
        <v>0</v>
      </c>
      <c r="C545" s="19">
        <f t="shared" si="32"/>
        <v>0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18">
        <f t="shared" si="31"/>
        <v>0</v>
      </c>
      <c r="B546" s="6">
        <v>0</v>
      </c>
      <c r="C546" s="19">
        <f t="shared" si="32"/>
        <v>0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18">
        <f t="shared" si="31"/>
        <v>0</v>
      </c>
      <c r="B547" s="6">
        <v>0</v>
      </c>
      <c r="C547" s="19">
        <f t="shared" si="32"/>
        <v>0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18">
        <f t="shared" si="31"/>
        <v>0</v>
      </c>
      <c r="B548" s="6">
        <v>0</v>
      </c>
      <c r="C548" s="19">
        <f t="shared" si="32"/>
        <v>0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18">
        <f t="shared" si="31"/>
        <v>0</v>
      </c>
      <c r="B549" s="6">
        <v>0</v>
      </c>
      <c r="C549" s="19">
        <f t="shared" si="32"/>
        <v>0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18">
        <f t="shared" si="31"/>
        <v>0</v>
      </c>
      <c r="B550" s="6">
        <v>0</v>
      </c>
      <c r="C550" s="19">
        <f t="shared" si="32"/>
        <v>0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18">
        <f t="shared" si="31"/>
        <v>0</v>
      </c>
      <c r="B551" s="6">
        <v>0</v>
      </c>
      <c r="C551" s="19">
        <f t="shared" si="32"/>
        <v>0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18">
        <f t="shared" si="31"/>
        <v>0</v>
      </c>
      <c r="B552" s="6">
        <v>0</v>
      </c>
      <c r="C552" s="19">
        <f t="shared" si="32"/>
        <v>0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18">
        <f t="shared" si="31"/>
        <v>0</v>
      </c>
      <c r="B553" s="6">
        <v>0</v>
      </c>
      <c r="C553" s="20">
        <f t="shared" si="32"/>
        <v>0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7">
        <f>SUM(B316:B553)</f>
        <v>0</v>
      </c>
      <c r="C554" s="7">
        <f>SUM(C255:C553)</f>
        <v>0</v>
      </c>
      <c r="D554" s="8">
        <f>'[2]Export Worksheet_BOOKS'!$F$306</f>
        <v>0</v>
      </c>
      <c r="E554" s="12">
        <f>D554-C554</f>
        <v>0</v>
      </c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11" t="s">
        <v>565</v>
      </c>
      <c r="B555" s="6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>
        <f t="shared" ref="A556:A572" si="33">'[1]Exported P&amp;L'!A657</f>
        <v>0</v>
      </c>
      <c r="B556" s="6">
        <v>0</v>
      </c>
      <c r="C556" s="6">
        <f t="shared" ref="C556:C572" si="34">'[1]Exported P&amp;L'!B657</f>
        <v>0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>
        <f t="shared" si="33"/>
        <v>0</v>
      </c>
      <c r="B557" s="6">
        <v>0</v>
      </c>
      <c r="C557" s="6">
        <f t="shared" si="34"/>
        <v>0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>
        <f t="shared" si="33"/>
        <v>0</v>
      </c>
      <c r="B558" s="6">
        <v>0</v>
      </c>
      <c r="C558" s="6">
        <f t="shared" si="34"/>
        <v>0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>
        <f t="shared" si="33"/>
        <v>0</v>
      </c>
      <c r="B559" s="6">
        <v>0</v>
      </c>
      <c r="C559" s="6">
        <f t="shared" si="34"/>
        <v>0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>
        <f t="shared" si="33"/>
        <v>0</v>
      </c>
      <c r="B560" s="6">
        <v>0</v>
      </c>
      <c r="C560" s="6">
        <f t="shared" si="34"/>
        <v>0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>
        <f t="shared" si="33"/>
        <v>0</v>
      </c>
      <c r="B561" s="6">
        <v>0</v>
      </c>
      <c r="C561" s="6">
        <f t="shared" si="34"/>
        <v>0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>
        <f t="shared" si="33"/>
        <v>0</v>
      </c>
      <c r="B562" s="6">
        <v>0</v>
      </c>
      <c r="C562" s="6">
        <f t="shared" si="34"/>
        <v>0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>
        <f t="shared" si="33"/>
        <v>0</v>
      </c>
      <c r="B563" s="6">
        <v>0</v>
      </c>
      <c r="C563" s="6">
        <f t="shared" si="34"/>
        <v>0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>
        <f t="shared" si="33"/>
        <v>0</v>
      </c>
      <c r="B564" s="6">
        <v>0</v>
      </c>
      <c r="C564" s="6">
        <f t="shared" si="34"/>
        <v>0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>
        <f t="shared" si="33"/>
        <v>0</v>
      </c>
      <c r="B565" s="6">
        <v>0</v>
      </c>
      <c r="C565" s="6">
        <f t="shared" si="34"/>
        <v>0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>
        <f t="shared" si="33"/>
        <v>0</v>
      </c>
      <c r="B566" s="6">
        <v>0</v>
      </c>
      <c r="C566" s="6">
        <f t="shared" si="34"/>
        <v>0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>
        <f t="shared" si="33"/>
        <v>0</v>
      </c>
      <c r="B567" s="6">
        <v>0</v>
      </c>
      <c r="C567" s="6">
        <f t="shared" si="34"/>
        <v>0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>
        <f t="shared" si="33"/>
        <v>0</v>
      </c>
      <c r="B568" s="6">
        <v>0</v>
      </c>
      <c r="C568" s="6">
        <f t="shared" si="34"/>
        <v>0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>
        <f t="shared" si="33"/>
        <v>0</v>
      </c>
      <c r="B569" s="6">
        <v>0</v>
      </c>
      <c r="C569" s="6">
        <f t="shared" si="34"/>
        <v>0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>
        <f t="shared" si="33"/>
        <v>0</v>
      </c>
      <c r="B570" s="6">
        <v>0</v>
      </c>
      <c r="C570" s="6">
        <f t="shared" si="34"/>
        <v>0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>
        <f t="shared" si="33"/>
        <v>0</v>
      </c>
      <c r="B571" s="6">
        <v>0</v>
      </c>
      <c r="C571" s="6">
        <f t="shared" si="34"/>
        <v>0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>
        <f t="shared" si="33"/>
        <v>0</v>
      </c>
      <c r="B572" s="6">
        <v>0</v>
      </c>
      <c r="C572" s="17">
        <f t="shared" si="34"/>
        <v>0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7">
        <f t="shared" ref="B573:C573" si="35">SUM(B556:B572)</f>
        <v>0</v>
      </c>
      <c r="C573" s="7">
        <f t="shared" si="35"/>
        <v>0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11" t="s">
        <v>534</v>
      </c>
      <c r="B574" s="6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>
        <f t="shared" ref="A575:A576" si="36">'[1]Exported P&amp;L'!A650</f>
        <v>0</v>
      </c>
      <c r="B575" s="6">
        <v>0</v>
      </c>
      <c r="C575" s="6">
        <f t="shared" ref="C575:C576" si="37">'[1]Exported P&amp;L'!B650</f>
        <v>0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>
        <f t="shared" si="36"/>
        <v>0</v>
      </c>
      <c r="B576" s="17">
        <v>0</v>
      </c>
      <c r="C576" s="17">
        <f t="shared" si="37"/>
        <v>0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7">
        <f t="shared" ref="B577:C577" si="38">SUM(B575:B576)</f>
        <v>0</v>
      </c>
      <c r="C577" s="7">
        <f t="shared" si="38"/>
        <v>0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11" t="s">
        <v>537</v>
      </c>
      <c r="B578" s="6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 t="s">
        <v>538</v>
      </c>
      <c r="B579" s="17">
        <v>0</v>
      </c>
      <c r="C579" s="17">
        <f>'[1]Exported P&amp;L'!B653</f>
        <v>0</v>
      </c>
      <c r="D579" s="8"/>
      <c r="E579" s="8"/>
      <c r="F579" s="8"/>
      <c r="G579" s="8"/>
      <c r="H579" s="8">
        <f>1540103</f>
        <v>1540103</v>
      </c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7">
        <f t="shared" ref="B580:C580" si="39">SUM(B579)</f>
        <v>0</v>
      </c>
      <c r="C580" s="7">
        <f t="shared" si="39"/>
        <v>0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11" t="s">
        <v>539</v>
      </c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>
        <f>'[1]Exported P&amp;L'!A655</f>
        <v>0</v>
      </c>
      <c r="B583" s="17">
        <f>'[1]Exported P&amp;L'!C655</f>
        <v>0</v>
      </c>
      <c r="C583" s="17">
        <v>0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7">
        <f t="shared" ref="B584:C584" si="40">SUM(B583)</f>
        <v>0</v>
      </c>
      <c r="C584" s="7">
        <f t="shared" si="40"/>
        <v>0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11" t="s">
        <v>566</v>
      </c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 t="s">
        <v>566</v>
      </c>
      <c r="B586" s="17">
        <v>0</v>
      </c>
      <c r="C586" s="17">
        <f>274110529+2500000</f>
        <v>276610529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7">
        <f t="shared" ref="B587:C587" si="41">B586</f>
        <v>0</v>
      </c>
      <c r="C587" s="7">
        <f t="shared" si="41"/>
        <v>276610529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5" t="s">
        <v>567</v>
      </c>
      <c r="B589" s="25">
        <f t="shared" ref="B589:C589" si="42">B580+B577+B554+B244+B228+B173+B44+B30+B18+B164+B587+B252+B584+B573</f>
        <v>0</v>
      </c>
      <c r="C589" s="25">
        <f t="shared" si="42"/>
        <v>276610529</v>
      </c>
      <c r="D589" s="12">
        <f>C589-B589</f>
        <v>276610529</v>
      </c>
      <c r="E589" s="12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6">
        <f t="shared" ref="B590:C590" si="43">B18+B30+B44+B164+B173+B554+B577+B580+B587+B244+B228+B252+B584+B573</f>
        <v>0</v>
      </c>
      <c r="C590" s="6">
        <f t="shared" si="43"/>
        <v>276610529</v>
      </c>
      <c r="D590" s="8"/>
      <c r="E590" s="16">
        <f>C590-B590</f>
        <v>276610529</v>
      </c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6"/>
      <c r="C591" s="6">
        <f>C589-B589</f>
        <v>276610529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6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6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6"/>
      <c r="C594" s="6"/>
      <c r="D594" s="8"/>
      <c r="E594" s="12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6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6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6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6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6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6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6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6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6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6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6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6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6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6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6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6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6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6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6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6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6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6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6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6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6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6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6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6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6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6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6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6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6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6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6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6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6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6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6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6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6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6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6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6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6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6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6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6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6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6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6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6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6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6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6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6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6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6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6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6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6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6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6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6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6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6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6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6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6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6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6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6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6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6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6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6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6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6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6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6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6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6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6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6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6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6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6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6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6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6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6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6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6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6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6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6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6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6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6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6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6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6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6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6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6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6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6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6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6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6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6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6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6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6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6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6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6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6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6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6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6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6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6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6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6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6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6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6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6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6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6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6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6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6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6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6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6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6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6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6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6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6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6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6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6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6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6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6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6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6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6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6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6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6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6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6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6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6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6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6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6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6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6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6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6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6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6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6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6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6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6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6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6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6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6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6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6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6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6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6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6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6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6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6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6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6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6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6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6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6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6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6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6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6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6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6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6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6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6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6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6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6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6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6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6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6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6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6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6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6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6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6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6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6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6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6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6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6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6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6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6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6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6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6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6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6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6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6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6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6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6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6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6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6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6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6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6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6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6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6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6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6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6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6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6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6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6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6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6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6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6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6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6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6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6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6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6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6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6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6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6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6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6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6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6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6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6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6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6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6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6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6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6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6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6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6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6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6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6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6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6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6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6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6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6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6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6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6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6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6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6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6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6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6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6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6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6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6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6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6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6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6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6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6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6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6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6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6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6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6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6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6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6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6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6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6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6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6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6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6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6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6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6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6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6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6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6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6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6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6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6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6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6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6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6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6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6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6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6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6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6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6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6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6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6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6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6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6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6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6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6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6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6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6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6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6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6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6"/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6"/>
      <c r="C953" s="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6"/>
      <c r="C954" s="6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6"/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6"/>
      <c r="C956" s="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6"/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6"/>
      <c r="C958" s="6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6"/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6"/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6"/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6"/>
      <c r="C962" s="6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6"/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6"/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6"/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6"/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6"/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6"/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6"/>
      <c r="C969" s="6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6"/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6"/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6"/>
      <c r="C972" s="6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6"/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6"/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6"/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6"/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6"/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6"/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6"/>
      <c r="C979" s="6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6"/>
      <c r="C980" s="6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6"/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6"/>
      <c r="C982" s="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6"/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6"/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6"/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6"/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6"/>
      <c r="C987" s="6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6"/>
      <c r="C988" s="6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6"/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6"/>
      <c r="C990" s="6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6"/>
      <c r="C991" s="6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6"/>
      <c r="C992" s="6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6"/>
      <c r="C993" s="6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6"/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6"/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6"/>
      <c r="C996" s="6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6"/>
      <c r="C997" s="6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6"/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6"/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6"/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D591"/>
  <mergeCells count="1">
    <mergeCell ref="A7:C7"/>
  </mergeCells>
  <printOptions horizontalCentered="1"/>
  <pageMargins left="0.19685039370078741" right="0.19685039370078741" top="0.31496062992125984" bottom="0.39370078740157483" header="0" footer="0"/>
  <pageSetup paperSize="9" orientation="portrait"/>
  <headerFooter>
    <oddFooter>&amp;RPage : &amp;P</oddFooter>
  </headerFooter>
  <rowBreaks count="2" manualBreakCount="2">
    <brk id="144" man="1"/>
    <brk id="231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B18" sqref="B18"/>
    </sheetView>
  </sheetViews>
  <sheetFormatPr defaultColWidth="14.42578125" defaultRowHeight="15" customHeight="1"/>
  <cols>
    <col min="1" max="1" width="4.7109375" customWidth="1"/>
    <col min="2" max="2" width="31.28515625" customWidth="1"/>
    <col min="3" max="3" width="48" customWidth="1"/>
    <col min="4" max="4" width="9" customWidth="1"/>
    <col min="5" max="5" width="7.28515625" customWidth="1"/>
    <col min="6" max="6" width="26.5703125" customWidth="1"/>
    <col min="7" max="7" width="17.28515625" customWidth="1"/>
    <col min="8" max="8" width="4.85546875" customWidth="1"/>
    <col min="9" max="9" width="17.85546875" customWidth="1"/>
    <col min="10" max="10" width="17.28515625" customWidth="1"/>
    <col min="11" max="26" width="8.7109375" customWidth="1"/>
  </cols>
  <sheetData>
    <row r="1" spans="1:26" ht="15.75" customHeight="1">
      <c r="A1" s="26"/>
      <c r="B1" s="27" t="s">
        <v>568</v>
      </c>
      <c r="C1" s="9"/>
      <c r="D1" s="28" t="s">
        <v>569</v>
      </c>
      <c r="E1" s="29"/>
      <c r="F1" s="29" t="s">
        <v>570</v>
      </c>
      <c r="G1" s="30">
        <f>BS!C30</f>
        <v>326979356</v>
      </c>
      <c r="H1" s="30">
        <v>8</v>
      </c>
      <c r="I1" s="29" t="s">
        <v>571</v>
      </c>
      <c r="J1" s="30">
        <f>'[3]P&amp;L-'!$C$11</f>
        <v>0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.75" customHeight="1">
      <c r="A2" s="26"/>
      <c r="B2" s="9" t="s">
        <v>572</v>
      </c>
      <c r="C2" s="9" t="s">
        <v>573</v>
      </c>
      <c r="D2" s="31">
        <f>G2/G3</f>
        <v>5.406684544127768</v>
      </c>
      <c r="E2" s="29"/>
      <c r="F2" s="29" t="s">
        <v>574</v>
      </c>
      <c r="G2" s="30">
        <f>BS!C26</f>
        <v>696855687</v>
      </c>
      <c r="H2" s="104" t="s">
        <v>817</v>
      </c>
      <c r="I2" s="29" t="s">
        <v>575</v>
      </c>
      <c r="J2" s="32">
        <f>'[3]Schdule-22'!$B$26</f>
        <v>0</v>
      </c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5.75" customHeight="1">
      <c r="A3" s="26"/>
      <c r="B3" s="9" t="s">
        <v>576</v>
      </c>
      <c r="C3" s="33" t="s">
        <v>577</v>
      </c>
      <c r="D3" s="31">
        <f>(G2-G4)/G3</f>
        <v>3.2605502730196299</v>
      </c>
      <c r="E3" s="29"/>
      <c r="F3" s="29" t="s">
        <v>578</v>
      </c>
      <c r="G3" s="30">
        <f>BS!C47</f>
        <v>128887802</v>
      </c>
      <c r="H3" s="104" t="s">
        <v>816</v>
      </c>
      <c r="I3" s="29" t="s">
        <v>579</v>
      </c>
      <c r="J3" s="32">
        <f>'[3]Schdule-15'!$B$18-'[3]Schdule-15'!$B$17</f>
        <v>0</v>
      </c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customHeight="1">
      <c r="A4" s="26"/>
      <c r="B4" s="9" t="s">
        <v>580</v>
      </c>
      <c r="C4" s="9" t="s">
        <v>581</v>
      </c>
      <c r="D4" s="31">
        <f>G5/G3</f>
        <v>1.4822473270201319E-2</v>
      </c>
      <c r="E4" s="29"/>
      <c r="F4" s="29" t="s">
        <v>582</v>
      </c>
      <c r="G4" s="30">
        <f>BS!C21</f>
        <v>276610529</v>
      </c>
      <c r="H4" s="30">
        <v>5</v>
      </c>
      <c r="I4" s="29" t="s">
        <v>583</v>
      </c>
      <c r="J4" s="32">
        <f>'[3]P&amp;L-'!$C$26</f>
        <v>0</v>
      </c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s="103" customFormat="1" ht="15.75" customHeight="1">
      <c r="A5" s="98"/>
      <c r="B5" s="99" t="s">
        <v>584</v>
      </c>
      <c r="C5" s="99" t="s">
        <v>585</v>
      </c>
      <c r="D5" s="100">
        <v>0</v>
      </c>
      <c r="E5" s="101"/>
      <c r="F5" s="105" t="s">
        <v>586</v>
      </c>
      <c r="G5" s="106">
        <f>BS!C24</f>
        <v>1910436</v>
      </c>
      <c r="H5" s="106">
        <v>7</v>
      </c>
      <c r="I5" s="105" t="s">
        <v>587</v>
      </c>
      <c r="J5" s="102">
        <f>'[3]P&amp;L-'!$C$37</f>
        <v>0</v>
      </c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 spans="1:26" ht="15.75" customHeight="1">
      <c r="A6" s="26"/>
      <c r="B6" s="9" t="s">
        <v>588</v>
      </c>
      <c r="C6" s="9" t="s">
        <v>589</v>
      </c>
      <c r="D6" s="31">
        <f>G6/G9</f>
        <v>0.14119717652478775</v>
      </c>
      <c r="E6" s="29"/>
      <c r="F6" s="29" t="s">
        <v>590</v>
      </c>
      <c r="G6" s="30">
        <f>BS!C44</f>
        <v>119887802</v>
      </c>
      <c r="H6" s="30">
        <v>13</v>
      </c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5.75" customHeight="1">
      <c r="A7" s="26"/>
      <c r="B7" s="9" t="s">
        <v>591</v>
      </c>
      <c r="C7" s="9" t="s">
        <v>592</v>
      </c>
      <c r="D7" s="31">
        <f>G8/G1</f>
        <v>2.5967410982361834</v>
      </c>
      <c r="E7" s="29"/>
      <c r="F7" s="29" t="s">
        <v>593</v>
      </c>
      <c r="G7" s="30">
        <f>BS!C23</f>
        <v>357045597</v>
      </c>
      <c r="H7" s="30">
        <v>6</v>
      </c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5.75" customHeight="1">
      <c r="A8" s="26"/>
      <c r="B8" s="99" t="s">
        <v>594</v>
      </c>
      <c r="C8" s="99" t="s">
        <v>595</v>
      </c>
      <c r="D8" s="100" t="e">
        <f>J1/J2</f>
        <v>#DIV/0!</v>
      </c>
      <c r="E8" s="29"/>
      <c r="F8" s="29" t="s">
        <v>596</v>
      </c>
      <c r="G8" s="32">
        <f>BS!C48</f>
        <v>849080732</v>
      </c>
      <c r="H8" s="32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5.75" customHeight="1">
      <c r="A9" s="26"/>
      <c r="B9" s="99" t="s">
        <v>597</v>
      </c>
      <c r="C9" s="99" t="s">
        <v>598</v>
      </c>
      <c r="D9" s="100">
        <f>J1/G8</f>
        <v>0</v>
      </c>
      <c r="E9" s="29"/>
      <c r="F9" s="29" t="s">
        <v>599</v>
      </c>
      <c r="G9" s="32">
        <f>BS!C27</f>
        <v>849080732</v>
      </c>
      <c r="H9" s="32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5.75" customHeight="1">
      <c r="A10" s="26"/>
      <c r="B10" s="99" t="s">
        <v>600</v>
      </c>
      <c r="C10" s="99" t="s">
        <v>601</v>
      </c>
      <c r="D10" s="100">
        <v>0</v>
      </c>
      <c r="E10" s="29"/>
      <c r="F10" s="29" t="s">
        <v>602</v>
      </c>
      <c r="G10" s="32">
        <f>BS!C12</f>
        <v>143853337</v>
      </c>
      <c r="H10" s="29">
        <v>1</v>
      </c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5.75" customHeight="1">
      <c r="A11" s="29"/>
      <c r="B11" s="99" t="s">
        <v>603</v>
      </c>
      <c r="C11" s="99" t="s">
        <v>604</v>
      </c>
      <c r="D11" s="101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5.75" customHeight="1">
      <c r="A12" s="29"/>
      <c r="B12" s="99" t="s">
        <v>605</v>
      </c>
      <c r="C12" s="99" t="s">
        <v>606</v>
      </c>
      <c r="D12" s="101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5.75" customHeight="1">
      <c r="A13" s="29"/>
      <c r="B13" s="99" t="s">
        <v>607</v>
      </c>
      <c r="C13" s="99" t="s">
        <v>608</v>
      </c>
      <c r="D13" s="101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5.75" customHeight="1">
      <c r="A14" s="29"/>
      <c r="B14" s="99" t="s">
        <v>609</v>
      </c>
      <c r="C14" s="99" t="s">
        <v>610</v>
      </c>
      <c r="D14" s="101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5.75" customHeight="1">
      <c r="A15" s="29"/>
      <c r="B15" s="99" t="s">
        <v>611</v>
      </c>
      <c r="C15" s="99" t="s">
        <v>612</v>
      </c>
      <c r="D15" s="101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5.75" customHeight="1">
      <c r="A16" s="29"/>
      <c r="B16" s="99" t="s">
        <v>613</v>
      </c>
      <c r="C16" s="99" t="s">
        <v>614</v>
      </c>
      <c r="D16" s="100">
        <f>J4/G1%</f>
        <v>0</v>
      </c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75" customHeight="1">
      <c r="A17" s="29"/>
      <c r="B17" s="9" t="s">
        <v>615</v>
      </c>
      <c r="C17" s="33" t="s">
        <v>616</v>
      </c>
      <c r="D17" s="31" t="e">
        <f>(G2-G3)/J3</f>
        <v>#DIV/0!</v>
      </c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5.75" customHeight="1">
      <c r="A18" s="29"/>
      <c r="B18" s="99" t="s">
        <v>617</v>
      </c>
      <c r="C18" s="107" t="s">
        <v>618</v>
      </c>
      <c r="D18" s="100">
        <f>J3/G7</f>
        <v>0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75" customHeight="1">
      <c r="A19" s="29"/>
      <c r="B19" s="99" t="s">
        <v>619</v>
      </c>
      <c r="C19" s="107" t="s">
        <v>620</v>
      </c>
      <c r="D19" s="100">
        <f>J3/G9</f>
        <v>0</v>
      </c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75" customHeight="1">
      <c r="A20" s="29"/>
      <c r="B20" s="99" t="s">
        <v>621</v>
      </c>
      <c r="C20" s="107" t="s">
        <v>622</v>
      </c>
      <c r="D20" s="100">
        <f>J3/G10</f>
        <v>0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75" customHeight="1">
      <c r="A21" s="29"/>
      <c r="B21" s="99" t="s">
        <v>623</v>
      </c>
      <c r="C21" s="107" t="s">
        <v>624</v>
      </c>
      <c r="D21" s="100" t="e">
        <f>J5/J2</f>
        <v>#DIV/0!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75" customHeight="1">
      <c r="A22" s="29"/>
      <c r="B22" s="9"/>
      <c r="C22" s="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75" customHeight="1">
      <c r="A23" s="29"/>
      <c r="B23" s="9"/>
      <c r="C23" s="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75" customHeight="1">
      <c r="A24" s="29"/>
      <c r="B24" s="9"/>
      <c r="C24" s="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75" customHeight="1">
      <c r="A25" s="29"/>
      <c r="B25" s="9"/>
      <c r="C25" s="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75" customHeight="1">
      <c r="A26" s="29"/>
      <c r="B26" s="9"/>
      <c r="C26" s="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75" customHeight="1">
      <c r="A27" s="29"/>
      <c r="B27" s="9"/>
      <c r="C27" s="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75" customHeight="1">
      <c r="A28" s="29"/>
      <c r="B28" s="9"/>
      <c r="C28" s="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75" customHeight="1">
      <c r="A29" s="29"/>
      <c r="B29" s="9"/>
      <c r="C29" s="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75" customHeight="1">
      <c r="A30" s="29"/>
      <c r="B30" s="9"/>
      <c r="C30" s="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5.75" customHeight="1">
      <c r="A31" s="29"/>
      <c r="B31" s="9"/>
      <c r="C31" s="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.75" customHeight="1">
      <c r="A32" s="29"/>
      <c r="B32" s="9"/>
      <c r="C32" s="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75" customHeight="1">
      <c r="A33" s="29"/>
      <c r="B33" s="9"/>
      <c r="C33" s="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75" customHeight="1">
      <c r="A34" s="29"/>
      <c r="B34" s="9"/>
      <c r="C34" s="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75" customHeight="1">
      <c r="A35" s="29"/>
      <c r="B35" s="9"/>
      <c r="C35" s="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75" customHeight="1">
      <c r="A36" s="29"/>
      <c r="B36" s="9"/>
      <c r="C36" s="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75" customHeight="1">
      <c r="A37" s="29"/>
      <c r="B37" s="9"/>
      <c r="C37" s="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75" customHeight="1">
      <c r="A38" s="29"/>
      <c r="B38" s="9"/>
      <c r="C38" s="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75" customHeight="1">
      <c r="A39" s="29"/>
      <c r="B39" s="9"/>
      <c r="C39" s="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75" customHeight="1">
      <c r="A40" s="29"/>
      <c r="B40" s="9"/>
      <c r="C40" s="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75" customHeight="1">
      <c r="A41" s="29"/>
      <c r="B41" s="9"/>
      <c r="C41" s="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75" customHeight="1">
      <c r="A42" s="29"/>
      <c r="B42" s="9"/>
      <c r="C42" s="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75" customHeight="1">
      <c r="A43" s="29"/>
      <c r="B43" s="9"/>
      <c r="C43" s="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75" customHeight="1">
      <c r="A44" s="29"/>
      <c r="B44" s="9"/>
      <c r="C44" s="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.75" customHeight="1">
      <c r="A45" s="29"/>
      <c r="B45" s="9"/>
      <c r="C45" s="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75" customHeight="1">
      <c r="A46" s="29"/>
      <c r="B46" s="9"/>
      <c r="C46" s="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.75" customHeight="1">
      <c r="A47" s="29"/>
      <c r="B47" s="9"/>
      <c r="C47" s="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.75" customHeight="1">
      <c r="A48" s="29"/>
      <c r="B48" s="9"/>
      <c r="C48" s="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5.75" customHeight="1">
      <c r="A49" s="29"/>
      <c r="B49" s="9"/>
      <c r="C49" s="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.75" customHeight="1">
      <c r="A50" s="29"/>
      <c r="B50" s="9"/>
      <c r="C50" s="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75" customHeight="1">
      <c r="A51" s="29"/>
      <c r="B51" s="9"/>
      <c r="C51" s="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75" customHeight="1">
      <c r="A52" s="29"/>
      <c r="B52" s="9"/>
      <c r="C52" s="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5.75" customHeight="1">
      <c r="A53" s="29"/>
      <c r="B53" s="9"/>
      <c r="C53" s="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75" customHeight="1">
      <c r="A54" s="29"/>
      <c r="B54" s="9"/>
      <c r="C54" s="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5.75" customHeight="1">
      <c r="A55" s="29"/>
      <c r="B55" s="9"/>
      <c r="C55" s="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5.75" customHeight="1">
      <c r="A56" s="29"/>
      <c r="B56" s="9"/>
      <c r="C56" s="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5.75" customHeight="1">
      <c r="A57" s="29"/>
      <c r="B57" s="9"/>
      <c r="C57" s="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5.75" customHeight="1">
      <c r="A58" s="29"/>
      <c r="B58" s="9"/>
      <c r="C58" s="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75" customHeight="1">
      <c r="A59" s="29"/>
      <c r="B59" s="9"/>
      <c r="C59" s="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75" customHeight="1">
      <c r="A60" s="29"/>
      <c r="B60" s="9"/>
      <c r="C60" s="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75" customHeight="1">
      <c r="A61" s="29"/>
      <c r="B61" s="9"/>
      <c r="C61" s="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.75" customHeight="1">
      <c r="A62" s="29"/>
      <c r="B62" s="9"/>
      <c r="C62" s="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5.75" customHeight="1">
      <c r="A63" s="29"/>
      <c r="B63" s="9"/>
      <c r="C63" s="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5.75" customHeight="1">
      <c r="A64" s="29"/>
      <c r="B64" s="9"/>
      <c r="C64" s="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75" customHeight="1">
      <c r="A65" s="29"/>
      <c r="B65" s="9"/>
      <c r="C65" s="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5.75" customHeight="1">
      <c r="A66" s="29"/>
      <c r="B66" s="9"/>
      <c r="C66" s="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.75" customHeight="1">
      <c r="A67" s="29"/>
      <c r="B67" s="9"/>
      <c r="C67" s="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75" customHeight="1">
      <c r="A68" s="29"/>
      <c r="B68" s="9"/>
      <c r="C68" s="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.75" customHeight="1">
      <c r="A69" s="29"/>
      <c r="B69" s="9"/>
      <c r="C69" s="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5.75" customHeight="1">
      <c r="A70" s="29"/>
      <c r="B70" s="9"/>
      <c r="C70" s="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5.75" customHeight="1">
      <c r="A71" s="29"/>
      <c r="B71" s="9"/>
      <c r="C71" s="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5.75" customHeight="1">
      <c r="A72" s="29"/>
      <c r="B72" s="9"/>
      <c r="C72" s="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5.75" customHeight="1">
      <c r="A73" s="29"/>
      <c r="B73" s="9"/>
      <c r="C73" s="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5.75" customHeight="1">
      <c r="A74" s="29"/>
      <c r="B74" s="9"/>
      <c r="C74" s="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5.75" customHeight="1">
      <c r="A75" s="29"/>
      <c r="B75" s="9"/>
      <c r="C75" s="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5.75" customHeight="1">
      <c r="A76" s="29"/>
      <c r="B76" s="9"/>
      <c r="C76" s="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5.75" customHeight="1">
      <c r="A77" s="29"/>
      <c r="B77" s="9"/>
      <c r="C77" s="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5.75" customHeight="1">
      <c r="A78" s="29"/>
      <c r="B78" s="9"/>
      <c r="C78" s="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5.75" customHeight="1">
      <c r="A79" s="29"/>
      <c r="B79" s="9"/>
      <c r="C79" s="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5.75" customHeight="1">
      <c r="A80" s="29"/>
      <c r="B80" s="9"/>
      <c r="C80" s="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5.75" customHeight="1">
      <c r="A81" s="29"/>
      <c r="B81" s="9"/>
      <c r="C81" s="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5.75" customHeight="1">
      <c r="A82" s="29"/>
      <c r="B82" s="9"/>
      <c r="C82" s="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5.75" customHeight="1">
      <c r="A83" s="29"/>
      <c r="B83" s="9"/>
      <c r="C83" s="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5.75" customHeight="1">
      <c r="A84" s="29"/>
      <c r="B84" s="9"/>
      <c r="C84" s="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5.75" customHeight="1">
      <c r="A85" s="29"/>
      <c r="B85" s="9"/>
      <c r="C85" s="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5.75" customHeight="1">
      <c r="A86" s="29"/>
      <c r="B86" s="9"/>
      <c r="C86" s="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5.75" customHeight="1">
      <c r="A87" s="29"/>
      <c r="B87" s="9"/>
      <c r="C87" s="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5.75" customHeight="1">
      <c r="A88" s="29"/>
      <c r="B88" s="9"/>
      <c r="C88" s="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5.75" customHeight="1">
      <c r="A89" s="29"/>
      <c r="B89" s="9"/>
      <c r="C89" s="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5.75" customHeight="1">
      <c r="A90" s="29"/>
      <c r="B90" s="9"/>
      <c r="C90" s="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5.75" customHeight="1">
      <c r="A91" s="29"/>
      <c r="B91" s="9"/>
      <c r="C91" s="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5.75" customHeight="1">
      <c r="A92" s="29"/>
      <c r="B92" s="9"/>
      <c r="C92" s="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5.75" customHeight="1">
      <c r="A93" s="29"/>
      <c r="B93" s="9"/>
      <c r="C93" s="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5.75" customHeight="1">
      <c r="A94" s="29"/>
      <c r="B94" s="9"/>
      <c r="C94" s="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5.75" customHeight="1">
      <c r="A95" s="29"/>
      <c r="B95" s="9"/>
      <c r="C95" s="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5.75" customHeight="1">
      <c r="A96" s="29"/>
      <c r="B96" s="9"/>
      <c r="C96" s="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5.75" customHeight="1">
      <c r="A97" s="29"/>
      <c r="B97" s="9"/>
      <c r="C97" s="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5.75" customHeight="1">
      <c r="A98" s="29"/>
      <c r="B98" s="9"/>
      <c r="C98" s="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5.75" customHeight="1">
      <c r="A99" s="29"/>
      <c r="B99" s="9"/>
      <c r="C99" s="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5.75" customHeight="1">
      <c r="A100" s="29"/>
      <c r="B100" s="9"/>
      <c r="C100" s="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5.75" customHeight="1">
      <c r="A101" s="29"/>
      <c r="B101" s="9"/>
      <c r="C101" s="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5.75" customHeight="1">
      <c r="A102" s="29"/>
      <c r="B102" s="9"/>
      <c r="C102" s="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5.75" customHeight="1">
      <c r="A103" s="29"/>
      <c r="B103" s="9"/>
      <c r="C103" s="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5.75" customHeight="1">
      <c r="A104" s="29"/>
      <c r="B104" s="9"/>
      <c r="C104" s="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5.75" customHeight="1">
      <c r="A105" s="29"/>
      <c r="B105" s="9"/>
      <c r="C105" s="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5.75" customHeight="1">
      <c r="A106" s="29"/>
      <c r="B106" s="9"/>
      <c r="C106" s="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5.75" customHeight="1">
      <c r="A107" s="29"/>
      <c r="B107" s="9"/>
      <c r="C107" s="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5.75" customHeight="1">
      <c r="A108" s="29"/>
      <c r="B108" s="9"/>
      <c r="C108" s="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5.75" customHeight="1">
      <c r="A109" s="29"/>
      <c r="B109" s="9"/>
      <c r="C109" s="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5.75" customHeight="1">
      <c r="A110" s="29"/>
      <c r="B110" s="9"/>
      <c r="C110" s="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5.75" customHeight="1">
      <c r="A111" s="29"/>
      <c r="B111" s="9"/>
      <c r="C111" s="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5.75" customHeight="1">
      <c r="A112" s="29"/>
      <c r="B112" s="9"/>
      <c r="C112" s="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5.75" customHeight="1">
      <c r="A113" s="29"/>
      <c r="B113" s="9"/>
      <c r="C113" s="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5.75" customHeight="1">
      <c r="A114" s="29"/>
      <c r="B114" s="9"/>
      <c r="C114" s="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5.75" customHeight="1">
      <c r="A115" s="29"/>
      <c r="B115" s="9"/>
      <c r="C115" s="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5.75" customHeight="1">
      <c r="A116" s="29"/>
      <c r="B116" s="9"/>
      <c r="C116" s="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5.75" customHeight="1">
      <c r="A117" s="29"/>
      <c r="B117" s="9"/>
      <c r="C117" s="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5.75" customHeight="1">
      <c r="A118" s="29"/>
      <c r="B118" s="9"/>
      <c r="C118" s="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5.75" customHeight="1">
      <c r="A119" s="29"/>
      <c r="B119" s="9"/>
      <c r="C119" s="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5.75" customHeight="1">
      <c r="A120" s="29"/>
      <c r="B120" s="9"/>
      <c r="C120" s="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5.75" customHeight="1">
      <c r="A121" s="29"/>
      <c r="B121" s="9"/>
      <c r="C121" s="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5.75" customHeight="1">
      <c r="A122" s="29"/>
      <c r="B122" s="9"/>
      <c r="C122" s="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5.75" customHeight="1">
      <c r="A123" s="29"/>
      <c r="B123" s="9"/>
      <c r="C123" s="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5.75" customHeight="1">
      <c r="A124" s="29"/>
      <c r="B124" s="9"/>
      <c r="C124" s="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5.75" customHeight="1">
      <c r="A125" s="29"/>
      <c r="B125" s="9"/>
      <c r="C125" s="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5.75" customHeight="1">
      <c r="A126" s="29"/>
      <c r="B126" s="9"/>
      <c r="C126" s="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5.75" customHeight="1">
      <c r="A127" s="29"/>
      <c r="B127" s="9"/>
      <c r="C127" s="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5.75" customHeight="1">
      <c r="A128" s="29"/>
      <c r="B128" s="9"/>
      <c r="C128" s="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5.75" customHeight="1">
      <c r="A129" s="29"/>
      <c r="B129" s="9"/>
      <c r="C129" s="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5.75" customHeight="1">
      <c r="A130" s="29"/>
      <c r="B130" s="9"/>
      <c r="C130" s="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5.75" customHeight="1">
      <c r="A131" s="29"/>
      <c r="B131" s="9"/>
      <c r="C131" s="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5.75" customHeight="1">
      <c r="A132" s="29"/>
      <c r="B132" s="9"/>
      <c r="C132" s="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5.75" customHeight="1">
      <c r="A133" s="29"/>
      <c r="B133" s="9"/>
      <c r="C133" s="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5.75" customHeight="1">
      <c r="A134" s="29"/>
      <c r="B134" s="9"/>
      <c r="C134" s="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5.75" customHeight="1">
      <c r="A135" s="29"/>
      <c r="B135" s="9"/>
      <c r="C135" s="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5.75" customHeight="1">
      <c r="A136" s="29"/>
      <c r="B136" s="9"/>
      <c r="C136" s="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5.75" customHeight="1">
      <c r="A137" s="29"/>
      <c r="B137" s="9"/>
      <c r="C137" s="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5.75" customHeight="1">
      <c r="A138" s="29"/>
      <c r="B138" s="9"/>
      <c r="C138" s="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5.75" customHeight="1">
      <c r="A139" s="29"/>
      <c r="B139" s="9"/>
      <c r="C139" s="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5.75" customHeight="1">
      <c r="A140" s="29"/>
      <c r="B140" s="9"/>
      <c r="C140" s="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5.75" customHeight="1">
      <c r="A141" s="29"/>
      <c r="B141" s="9"/>
      <c r="C141" s="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5.75" customHeight="1">
      <c r="A142" s="29"/>
      <c r="B142" s="9"/>
      <c r="C142" s="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5.75" customHeight="1">
      <c r="A143" s="29"/>
      <c r="B143" s="9"/>
      <c r="C143" s="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5.75" customHeight="1">
      <c r="A144" s="29"/>
      <c r="B144" s="9"/>
      <c r="C144" s="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5.75" customHeight="1">
      <c r="A145" s="29"/>
      <c r="B145" s="9"/>
      <c r="C145" s="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5.75" customHeight="1">
      <c r="A146" s="29"/>
      <c r="B146" s="9"/>
      <c r="C146" s="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5.75" customHeight="1">
      <c r="A147" s="29"/>
      <c r="B147" s="9"/>
      <c r="C147" s="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5.75" customHeight="1">
      <c r="A148" s="29"/>
      <c r="B148" s="9"/>
      <c r="C148" s="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5.75" customHeight="1">
      <c r="A149" s="29"/>
      <c r="B149" s="9"/>
      <c r="C149" s="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5.75" customHeight="1">
      <c r="A150" s="29"/>
      <c r="B150" s="9"/>
      <c r="C150" s="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5.75" customHeight="1">
      <c r="A151" s="29"/>
      <c r="B151" s="9"/>
      <c r="C151" s="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5.75" customHeight="1">
      <c r="A152" s="29"/>
      <c r="B152" s="9"/>
      <c r="C152" s="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5.75" customHeight="1">
      <c r="A153" s="29"/>
      <c r="B153" s="9"/>
      <c r="C153" s="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5.75" customHeight="1">
      <c r="A154" s="29"/>
      <c r="B154" s="9"/>
      <c r="C154" s="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5.75" customHeight="1">
      <c r="A155" s="29"/>
      <c r="B155" s="9"/>
      <c r="C155" s="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5.75" customHeight="1">
      <c r="A156" s="29"/>
      <c r="B156" s="9"/>
      <c r="C156" s="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5.75" customHeight="1">
      <c r="A157" s="29"/>
      <c r="B157" s="9"/>
      <c r="C157" s="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5.75" customHeight="1">
      <c r="A158" s="29"/>
      <c r="B158" s="9"/>
      <c r="C158" s="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5.75" customHeight="1">
      <c r="A159" s="29"/>
      <c r="B159" s="9"/>
      <c r="C159" s="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5.75" customHeight="1">
      <c r="A160" s="29"/>
      <c r="B160" s="9"/>
      <c r="C160" s="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5.75" customHeight="1">
      <c r="A161" s="29"/>
      <c r="B161" s="9"/>
      <c r="C161" s="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5.75" customHeight="1">
      <c r="A162" s="29"/>
      <c r="B162" s="9"/>
      <c r="C162" s="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5.75" customHeight="1">
      <c r="A163" s="29"/>
      <c r="B163" s="9"/>
      <c r="C163" s="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5.75" customHeight="1">
      <c r="A164" s="29"/>
      <c r="B164" s="9"/>
      <c r="C164" s="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5.75" customHeight="1">
      <c r="A165" s="29"/>
      <c r="B165" s="9"/>
      <c r="C165" s="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5.75" customHeight="1">
      <c r="A166" s="29"/>
      <c r="B166" s="9"/>
      <c r="C166" s="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5.75" customHeight="1">
      <c r="A167" s="29"/>
      <c r="B167" s="9"/>
      <c r="C167" s="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5.75" customHeight="1">
      <c r="A168" s="29"/>
      <c r="B168" s="9"/>
      <c r="C168" s="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5.75" customHeight="1">
      <c r="A169" s="29"/>
      <c r="B169" s="9"/>
      <c r="C169" s="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5.75" customHeight="1">
      <c r="A170" s="29"/>
      <c r="B170" s="9"/>
      <c r="C170" s="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5.75" customHeight="1">
      <c r="A171" s="29"/>
      <c r="B171" s="9"/>
      <c r="C171" s="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5.75" customHeight="1">
      <c r="A172" s="29"/>
      <c r="B172" s="9"/>
      <c r="C172" s="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5.75" customHeight="1">
      <c r="A173" s="29"/>
      <c r="B173" s="9"/>
      <c r="C173" s="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5.75" customHeight="1">
      <c r="A174" s="29"/>
      <c r="B174" s="9"/>
      <c r="C174" s="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5.75" customHeight="1">
      <c r="A175" s="29"/>
      <c r="B175" s="9"/>
      <c r="C175" s="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5.75" customHeight="1">
      <c r="A176" s="29"/>
      <c r="B176" s="9"/>
      <c r="C176" s="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5.75" customHeight="1">
      <c r="A177" s="29"/>
      <c r="B177" s="9"/>
      <c r="C177" s="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5.75" customHeight="1">
      <c r="A178" s="29"/>
      <c r="B178" s="9"/>
      <c r="C178" s="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5.75" customHeight="1">
      <c r="A179" s="29"/>
      <c r="B179" s="9"/>
      <c r="C179" s="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5.75" customHeight="1">
      <c r="A180" s="29"/>
      <c r="B180" s="9"/>
      <c r="C180" s="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5.75" customHeight="1">
      <c r="A181" s="29"/>
      <c r="B181" s="9"/>
      <c r="C181" s="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5.75" customHeight="1">
      <c r="A182" s="29"/>
      <c r="B182" s="9"/>
      <c r="C182" s="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5.75" customHeight="1">
      <c r="A183" s="29"/>
      <c r="B183" s="9"/>
      <c r="C183" s="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5.75" customHeight="1">
      <c r="A184" s="29"/>
      <c r="B184" s="9"/>
      <c r="C184" s="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5.75" customHeight="1">
      <c r="A185" s="29"/>
      <c r="B185" s="9"/>
      <c r="C185" s="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5.75" customHeight="1">
      <c r="A186" s="29"/>
      <c r="B186" s="9"/>
      <c r="C186" s="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5.75" customHeight="1">
      <c r="A187" s="29"/>
      <c r="B187" s="9"/>
      <c r="C187" s="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5.75" customHeight="1">
      <c r="A188" s="29"/>
      <c r="B188" s="9"/>
      <c r="C188" s="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5.75" customHeight="1">
      <c r="A189" s="29"/>
      <c r="B189" s="9"/>
      <c r="C189" s="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5.75" customHeight="1">
      <c r="A190" s="29"/>
      <c r="B190" s="9"/>
      <c r="C190" s="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5.75" customHeight="1">
      <c r="A191" s="29"/>
      <c r="B191" s="9"/>
      <c r="C191" s="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5.75" customHeight="1">
      <c r="A192" s="29"/>
      <c r="B192" s="9"/>
      <c r="C192" s="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5.75" customHeight="1">
      <c r="A193" s="29"/>
      <c r="B193" s="9"/>
      <c r="C193" s="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5.75" customHeight="1">
      <c r="A194" s="29"/>
      <c r="B194" s="9"/>
      <c r="C194" s="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5.75" customHeight="1">
      <c r="A195" s="29"/>
      <c r="B195" s="9"/>
      <c r="C195" s="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5.75" customHeight="1">
      <c r="A196" s="29"/>
      <c r="B196" s="9"/>
      <c r="C196" s="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5.75" customHeight="1">
      <c r="A197" s="29"/>
      <c r="B197" s="9"/>
      <c r="C197" s="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5.75" customHeight="1">
      <c r="A198" s="29"/>
      <c r="B198" s="9"/>
      <c r="C198" s="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5.75" customHeight="1">
      <c r="A199" s="29"/>
      <c r="B199" s="9"/>
      <c r="C199" s="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5.75" customHeight="1">
      <c r="A200" s="29"/>
      <c r="B200" s="9"/>
      <c r="C200" s="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5.75" customHeight="1">
      <c r="A201" s="29"/>
      <c r="B201" s="9"/>
      <c r="C201" s="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5.75" customHeight="1">
      <c r="A202" s="29"/>
      <c r="B202" s="9"/>
      <c r="C202" s="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5.75" customHeight="1">
      <c r="A203" s="29"/>
      <c r="B203" s="9"/>
      <c r="C203" s="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5.75" customHeight="1">
      <c r="A204" s="29"/>
      <c r="B204" s="9"/>
      <c r="C204" s="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5.75" customHeight="1">
      <c r="A205" s="29"/>
      <c r="B205" s="9"/>
      <c r="C205" s="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5.75" customHeight="1">
      <c r="A206" s="29"/>
      <c r="B206" s="9"/>
      <c r="C206" s="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5.75" customHeight="1">
      <c r="A207" s="29"/>
      <c r="B207" s="9"/>
      <c r="C207" s="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5.75" customHeight="1">
      <c r="A208" s="29"/>
      <c r="B208" s="9"/>
      <c r="C208" s="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5.75" customHeight="1">
      <c r="A209" s="29"/>
      <c r="B209" s="9"/>
      <c r="C209" s="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5.75" customHeight="1">
      <c r="A210" s="29"/>
      <c r="B210" s="9"/>
      <c r="C210" s="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5.75" customHeight="1">
      <c r="A211" s="29"/>
      <c r="B211" s="9"/>
      <c r="C211" s="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5.75" customHeight="1">
      <c r="A212" s="29"/>
      <c r="B212" s="9"/>
      <c r="C212" s="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5.75" customHeight="1">
      <c r="A213" s="29"/>
      <c r="B213" s="9"/>
      <c r="C213" s="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5.75" customHeight="1">
      <c r="A214" s="29"/>
      <c r="B214" s="9"/>
      <c r="C214" s="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5.75" customHeight="1">
      <c r="A215" s="29"/>
      <c r="B215" s="9"/>
      <c r="C215" s="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5.75" customHeight="1">
      <c r="A216" s="29"/>
      <c r="B216" s="9"/>
      <c r="C216" s="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5.75" customHeight="1">
      <c r="A217" s="29"/>
      <c r="B217" s="9"/>
      <c r="C217" s="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5.75" customHeight="1">
      <c r="A218" s="29"/>
      <c r="B218" s="9"/>
      <c r="C218" s="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5.75" customHeight="1">
      <c r="A219" s="29"/>
      <c r="B219" s="9"/>
      <c r="C219" s="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5.75" customHeight="1">
      <c r="A220" s="29"/>
      <c r="B220" s="9"/>
      <c r="C220" s="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5.75" customHeight="1">
      <c r="A221" s="29"/>
      <c r="B221" s="9"/>
      <c r="C221" s="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ht="15.75" customHeight="1">
      <c r="A222" s="29"/>
      <c r="B222" s="9"/>
      <c r="C222" s="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ht="15.75" customHeight="1">
      <c r="A223" s="29"/>
      <c r="B223" s="9"/>
      <c r="C223" s="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ht="15.75" customHeight="1">
      <c r="A224" s="29"/>
      <c r="B224" s="9"/>
      <c r="C224" s="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ht="15.75" customHeight="1">
      <c r="A225" s="29"/>
      <c r="B225" s="9"/>
      <c r="C225" s="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ht="15.75" customHeight="1">
      <c r="A226" s="29"/>
      <c r="B226" s="9"/>
      <c r="C226" s="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ht="15.75" customHeight="1">
      <c r="A227" s="29"/>
      <c r="B227" s="9"/>
      <c r="C227" s="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ht="15.75" customHeight="1">
      <c r="A228" s="29"/>
      <c r="B228" s="9"/>
      <c r="C228" s="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ht="15.75" customHeight="1">
      <c r="A229" s="29"/>
      <c r="B229" s="9"/>
      <c r="C229" s="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ht="15.75" customHeight="1">
      <c r="A230" s="29"/>
      <c r="B230" s="9"/>
      <c r="C230" s="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5.75" customHeight="1">
      <c r="A231" s="29"/>
      <c r="B231" s="9"/>
      <c r="C231" s="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.75" customHeight="1">
      <c r="A232" s="29"/>
      <c r="B232" s="9"/>
      <c r="C232" s="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>
      <c r="A233" s="29"/>
      <c r="B233" s="9"/>
      <c r="C233" s="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>
      <c r="A234" s="29"/>
      <c r="B234" s="9"/>
      <c r="C234" s="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>
      <c r="A235" s="29"/>
      <c r="B235" s="9"/>
      <c r="C235" s="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>
      <c r="A236" s="29"/>
      <c r="B236" s="9"/>
      <c r="C236" s="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>
      <c r="A237" s="29"/>
      <c r="B237" s="9"/>
      <c r="C237" s="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>
      <c r="A238" s="29"/>
      <c r="B238" s="9"/>
      <c r="C238" s="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>
      <c r="A239" s="29"/>
      <c r="B239" s="9"/>
      <c r="C239" s="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>
      <c r="A240" s="29"/>
      <c r="B240" s="9"/>
      <c r="C240" s="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>
      <c r="A241" s="29"/>
      <c r="B241" s="9"/>
      <c r="C241" s="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>
      <c r="A242" s="29"/>
      <c r="B242" s="9"/>
      <c r="C242" s="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>
      <c r="A243" s="29"/>
      <c r="B243" s="9"/>
      <c r="C243" s="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>
      <c r="A244" s="29"/>
      <c r="B244" s="9"/>
      <c r="C244" s="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>
      <c r="A245" s="29"/>
      <c r="B245" s="9"/>
      <c r="C245" s="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>
      <c r="A246" s="29"/>
      <c r="B246" s="9"/>
      <c r="C246" s="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>
      <c r="A247" s="29"/>
      <c r="B247" s="9"/>
      <c r="C247" s="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>
      <c r="A248" s="29"/>
      <c r="B248" s="9"/>
      <c r="C248" s="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>
      <c r="A249" s="29"/>
      <c r="B249" s="9"/>
      <c r="C249" s="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>
      <c r="A250" s="29"/>
      <c r="B250" s="9"/>
      <c r="C250" s="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>
      <c r="A251" s="29"/>
      <c r="B251" s="9"/>
      <c r="C251" s="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>
      <c r="A252" s="29"/>
      <c r="B252" s="9"/>
      <c r="C252" s="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>
      <c r="A253" s="29"/>
      <c r="B253" s="9"/>
      <c r="C253" s="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>
      <c r="A254" s="29"/>
      <c r="B254" s="9"/>
      <c r="C254" s="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>
      <c r="A255" s="29"/>
      <c r="B255" s="9"/>
      <c r="C255" s="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>
      <c r="A256" s="29"/>
      <c r="B256" s="9"/>
      <c r="C256" s="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>
      <c r="A257" s="29"/>
      <c r="B257" s="9"/>
      <c r="C257" s="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>
      <c r="A258" s="29"/>
      <c r="B258" s="9"/>
      <c r="C258" s="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>
      <c r="A259" s="29"/>
      <c r="B259" s="9"/>
      <c r="C259" s="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>
      <c r="A260" s="29"/>
      <c r="B260" s="9"/>
      <c r="C260" s="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>
      <c r="A261" s="29"/>
      <c r="B261" s="9"/>
      <c r="C261" s="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>
      <c r="A262" s="29"/>
      <c r="B262" s="9"/>
      <c r="C262" s="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>
      <c r="A263" s="29"/>
      <c r="B263" s="9"/>
      <c r="C263" s="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>
      <c r="A264" s="29"/>
      <c r="B264" s="9"/>
      <c r="C264" s="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>
      <c r="A265" s="29"/>
      <c r="B265" s="9"/>
      <c r="C265" s="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>
      <c r="A266" s="29"/>
      <c r="B266" s="9"/>
      <c r="C266" s="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>
      <c r="A267" s="29"/>
      <c r="B267" s="9"/>
      <c r="C267" s="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>
      <c r="A268" s="29"/>
      <c r="B268" s="9"/>
      <c r="C268" s="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>
      <c r="A269" s="29"/>
      <c r="B269" s="9"/>
      <c r="C269" s="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>
      <c r="A270" s="29"/>
      <c r="B270" s="9"/>
      <c r="C270" s="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>
      <c r="A271" s="29"/>
      <c r="B271" s="9"/>
      <c r="C271" s="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>
      <c r="A272" s="29"/>
      <c r="B272" s="9"/>
      <c r="C272" s="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>
      <c r="A273" s="29"/>
      <c r="B273" s="9"/>
      <c r="C273" s="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>
      <c r="A274" s="29"/>
      <c r="B274" s="9"/>
      <c r="C274" s="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>
      <c r="A275" s="29"/>
      <c r="B275" s="9"/>
      <c r="C275" s="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.75" customHeight="1">
      <c r="A276" s="29"/>
      <c r="B276" s="9"/>
      <c r="C276" s="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.75" customHeight="1">
      <c r="A277" s="29"/>
      <c r="B277" s="9"/>
      <c r="C277" s="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.75" customHeight="1">
      <c r="A278" s="29"/>
      <c r="B278" s="9"/>
      <c r="C278" s="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ht="15.75" customHeight="1">
      <c r="A279" s="29"/>
      <c r="B279" s="9"/>
      <c r="C279" s="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ht="15.75" customHeight="1">
      <c r="A280" s="29"/>
      <c r="B280" s="9"/>
      <c r="C280" s="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ht="15.75" customHeight="1">
      <c r="A281" s="29"/>
      <c r="B281" s="9"/>
      <c r="C281" s="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ht="15.75" customHeight="1">
      <c r="A282" s="29"/>
      <c r="B282" s="9"/>
      <c r="C282" s="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ht="15.75" customHeight="1">
      <c r="A283" s="29"/>
      <c r="B283" s="9"/>
      <c r="C283" s="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ht="15.75" customHeight="1">
      <c r="A284" s="29"/>
      <c r="B284" s="9"/>
      <c r="C284" s="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ht="15.75" customHeight="1">
      <c r="A285" s="29"/>
      <c r="B285" s="9"/>
      <c r="C285" s="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ht="15.75" customHeight="1">
      <c r="A286" s="29"/>
      <c r="B286" s="9"/>
      <c r="C286" s="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ht="15.75" customHeight="1">
      <c r="A287" s="29"/>
      <c r="B287" s="9"/>
      <c r="C287" s="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ht="15.75" customHeight="1">
      <c r="A288" s="29"/>
      <c r="B288" s="9"/>
      <c r="C288" s="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ht="15.75" customHeight="1">
      <c r="A289" s="29"/>
      <c r="B289" s="9"/>
      <c r="C289" s="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ht="15.75" customHeight="1">
      <c r="A290" s="29"/>
      <c r="B290" s="9"/>
      <c r="C290" s="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ht="15.75" customHeight="1">
      <c r="A291" s="29"/>
      <c r="B291" s="9"/>
      <c r="C291" s="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ht="15.75" customHeight="1">
      <c r="A292" s="29"/>
      <c r="B292" s="9"/>
      <c r="C292" s="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ht="15.75" customHeight="1">
      <c r="A293" s="29"/>
      <c r="B293" s="9"/>
      <c r="C293" s="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ht="15.75" customHeight="1">
      <c r="A294" s="29"/>
      <c r="B294" s="9"/>
      <c r="C294" s="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ht="15.75" customHeight="1">
      <c r="A295" s="29"/>
      <c r="B295" s="9"/>
      <c r="C295" s="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ht="15.75" customHeight="1">
      <c r="A296" s="29"/>
      <c r="B296" s="9"/>
      <c r="C296" s="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ht="15.75" customHeight="1">
      <c r="A297" s="29"/>
      <c r="B297" s="9"/>
      <c r="C297" s="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ht="15.75" customHeight="1">
      <c r="A298" s="29"/>
      <c r="B298" s="9"/>
      <c r="C298" s="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ht="15.75" customHeight="1">
      <c r="A299" s="29"/>
      <c r="B299" s="9"/>
      <c r="C299" s="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ht="15.75" customHeight="1">
      <c r="A300" s="29"/>
      <c r="B300" s="9"/>
      <c r="C300" s="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ht="15.75" customHeight="1">
      <c r="A301" s="29"/>
      <c r="B301" s="9"/>
      <c r="C301" s="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ht="15.75" customHeight="1">
      <c r="A302" s="29"/>
      <c r="B302" s="9"/>
      <c r="C302" s="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ht="15.75" customHeight="1">
      <c r="A303" s="29"/>
      <c r="B303" s="9"/>
      <c r="C303" s="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ht="15.75" customHeight="1">
      <c r="A304" s="29"/>
      <c r="B304" s="9"/>
      <c r="C304" s="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ht="15.75" customHeight="1">
      <c r="A305" s="29"/>
      <c r="B305" s="9"/>
      <c r="C305" s="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ht="15.75" customHeight="1">
      <c r="A306" s="29"/>
      <c r="B306" s="9"/>
      <c r="C306" s="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ht="15.75" customHeight="1">
      <c r="A307" s="29"/>
      <c r="B307" s="9"/>
      <c r="C307" s="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ht="15.75" customHeight="1">
      <c r="A308" s="29"/>
      <c r="B308" s="9"/>
      <c r="C308" s="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ht="15.75" customHeight="1">
      <c r="A309" s="29"/>
      <c r="B309" s="9"/>
      <c r="C309" s="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ht="15.75" customHeight="1">
      <c r="A310" s="29"/>
      <c r="B310" s="9"/>
      <c r="C310" s="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ht="15.75" customHeight="1">
      <c r="A311" s="29"/>
      <c r="B311" s="9"/>
      <c r="C311" s="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ht="15.75" customHeight="1">
      <c r="A312" s="29"/>
      <c r="B312" s="9"/>
      <c r="C312" s="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ht="15.75" customHeight="1">
      <c r="A313" s="29"/>
      <c r="B313" s="9"/>
      <c r="C313" s="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ht="15.75" customHeight="1">
      <c r="A314" s="29"/>
      <c r="B314" s="9"/>
      <c r="C314" s="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ht="15.75" customHeight="1">
      <c r="A315" s="29"/>
      <c r="B315" s="9"/>
      <c r="C315" s="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ht="15.75" customHeight="1">
      <c r="A316" s="29"/>
      <c r="B316" s="9"/>
      <c r="C316" s="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ht="15.75" customHeight="1">
      <c r="A317" s="29"/>
      <c r="B317" s="9"/>
      <c r="C317" s="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ht="15.75" customHeight="1">
      <c r="A318" s="29"/>
      <c r="B318" s="9"/>
      <c r="C318" s="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ht="15.75" customHeight="1">
      <c r="A319" s="29"/>
      <c r="B319" s="9"/>
      <c r="C319" s="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ht="15.75" customHeight="1">
      <c r="A320" s="29"/>
      <c r="B320" s="9"/>
      <c r="C320" s="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ht="15.75" customHeight="1">
      <c r="A321" s="29"/>
      <c r="B321" s="9"/>
      <c r="C321" s="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ht="15.75" customHeight="1">
      <c r="A322" s="29"/>
      <c r="B322" s="9"/>
      <c r="C322" s="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ht="15.75" customHeight="1">
      <c r="A323" s="29"/>
      <c r="B323" s="9"/>
      <c r="C323" s="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ht="15.75" customHeight="1">
      <c r="A324" s="29"/>
      <c r="B324" s="9"/>
      <c r="C324" s="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ht="15.75" customHeight="1">
      <c r="A325" s="29"/>
      <c r="B325" s="9"/>
      <c r="C325" s="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ht="15.75" customHeight="1">
      <c r="A326" s="29"/>
      <c r="B326" s="9"/>
      <c r="C326" s="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ht="15.75" customHeight="1">
      <c r="A327" s="29"/>
      <c r="B327" s="9"/>
      <c r="C327" s="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ht="15.75" customHeight="1">
      <c r="A328" s="29"/>
      <c r="B328" s="9"/>
      <c r="C328" s="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ht="15.75" customHeight="1">
      <c r="A329" s="29"/>
      <c r="B329" s="9"/>
      <c r="C329" s="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ht="15.75" customHeight="1">
      <c r="A330" s="29"/>
      <c r="B330" s="9"/>
      <c r="C330" s="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ht="15.75" customHeight="1">
      <c r="A331" s="29"/>
      <c r="B331" s="9"/>
      <c r="C331" s="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ht="15.75" customHeight="1">
      <c r="A332" s="29"/>
      <c r="B332" s="9"/>
      <c r="C332" s="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ht="15.75" customHeight="1">
      <c r="A333" s="29"/>
      <c r="B333" s="9"/>
      <c r="C333" s="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ht="15.75" customHeight="1">
      <c r="A334" s="29"/>
      <c r="B334" s="9"/>
      <c r="C334" s="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ht="15.75" customHeight="1">
      <c r="A335" s="29"/>
      <c r="B335" s="9"/>
      <c r="C335" s="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ht="15.75" customHeight="1">
      <c r="A336" s="29"/>
      <c r="B336" s="9"/>
      <c r="C336" s="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ht="15.75" customHeight="1">
      <c r="A337" s="29"/>
      <c r="B337" s="9"/>
      <c r="C337" s="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ht="15.75" customHeight="1">
      <c r="A338" s="29"/>
      <c r="B338" s="9"/>
      <c r="C338" s="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ht="15.75" customHeight="1">
      <c r="A339" s="29"/>
      <c r="B339" s="9"/>
      <c r="C339" s="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ht="15.75" customHeight="1">
      <c r="A340" s="29"/>
      <c r="B340" s="9"/>
      <c r="C340" s="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ht="15.75" customHeight="1">
      <c r="A341" s="29"/>
      <c r="B341" s="9"/>
      <c r="C341" s="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ht="15.75" customHeight="1">
      <c r="A342" s="29"/>
      <c r="B342" s="9"/>
      <c r="C342" s="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ht="15.75" customHeight="1">
      <c r="A343" s="29"/>
      <c r="B343" s="9"/>
      <c r="C343" s="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ht="15.75" customHeight="1">
      <c r="A344" s="29"/>
      <c r="B344" s="9"/>
      <c r="C344" s="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ht="15.75" customHeight="1">
      <c r="A345" s="29"/>
      <c r="B345" s="9"/>
      <c r="C345" s="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ht="15.75" customHeight="1">
      <c r="A346" s="29"/>
      <c r="B346" s="9"/>
      <c r="C346" s="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ht="15.75" customHeight="1">
      <c r="A347" s="29"/>
      <c r="B347" s="9"/>
      <c r="C347" s="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ht="15.75" customHeight="1">
      <c r="A348" s="29"/>
      <c r="B348" s="9"/>
      <c r="C348" s="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ht="15.75" customHeight="1">
      <c r="A349" s="29"/>
      <c r="B349" s="9"/>
      <c r="C349" s="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ht="15.75" customHeight="1">
      <c r="A350" s="29"/>
      <c r="B350" s="9"/>
      <c r="C350" s="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ht="15.75" customHeight="1">
      <c r="A351" s="29"/>
      <c r="B351" s="9"/>
      <c r="C351" s="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ht="15.75" customHeight="1">
      <c r="A352" s="29"/>
      <c r="B352" s="9"/>
      <c r="C352" s="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ht="15.75" customHeight="1">
      <c r="A353" s="29"/>
      <c r="B353" s="9"/>
      <c r="C353" s="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ht="15.75" customHeight="1">
      <c r="A354" s="29"/>
      <c r="B354" s="9"/>
      <c r="C354" s="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ht="15.75" customHeight="1">
      <c r="A355" s="29"/>
      <c r="B355" s="9"/>
      <c r="C355" s="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ht="15.75" customHeight="1">
      <c r="A356" s="29"/>
      <c r="B356" s="9"/>
      <c r="C356" s="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ht="15.75" customHeight="1">
      <c r="A357" s="29"/>
      <c r="B357" s="9"/>
      <c r="C357" s="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ht="15.75" customHeight="1">
      <c r="A358" s="29"/>
      <c r="B358" s="9"/>
      <c r="C358" s="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ht="15.75" customHeight="1">
      <c r="A359" s="29"/>
      <c r="B359" s="9"/>
      <c r="C359" s="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ht="15.75" customHeight="1">
      <c r="A360" s="29"/>
      <c r="B360" s="9"/>
      <c r="C360" s="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ht="15.75" customHeight="1">
      <c r="A361" s="29"/>
      <c r="B361" s="9"/>
      <c r="C361" s="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ht="15.75" customHeight="1">
      <c r="A362" s="29"/>
      <c r="B362" s="9"/>
      <c r="C362" s="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ht="15.75" customHeight="1">
      <c r="A363" s="29"/>
      <c r="B363" s="9"/>
      <c r="C363" s="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ht="15.75" customHeight="1">
      <c r="A364" s="29"/>
      <c r="B364" s="9"/>
      <c r="C364" s="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ht="15.75" customHeight="1">
      <c r="A365" s="29"/>
      <c r="B365" s="9"/>
      <c r="C365" s="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ht="15.75" customHeight="1">
      <c r="A366" s="29"/>
      <c r="B366" s="9"/>
      <c r="C366" s="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ht="15.75" customHeight="1">
      <c r="A367" s="29"/>
      <c r="B367" s="9"/>
      <c r="C367" s="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ht="15.75" customHeight="1">
      <c r="A368" s="29"/>
      <c r="B368" s="9"/>
      <c r="C368" s="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ht="15.75" customHeight="1">
      <c r="A369" s="29"/>
      <c r="B369" s="9"/>
      <c r="C369" s="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ht="15.75" customHeight="1">
      <c r="A370" s="29"/>
      <c r="B370" s="9"/>
      <c r="C370" s="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ht="15.75" customHeight="1">
      <c r="A371" s="29"/>
      <c r="B371" s="9"/>
      <c r="C371" s="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ht="15.75" customHeight="1">
      <c r="A372" s="29"/>
      <c r="B372" s="9"/>
      <c r="C372" s="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ht="15.75" customHeight="1">
      <c r="A373" s="29"/>
      <c r="B373" s="9"/>
      <c r="C373" s="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ht="15.75" customHeight="1">
      <c r="A374" s="29"/>
      <c r="B374" s="9"/>
      <c r="C374" s="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ht="15.75" customHeight="1">
      <c r="A375" s="29"/>
      <c r="B375" s="9"/>
      <c r="C375" s="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ht="15.75" customHeight="1">
      <c r="A376" s="29"/>
      <c r="B376" s="9"/>
      <c r="C376" s="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ht="15.75" customHeight="1">
      <c r="A377" s="29"/>
      <c r="B377" s="9"/>
      <c r="C377" s="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ht="15.75" customHeight="1">
      <c r="A378" s="29"/>
      <c r="B378" s="9"/>
      <c r="C378" s="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ht="15.75" customHeight="1">
      <c r="A379" s="29"/>
      <c r="B379" s="9"/>
      <c r="C379" s="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ht="15.75" customHeight="1">
      <c r="A380" s="29"/>
      <c r="B380" s="9"/>
      <c r="C380" s="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ht="15.75" customHeight="1">
      <c r="A381" s="29"/>
      <c r="B381" s="9"/>
      <c r="C381" s="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ht="15.75" customHeight="1">
      <c r="A382" s="29"/>
      <c r="B382" s="9"/>
      <c r="C382" s="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ht="15.75" customHeight="1">
      <c r="A383" s="29"/>
      <c r="B383" s="9"/>
      <c r="C383" s="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ht="15.75" customHeight="1">
      <c r="A384" s="29"/>
      <c r="B384" s="9"/>
      <c r="C384" s="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ht="15.75" customHeight="1">
      <c r="A385" s="29"/>
      <c r="B385" s="9"/>
      <c r="C385" s="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ht="15.75" customHeight="1">
      <c r="A386" s="29"/>
      <c r="B386" s="9"/>
      <c r="C386" s="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ht="15.75" customHeight="1">
      <c r="A387" s="29"/>
      <c r="B387" s="9"/>
      <c r="C387" s="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ht="15.75" customHeight="1">
      <c r="A388" s="29"/>
      <c r="B388" s="9"/>
      <c r="C388" s="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ht="15.75" customHeight="1">
      <c r="A389" s="29"/>
      <c r="B389" s="9"/>
      <c r="C389" s="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ht="15.75" customHeight="1">
      <c r="A390" s="29"/>
      <c r="B390" s="9"/>
      <c r="C390" s="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ht="15.75" customHeight="1">
      <c r="A391" s="29"/>
      <c r="B391" s="9"/>
      <c r="C391" s="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ht="15.75" customHeight="1">
      <c r="A392" s="29"/>
      <c r="B392" s="9"/>
      <c r="C392" s="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ht="15.75" customHeight="1">
      <c r="A393" s="29"/>
      <c r="B393" s="9"/>
      <c r="C393" s="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ht="15.75" customHeight="1">
      <c r="A394" s="29"/>
      <c r="B394" s="9"/>
      <c r="C394" s="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ht="15.75" customHeight="1">
      <c r="A395" s="29"/>
      <c r="B395" s="9"/>
      <c r="C395" s="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ht="15.75" customHeight="1">
      <c r="A396" s="29"/>
      <c r="B396" s="9"/>
      <c r="C396" s="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ht="15.75" customHeight="1">
      <c r="A397" s="29"/>
      <c r="B397" s="9"/>
      <c r="C397" s="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ht="15.75" customHeight="1">
      <c r="A398" s="29"/>
      <c r="B398" s="9"/>
      <c r="C398" s="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ht="15.75" customHeight="1">
      <c r="A399" s="29"/>
      <c r="B399" s="9"/>
      <c r="C399" s="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ht="15.75" customHeight="1">
      <c r="A400" s="29"/>
      <c r="B400" s="9"/>
      <c r="C400" s="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ht="15.75" customHeight="1">
      <c r="A401" s="29"/>
      <c r="B401" s="9"/>
      <c r="C401" s="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ht="15.75" customHeight="1">
      <c r="A402" s="29"/>
      <c r="B402" s="9"/>
      <c r="C402" s="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ht="15.75" customHeight="1">
      <c r="A403" s="29"/>
      <c r="B403" s="9"/>
      <c r="C403" s="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ht="15.75" customHeight="1">
      <c r="A404" s="29"/>
      <c r="B404" s="9"/>
      <c r="C404" s="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ht="15.75" customHeight="1">
      <c r="A405" s="29"/>
      <c r="B405" s="9"/>
      <c r="C405" s="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ht="15.75" customHeight="1">
      <c r="A406" s="29"/>
      <c r="B406" s="9"/>
      <c r="C406" s="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ht="15.75" customHeight="1">
      <c r="A407" s="29"/>
      <c r="B407" s="9"/>
      <c r="C407" s="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ht="15.75" customHeight="1">
      <c r="A408" s="29"/>
      <c r="B408" s="9"/>
      <c r="C408" s="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ht="15.75" customHeight="1">
      <c r="A409" s="29"/>
      <c r="B409" s="9"/>
      <c r="C409" s="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ht="15.75" customHeight="1">
      <c r="A410" s="29"/>
      <c r="B410" s="9"/>
      <c r="C410" s="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ht="15.75" customHeight="1">
      <c r="A411" s="29"/>
      <c r="B411" s="9"/>
      <c r="C411" s="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ht="15.75" customHeight="1">
      <c r="A412" s="29"/>
      <c r="B412" s="9"/>
      <c r="C412" s="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ht="15.75" customHeight="1">
      <c r="A413" s="29"/>
      <c r="B413" s="9"/>
      <c r="C413" s="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ht="15.75" customHeight="1">
      <c r="A414" s="29"/>
      <c r="B414" s="9"/>
      <c r="C414" s="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ht="15.75" customHeight="1">
      <c r="A415" s="29"/>
      <c r="B415" s="9"/>
      <c r="C415" s="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ht="15.75" customHeight="1">
      <c r="A416" s="29"/>
      <c r="B416" s="9"/>
      <c r="C416" s="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ht="15.75" customHeight="1">
      <c r="A417" s="29"/>
      <c r="B417" s="9"/>
      <c r="C417" s="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ht="15.75" customHeight="1">
      <c r="A418" s="29"/>
      <c r="B418" s="9"/>
      <c r="C418" s="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ht="15.75" customHeight="1">
      <c r="A419" s="29"/>
      <c r="B419" s="9"/>
      <c r="C419" s="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ht="15.75" customHeight="1">
      <c r="A420" s="29"/>
      <c r="B420" s="9"/>
      <c r="C420" s="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ht="15.75" customHeight="1">
      <c r="A421" s="29"/>
      <c r="B421" s="9"/>
      <c r="C421" s="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ht="15.75" customHeight="1">
      <c r="A422" s="29"/>
      <c r="B422" s="9"/>
      <c r="C422" s="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ht="15.75" customHeight="1">
      <c r="A423" s="29"/>
      <c r="B423" s="9"/>
      <c r="C423" s="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ht="15.75" customHeight="1">
      <c r="A424" s="29"/>
      <c r="B424" s="9"/>
      <c r="C424" s="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ht="15.75" customHeight="1">
      <c r="A425" s="29"/>
      <c r="B425" s="9"/>
      <c r="C425" s="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ht="15.75" customHeight="1">
      <c r="A426" s="29"/>
      <c r="B426" s="9"/>
      <c r="C426" s="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ht="15.75" customHeight="1">
      <c r="A427" s="29"/>
      <c r="B427" s="9"/>
      <c r="C427" s="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ht="15.75" customHeight="1">
      <c r="A428" s="29"/>
      <c r="B428" s="9"/>
      <c r="C428" s="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ht="15.75" customHeight="1">
      <c r="A429" s="29"/>
      <c r="B429" s="9"/>
      <c r="C429" s="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ht="15.75" customHeight="1">
      <c r="A430" s="29"/>
      <c r="B430" s="9"/>
      <c r="C430" s="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ht="15.75" customHeight="1">
      <c r="A431" s="29"/>
      <c r="B431" s="9"/>
      <c r="C431" s="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ht="15.75" customHeight="1">
      <c r="A432" s="29"/>
      <c r="B432" s="9"/>
      <c r="C432" s="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ht="15.75" customHeight="1">
      <c r="A433" s="29"/>
      <c r="B433" s="9"/>
      <c r="C433" s="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ht="15.75" customHeight="1">
      <c r="A434" s="29"/>
      <c r="B434" s="9"/>
      <c r="C434" s="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ht="15.75" customHeight="1">
      <c r="A435" s="29"/>
      <c r="B435" s="9"/>
      <c r="C435" s="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ht="15.75" customHeight="1">
      <c r="A436" s="29"/>
      <c r="B436" s="9"/>
      <c r="C436" s="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ht="15.75" customHeight="1">
      <c r="A437" s="29"/>
      <c r="B437" s="9"/>
      <c r="C437" s="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ht="15.75" customHeight="1">
      <c r="A438" s="29"/>
      <c r="B438" s="9"/>
      <c r="C438" s="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ht="15.75" customHeight="1">
      <c r="A439" s="29"/>
      <c r="B439" s="9"/>
      <c r="C439" s="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ht="15.75" customHeight="1">
      <c r="A440" s="29"/>
      <c r="B440" s="9"/>
      <c r="C440" s="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ht="15.75" customHeight="1">
      <c r="A441" s="29"/>
      <c r="B441" s="9"/>
      <c r="C441" s="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ht="15.75" customHeight="1">
      <c r="A442" s="29"/>
      <c r="B442" s="9"/>
      <c r="C442" s="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ht="15.75" customHeight="1">
      <c r="A443" s="29"/>
      <c r="B443" s="9"/>
      <c r="C443" s="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ht="15.75" customHeight="1">
      <c r="A444" s="29"/>
      <c r="B444" s="9"/>
      <c r="C444" s="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ht="15.75" customHeight="1">
      <c r="A445" s="29"/>
      <c r="B445" s="9"/>
      <c r="C445" s="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ht="15.75" customHeight="1">
      <c r="A446" s="29"/>
      <c r="B446" s="9"/>
      <c r="C446" s="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ht="15.75" customHeight="1">
      <c r="A447" s="29"/>
      <c r="B447" s="9"/>
      <c r="C447" s="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ht="15.75" customHeight="1">
      <c r="A448" s="29"/>
      <c r="B448" s="9"/>
      <c r="C448" s="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ht="15.75" customHeight="1">
      <c r="A449" s="29"/>
      <c r="B449" s="9"/>
      <c r="C449" s="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ht="15.75" customHeight="1">
      <c r="A450" s="29"/>
      <c r="B450" s="9"/>
      <c r="C450" s="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ht="15.75" customHeight="1">
      <c r="A451" s="29"/>
      <c r="B451" s="9"/>
      <c r="C451" s="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ht="15.75" customHeight="1">
      <c r="A452" s="29"/>
      <c r="B452" s="9"/>
      <c r="C452" s="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ht="15.75" customHeight="1">
      <c r="A453" s="29"/>
      <c r="B453" s="9"/>
      <c r="C453" s="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ht="15.75" customHeight="1">
      <c r="A454" s="29"/>
      <c r="B454" s="9"/>
      <c r="C454" s="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ht="15.75" customHeight="1">
      <c r="A455" s="29"/>
      <c r="B455" s="9"/>
      <c r="C455" s="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ht="15.75" customHeight="1">
      <c r="A456" s="29"/>
      <c r="B456" s="9"/>
      <c r="C456" s="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ht="15.75" customHeight="1">
      <c r="A457" s="29"/>
      <c r="B457" s="9"/>
      <c r="C457" s="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ht="15.75" customHeight="1">
      <c r="A458" s="29"/>
      <c r="B458" s="9"/>
      <c r="C458" s="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ht="15.75" customHeight="1">
      <c r="A459" s="29"/>
      <c r="B459" s="9"/>
      <c r="C459" s="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ht="15.75" customHeight="1">
      <c r="A460" s="29"/>
      <c r="B460" s="9"/>
      <c r="C460" s="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ht="15.75" customHeight="1">
      <c r="A461" s="29"/>
      <c r="B461" s="9"/>
      <c r="C461" s="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ht="15.75" customHeight="1">
      <c r="A462" s="29"/>
      <c r="B462" s="9"/>
      <c r="C462" s="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ht="15.75" customHeight="1">
      <c r="A463" s="29"/>
      <c r="B463" s="9"/>
      <c r="C463" s="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ht="15.75" customHeight="1">
      <c r="A464" s="29"/>
      <c r="B464" s="9"/>
      <c r="C464" s="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ht="15.75" customHeight="1">
      <c r="A465" s="29"/>
      <c r="B465" s="9"/>
      <c r="C465" s="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ht="15.75" customHeight="1">
      <c r="A466" s="29"/>
      <c r="B466" s="9"/>
      <c r="C466" s="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ht="15.75" customHeight="1">
      <c r="A467" s="29"/>
      <c r="B467" s="9"/>
      <c r="C467" s="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ht="15.75" customHeight="1">
      <c r="A468" s="29"/>
      <c r="B468" s="9"/>
      <c r="C468" s="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ht="15.75" customHeight="1">
      <c r="A469" s="29"/>
      <c r="B469" s="9"/>
      <c r="C469" s="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ht="15.75" customHeight="1">
      <c r="A470" s="29"/>
      <c r="B470" s="9"/>
      <c r="C470" s="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ht="15.75" customHeight="1">
      <c r="A471" s="29"/>
      <c r="B471" s="9"/>
      <c r="C471" s="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ht="15.75" customHeight="1">
      <c r="A472" s="29"/>
      <c r="B472" s="9"/>
      <c r="C472" s="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ht="15.75" customHeight="1">
      <c r="A473" s="29"/>
      <c r="B473" s="9"/>
      <c r="C473" s="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ht="15.75" customHeight="1">
      <c r="A474" s="29"/>
      <c r="B474" s="9"/>
      <c r="C474" s="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ht="15.75" customHeight="1">
      <c r="A475" s="29"/>
      <c r="B475" s="9"/>
      <c r="C475" s="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ht="15.75" customHeight="1">
      <c r="A476" s="29"/>
      <c r="B476" s="9"/>
      <c r="C476" s="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ht="15.75" customHeight="1">
      <c r="A477" s="29"/>
      <c r="B477" s="9"/>
      <c r="C477" s="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ht="15.75" customHeight="1">
      <c r="A478" s="29"/>
      <c r="B478" s="9"/>
      <c r="C478" s="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ht="15.75" customHeight="1">
      <c r="A479" s="29"/>
      <c r="B479" s="9"/>
      <c r="C479" s="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ht="15.75" customHeight="1">
      <c r="A480" s="29"/>
      <c r="B480" s="9"/>
      <c r="C480" s="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ht="15.75" customHeight="1">
      <c r="A481" s="29"/>
      <c r="B481" s="9"/>
      <c r="C481" s="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ht="15.75" customHeight="1">
      <c r="A482" s="29"/>
      <c r="B482" s="9"/>
      <c r="C482" s="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ht="15.75" customHeight="1">
      <c r="A483" s="29"/>
      <c r="B483" s="9"/>
      <c r="C483" s="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ht="15.75" customHeight="1">
      <c r="A484" s="29"/>
      <c r="B484" s="9"/>
      <c r="C484" s="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ht="15.75" customHeight="1">
      <c r="A485" s="29"/>
      <c r="B485" s="9"/>
      <c r="C485" s="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ht="15.75" customHeight="1">
      <c r="A486" s="29"/>
      <c r="B486" s="9"/>
      <c r="C486" s="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ht="15.75" customHeight="1">
      <c r="A487" s="29"/>
      <c r="B487" s="9"/>
      <c r="C487" s="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ht="15.75" customHeight="1">
      <c r="A488" s="29"/>
      <c r="B488" s="9"/>
      <c r="C488" s="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ht="15.75" customHeight="1">
      <c r="A489" s="29"/>
      <c r="B489" s="9"/>
      <c r="C489" s="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ht="15.75" customHeight="1">
      <c r="A490" s="29"/>
      <c r="B490" s="9"/>
      <c r="C490" s="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ht="15.75" customHeight="1">
      <c r="A491" s="29"/>
      <c r="B491" s="9"/>
      <c r="C491" s="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ht="15.75" customHeight="1">
      <c r="A492" s="29"/>
      <c r="B492" s="9"/>
      <c r="C492" s="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ht="15.75" customHeight="1">
      <c r="A493" s="29"/>
      <c r="B493" s="9"/>
      <c r="C493" s="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ht="15.75" customHeight="1">
      <c r="A494" s="29"/>
      <c r="B494" s="9"/>
      <c r="C494" s="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ht="15.75" customHeight="1">
      <c r="A495" s="29"/>
      <c r="B495" s="9"/>
      <c r="C495" s="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ht="15.75" customHeight="1">
      <c r="A496" s="29"/>
      <c r="B496" s="9"/>
      <c r="C496" s="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ht="15.75" customHeight="1">
      <c r="A497" s="29"/>
      <c r="B497" s="9"/>
      <c r="C497" s="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ht="15.75" customHeight="1">
      <c r="A498" s="29"/>
      <c r="B498" s="9"/>
      <c r="C498" s="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ht="15.75" customHeight="1">
      <c r="A499" s="29"/>
      <c r="B499" s="9"/>
      <c r="C499" s="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ht="15.75" customHeight="1">
      <c r="A500" s="29"/>
      <c r="B500" s="9"/>
      <c r="C500" s="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ht="15.75" customHeight="1">
      <c r="A501" s="29"/>
      <c r="B501" s="9"/>
      <c r="C501" s="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ht="15.75" customHeight="1">
      <c r="A502" s="29"/>
      <c r="B502" s="9"/>
      <c r="C502" s="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ht="15.75" customHeight="1">
      <c r="A503" s="29"/>
      <c r="B503" s="9"/>
      <c r="C503" s="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ht="15.75" customHeight="1">
      <c r="A504" s="29"/>
      <c r="B504" s="9"/>
      <c r="C504" s="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ht="15.75" customHeight="1">
      <c r="A505" s="29"/>
      <c r="B505" s="9"/>
      <c r="C505" s="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ht="15.75" customHeight="1">
      <c r="A506" s="29"/>
      <c r="B506" s="9"/>
      <c r="C506" s="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ht="15.75" customHeight="1">
      <c r="A507" s="29"/>
      <c r="B507" s="9"/>
      <c r="C507" s="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ht="15.75" customHeight="1">
      <c r="A508" s="29"/>
      <c r="B508" s="9"/>
      <c r="C508" s="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ht="15.75" customHeight="1">
      <c r="A509" s="29"/>
      <c r="B509" s="9"/>
      <c r="C509" s="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ht="15.75" customHeight="1">
      <c r="A510" s="29"/>
      <c r="B510" s="9"/>
      <c r="C510" s="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ht="15.75" customHeight="1">
      <c r="A511" s="29"/>
      <c r="B511" s="9"/>
      <c r="C511" s="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ht="15.75" customHeight="1">
      <c r="A512" s="29"/>
      <c r="B512" s="9"/>
      <c r="C512" s="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ht="15.75" customHeight="1">
      <c r="A513" s="29"/>
      <c r="B513" s="9"/>
      <c r="C513" s="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ht="15.75" customHeight="1">
      <c r="A514" s="29"/>
      <c r="B514" s="9"/>
      <c r="C514" s="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ht="15.75" customHeight="1">
      <c r="A515" s="29"/>
      <c r="B515" s="9"/>
      <c r="C515" s="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ht="15.75" customHeight="1">
      <c r="A516" s="29"/>
      <c r="B516" s="9"/>
      <c r="C516" s="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ht="15.75" customHeight="1">
      <c r="A517" s="29"/>
      <c r="B517" s="9"/>
      <c r="C517" s="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ht="15.75" customHeight="1">
      <c r="A518" s="29"/>
      <c r="B518" s="9"/>
      <c r="C518" s="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ht="15.75" customHeight="1">
      <c r="A519" s="29"/>
      <c r="B519" s="9"/>
      <c r="C519" s="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ht="15.75" customHeight="1">
      <c r="A520" s="29"/>
      <c r="B520" s="9"/>
      <c r="C520" s="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ht="15.75" customHeight="1">
      <c r="A521" s="29"/>
      <c r="B521" s="9"/>
      <c r="C521" s="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ht="15.75" customHeight="1">
      <c r="A522" s="29"/>
      <c r="B522" s="9"/>
      <c r="C522" s="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ht="15.75" customHeight="1">
      <c r="A523" s="29"/>
      <c r="B523" s="9"/>
      <c r="C523" s="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ht="15.75" customHeight="1">
      <c r="A524" s="29"/>
      <c r="B524" s="9"/>
      <c r="C524" s="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ht="15.75" customHeight="1">
      <c r="A525" s="29"/>
      <c r="B525" s="9"/>
      <c r="C525" s="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ht="15.75" customHeight="1">
      <c r="A526" s="29"/>
      <c r="B526" s="9"/>
      <c r="C526" s="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ht="15.75" customHeight="1">
      <c r="A527" s="29"/>
      <c r="B527" s="9"/>
      <c r="C527" s="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ht="15.75" customHeight="1">
      <c r="A528" s="29"/>
      <c r="B528" s="9"/>
      <c r="C528" s="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ht="15.75" customHeight="1">
      <c r="A529" s="29"/>
      <c r="B529" s="9"/>
      <c r="C529" s="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ht="15.75" customHeight="1">
      <c r="A530" s="29"/>
      <c r="B530" s="9"/>
      <c r="C530" s="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ht="15.75" customHeight="1">
      <c r="A531" s="29"/>
      <c r="B531" s="9"/>
      <c r="C531" s="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ht="15.75" customHeight="1">
      <c r="A532" s="29"/>
      <c r="B532" s="9"/>
      <c r="C532" s="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ht="15.75" customHeight="1">
      <c r="A533" s="29"/>
      <c r="B533" s="9"/>
      <c r="C533" s="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ht="15.75" customHeight="1">
      <c r="A534" s="29"/>
      <c r="B534" s="9"/>
      <c r="C534" s="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ht="15.75" customHeight="1">
      <c r="A535" s="29"/>
      <c r="B535" s="9"/>
      <c r="C535" s="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ht="15.75" customHeight="1">
      <c r="A536" s="29"/>
      <c r="B536" s="9"/>
      <c r="C536" s="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ht="15.75" customHeight="1">
      <c r="A537" s="29"/>
      <c r="B537" s="9"/>
      <c r="C537" s="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ht="15.75" customHeight="1">
      <c r="A538" s="29"/>
      <c r="B538" s="9"/>
      <c r="C538" s="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ht="15.75" customHeight="1">
      <c r="A539" s="29"/>
      <c r="B539" s="9"/>
      <c r="C539" s="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ht="15.75" customHeight="1">
      <c r="A540" s="29"/>
      <c r="B540" s="9"/>
      <c r="C540" s="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ht="15.75" customHeight="1">
      <c r="A541" s="29"/>
      <c r="B541" s="9"/>
      <c r="C541" s="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ht="15.75" customHeight="1">
      <c r="A542" s="29"/>
      <c r="B542" s="9"/>
      <c r="C542" s="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ht="15.75" customHeight="1">
      <c r="A543" s="29"/>
      <c r="B543" s="9"/>
      <c r="C543" s="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ht="15.75" customHeight="1">
      <c r="A544" s="29"/>
      <c r="B544" s="9"/>
      <c r="C544" s="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ht="15.75" customHeight="1">
      <c r="A545" s="29"/>
      <c r="B545" s="9"/>
      <c r="C545" s="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ht="15.75" customHeight="1">
      <c r="A546" s="29"/>
      <c r="B546" s="9"/>
      <c r="C546" s="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ht="15.75" customHeight="1">
      <c r="A547" s="29"/>
      <c r="B547" s="9"/>
      <c r="C547" s="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ht="15.75" customHeight="1">
      <c r="A548" s="29"/>
      <c r="B548" s="9"/>
      <c r="C548" s="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ht="15.75" customHeight="1">
      <c r="A549" s="29"/>
      <c r="B549" s="9"/>
      <c r="C549" s="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ht="15.75" customHeight="1">
      <c r="A550" s="29"/>
      <c r="B550" s="9"/>
      <c r="C550" s="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ht="15.75" customHeight="1">
      <c r="A551" s="29"/>
      <c r="B551" s="9"/>
      <c r="C551" s="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ht="15.75" customHeight="1">
      <c r="A552" s="29"/>
      <c r="B552" s="9"/>
      <c r="C552" s="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ht="15.75" customHeight="1">
      <c r="A553" s="29"/>
      <c r="B553" s="9"/>
      <c r="C553" s="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ht="15.75" customHeight="1">
      <c r="A554" s="29"/>
      <c r="B554" s="9"/>
      <c r="C554" s="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ht="15.75" customHeight="1">
      <c r="A555" s="29"/>
      <c r="B555" s="9"/>
      <c r="C555" s="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ht="15.75" customHeight="1">
      <c r="A556" s="29"/>
      <c r="B556" s="9"/>
      <c r="C556" s="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ht="15.75" customHeight="1">
      <c r="A557" s="29"/>
      <c r="B557" s="9"/>
      <c r="C557" s="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ht="15.75" customHeight="1">
      <c r="A558" s="29"/>
      <c r="B558" s="9"/>
      <c r="C558" s="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ht="15.75" customHeight="1">
      <c r="A559" s="29"/>
      <c r="B559" s="9"/>
      <c r="C559" s="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ht="15.75" customHeight="1">
      <c r="A560" s="29"/>
      <c r="B560" s="9"/>
      <c r="C560" s="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ht="15.75" customHeight="1">
      <c r="A561" s="29"/>
      <c r="B561" s="9"/>
      <c r="C561" s="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ht="15.75" customHeight="1">
      <c r="A562" s="29"/>
      <c r="B562" s="9"/>
      <c r="C562" s="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ht="15.75" customHeight="1">
      <c r="A563" s="29"/>
      <c r="B563" s="9"/>
      <c r="C563" s="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ht="15.75" customHeight="1">
      <c r="A564" s="29"/>
      <c r="B564" s="9"/>
      <c r="C564" s="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ht="15.75" customHeight="1">
      <c r="A565" s="29"/>
      <c r="B565" s="9"/>
      <c r="C565" s="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ht="15.75" customHeight="1">
      <c r="A566" s="29"/>
      <c r="B566" s="9"/>
      <c r="C566" s="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ht="15.75" customHeight="1">
      <c r="A567" s="29"/>
      <c r="B567" s="9"/>
      <c r="C567" s="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ht="15.75" customHeight="1">
      <c r="A568" s="29"/>
      <c r="B568" s="9"/>
      <c r="C568" s="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ht="15.75" customHeight="1">
      <c r="A569" s="29"/>
      <c r="B569" s="9"/>
      <c r="C569" s="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ht="15.75" customHeight="1">
      <c r="A570" s="29"/>
      <c r="B570" s="9"/>
      <c r="C570" s="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ht="15.75" customHeight="1">
      <c r="A571" s="29"/>
      <c r="B571" s="9"/>
      <c r="C571" s="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ht="15.75" customHeight="1">
      <c r="A572" s="29"/>
      <c r="B572" s="9"/>
      <c r="C572" s="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ht="15.75" customHeight="1">
      <c r="A573" s="29"/>
      <c r="B573" s="9"/>
      <c r="C573" s="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ht="15.75" customHeight="1">
      <c r="A574" s="29"/>
      <c r="B574" s="9"/>
      <c r="C574" s="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ht="15.75" customHeight="1">
      <c r="A575" s="29"/>
      <c r="B575" s="9"/>
      <c r="C575" s="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ht="15.75" customHeight="1">
      <c r="A576" s="29"/>
      <c r="B576" s="9"/>
      <c r="C576" s="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ht="15.75" customHeight="1">
      <c r="A577" s="29"/>
      <c r="B577" s="9"/>
      <c r="C577" s="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ht="15.75" customHeight="1">
      <c r="A578" s="29"/>
      <c r="B578" s="9"/>
      <c r="C578" s="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ht="15.75" customHeight="1">
      <c r="A579" s="29"/>
      <c r="B579" s="9"/>
      <c r="C579" s="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ht="15.75" customHeight="1">
      <c r="A580" s="29"/>
      <c r="B580" s="9"/>
      <c r="C580" s="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ht="15.75" customHeight="1">
      <c r="A581" s="29"/>
      <c r="B581" s="9"/>
      <c r="C581" s="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ht="15.75" customHeight="1">
      <c r="A582" s="29"/>
      <c r="B582" s="9"/>
      <c r="C582" s="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ht="15.75" customHeight="1">
      <c r="A583" s="29"/>
      <c r="B583" s="9"/>
      <c r="C583" s="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ht="15.75" customHeight="1">
      <c r="A584" s="29"/>
      <c r="B584" s="9"/>
      <c r="C584" s="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ht="15.75" customHeight="1">
      <c r="A585" s="29"/>
      <c r="B585" s="9"/>
      <c r="C585" s="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ht="15.75" customHeight="1">
      <c r="A586" s="29"/>
      <c r="B586" s="9"/>
      <c r="C586" s="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ht="15.75" customHeight="1">
      <c r="A587" s="29"/>
      <c r="B587" s="9"/>
      <c r="C587" s="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ht="15.75" customHeight="1">
      <c r="A588" s="29"/>
      <c r="B588" s="9"/>
      <c r="C588" s="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ht="15.75" customHeight="1">
      <c r="A589" s="29"/>
      <c r="B589" s="9"/>
      <c r="C589" s="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ht="15.75" customHeight="1">
      <c r="A590" s="29"/>
      <c r="B590" s="9"/>
      <c r="C590" s="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ht="15.75" customHeight="1">
      <c r="A591" s="29"/>
      <c r="B591" s="9"/>
      <c r="C591" s="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ht="15.75" customHeight="1">
      <c r="A592" s="29"/>
      <c r="B592" s="9"/>
      <c r="C592" s="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ht="15.75" customHeight="1">
      <c r="A593" s="29"/>
      <c r="B593" s="9"/>
      <c r="C593" s="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ht="15.75" customHeight="1">
      <c r="A594" s="29"/>
      <c r="B594" s="9"/>
      <c r="C594" s="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ht="15.75" customHeight="1">
      <c r="A595" s="29"/>
      <c r="B595" s="9"/>
      <c r="C595" s="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ht="15.75" customHeight="1">
      <c r="A596" s="29"/>
      <c r="B596" s="9"/>
      <c r="C596" s="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ht="15.75" customHeight="1">
      <c r="A597" s="29"/>
      <c r="B597" s="9"/>
      <c r="C597" s="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ht="15.75" customHeight="1">
      <c r="A598" s="29"/>
      <c r="B598" s="9"/>
      <c r="C598" s="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ht="15.75" customHeight="1">
      <c r="A599" s="29"/>
      <c r="B599" s="9"/>
      <c r="C599" s="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ht="15.75" customHeight="1">
      <c r="A600" s="29"/>
      <c r="B600" s="9"/>
      <c r="C600" s="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ht="15.75" customHeight="1">
      <c r="A601" s="29"/>
      <c r="B601" s="9"/>
      <c r="C601" s="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ht="15.75" customHeight="1">
      <c r="A602" s="29"/>
      <c r="B602" s="9"/>
      <c r="C602" s="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ht="15.75" customHeight="1">
      <c r="A603" s="29"/>
      <c r="B603" s="9"/>
      <c r="C603" s="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ht="15.75" customHeight="1">
      <c r="A604" s="29"/>
      <c r="B604" s="9"/>
      <c r="C604" s="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ht="15.75" customHeight="1">
      <c r="A605" s="29"/>
      <c r="B605" s="9"/>
      <c r="C605" s="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ht="15.75" customHeight="1">
      <c r="A606" s="29"/>
      <c r="B606" s="9"/>
      <c r="C606" s="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ht="15.75" customHeight="1">
      <c r="A607" s="29"/>
      <c r="B607" s="9"/>
      <c r="C607" s="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ht="15.75" customHeight="1">
      <c r="A608" s="29"/>
      <c r="B608" s="9"/>
      <c r="C608" s="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ht="15.75" customHeight="1">
      <c r="A609" s="29"/>
      <c r="B609" s="9"/>
      <c r="C609" s="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ht="15.75" customHeight="1">
      <c r="A610" s="29"/>
      <c r="B610" s="9"/>
      <c r="C610" s="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ht="15.75" customHeight="1">
      <c r="A611" s="29"/>
      <c r="B611" s="9"/>
      <c r="C611" s="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ht="15.75" customHeight="1">
      <c r="A612" s="29"/>
      <c r="B612" s="9"/>
      <c r="C612" s="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ht="15.75" customHeight="1">
      <c r="A613" s="29"/>
      <c r="B613" s="9"/>
      <c r="C613" s="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ht="15.75" customHeight="1">
      <c r="A614" s="29"/>
      <c r="B614" s="9"/>
      <c r="C614" s="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ht="15.75" customHeight="1">
      <c r="A615" s="29"/>
      <c r="B615" s="9"/>
      <c r="C615" s="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ht="15.75" customHeight="1">
      <c r="A616" s="29"/>
      <c r="B616" s="9"/>
      <c r="C616" s="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ht="15.75" customHeight="1">
      <c r="A617" s="29"/>
      <c r="B617" s="9"/>
      <c r="C617" s="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ht="15.75" customHeight="1">
      <c r="A618" s="29"/>
      <c r="B618" s="9"/>
      <c r="C618" s="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ht="15.75" customHeight="1">
      <c r="A619" s="29"/>
      <c r="B619" s="9"/>
      <c r="C619" s="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ht="15.75" customHeight="1">
      <c r="A620" s="29"/>
      <c r="B620" s="9"/>
      <c r="C620" s="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ht="15.75" customHeight="1">
      <c r="A621" s="29"/>
      <c r="B621" s="9"/>
      <c r="C621" s="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ht="15.75" customHeight="1">
      <c r="A622" s="29"/>
      <c r="B622" s="9"/>
      <c r="C622" s="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ht="15.75" customHeight="1">
      <c r="A623" s="29"/>
      <c r="B623" s="9"/>
      <c r="C623" s="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ht="15.75" customHeight="1">
      <c r="A624" s="29"/>
      <c r="B624" s="9"/>
      <c r="C624" s="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ht="15.75" customHeight="1">
      <c r="A625" s="29"/>
      <c r="B625" s="9"/>
      <c r="C625" s="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ht="15.75" customHeight="1">
      <c r="A626" s="29"/>
      <c r="B626" s="9"/>
      <c r="C626" s="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ht="15.75" customHeight="1">
      <c r="A627" s="29"/>
      <c r="B627" s="9"/>
      <c r="C627" s="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ht="15.75" customHeight="1">
      <c r="A628" s="29"/>
      <c r="B628" s="9"/>
      <c r="C628" s="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ht="15.75" customHeight="1">
      <c r="A629" s="29"/>
      <c r="B629" s="9"/>
      <c r="C629" s="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ht="15.75" customHeight="1">
      <c r="A630" s="29"/>
      <c r="B630" s="9"/>
      <c r="C630" s="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ht="15.75" customHeight="1">
      <c r="A631" s="29"/>
      <c r="B631" s="9"/>
      <c r="C631" s="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ht="15.75" customHeight="1">
      <c r="A632" s="29"/>
      <c r="B632" s="9"/>
      <c r="C632" s="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ht="15.75" customHeight="1">
      <c r="A633" s="29"/>
      <c r="B633" s="9"/>
      <c r="C633" s="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ht="15.75" customHeight="1">
      <c r="A634" s="29"/>
      <c r="B634" s="9"/>
      <c r="C634" s="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ht="15.75" customHeight="1">
      <c r="A635" s="29"/>
      <c r="B635" s="9"/>
      <c r="C635" s="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ht="15.75" customHeight="1">
      <c r="A636" s="29"/>
      <c r="B636" s="9"/>
      <c r="C636" s="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ht="15.75" customHeight="1">
      <c r="A637" s="29"/>
      <c r="B637" s="9"/>
      <c r="C637" s="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ht="15.75" customHeight="1">
      <c r="A638" s="29"/>
      <c r="B638" s="9"/>
      <c r="C638" s="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ht="15.75" customHeight="1">
      <c r="A639" s="29"/>
      <c r="B639" s="9"/>
      <c r="C639" s="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ht="15.75" customHeight="1">
      <c r="A640" s="29"/>
      <c r="B640" s="9"/>
      <c r="C640" s="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ht="15.75" customHeight="1">
      <c r="A641" s="29"/>
      <c r="B641" s="9"/>
      <c r="C641" s="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ht="15.75" customHeight="1">
      <c r="A642" s="29"/>
      <c r="B642" s="9"/>
      <c r="C642" s="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ht="15.75" customHeight="1">
      <c r="A643" s="29"/>
      <c r="B643" s="9"/>
      <c r="C643" s="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ht="15.75" customHeight="1">
      <c r="A644" s="29"/>
      <c r="B644" s="9"/>
      <c r="C644" s="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ht="15.75" customHeight="1">
      <c r="A645" s="29"/>
      <c r="B645" s="9"/>
      <c r="C645" s="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ht="15.75" customHeight="1">
      <c r="A646" s="29"/>
      <c r="B646" s="9"/>
      <c r="C646" s="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ht="15.75" customHeight="1">
      <c r="A647" s="29"/>
      <c r="B647" s="9"/>
      <c r="C647" s="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ht="15.75" customHeight="1">
      <c r="A648" s="29"/>
      <c r="B648" s="9"/>
      <c r="C648" s="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ht="15.75" customHeight="1">
      <c r="A649" s="29"/>
      <c r="B649" s="9"/>
      <c r="C649" s="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ht="15.75" customHeight="1">
      <c r="A650" s="29"/>
      <c r="B650" s="9"/>
      <c r="C650" s="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ht="15.75" customHeight="1">
      <c r="A651" s="29"/>
      <c r="B651" s="9"/>
      <c r="C651" s="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ht="15.75" customHeight="1">
      <c r="A652" s="29"/>
      <c r="B652" s="9"/>
      <c r="C652" s="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ht="15.75" customHeight="1">
      <c r="A653" s="29"/>
      <c r="B653" s="9"/>
      <c r="C653" s="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ht="15.75" customHeight="1">
      <c r="A654" s="29"/>
      <c r="B654" s="9"/>
      <c r="C654" s="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ht="15.75" customHeight="1">
      <c r="A655" s="29"/>
      <c r="B655" s="9"/>
      <c r="C655" s="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ht="15.75" customHeight="1">
      <c r="A656" s="29"/>
      <c r="B656" s="9"/>
      <c r="C656" s="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ht="15.75" customHeight="1">
      <c r="A657" s="29"/>
      <c r="B657" s="9"/>
      <c r="C657" s="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ht="15.75" customHeight="1">
      <c r="A658" s="29"/>
      <c r="B658" s="9"/>
      <c r="C658" s="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ht="15.75" customHeight="1">
      <c r="A659" s="29"/>
      <c r="B659" s="9"/>
      <c r="C659" s="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ht="15.75" customHeight="1">
      <c r="A660" s="29"/>
      <c r="B660" s="9"/>
      <c r="C660" s="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ht="15.75" customHeight="1">
      <c r="A661" s="29"/>
      <c r="B661" s="9"/>
      <c r="C661" s="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ht="15.75" customHeight="1">
      <c r="A662" s="29"/>
      <c r="B662" s="9"/>
      <c r="C662" s="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ht="15.75" customHeight="1">
      <c r="A663" s="29"/>
      <c r="B663" s="9"/>
      <c r="C663" s="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ht="15.75" customHeight="1">
      <c r="A664" s="29"/>
      <c r="B664" s="9"/>
      <c r="C664" s="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ht="15.75" customHeight="1">
      <c r="A665" s="29"/>
      <c r="B665" s="9"/>
      <c r="C665" s="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ht="15.75" customHeight="1">
      <c r="A666" s="29"/>
      <c r="B666" s="9"/>
      <c r="C666" s="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ht="15.75" customHeight="1">
      <c r="A667" s="29"/>
      <c r="B667" s="9"/>
      <c r="C667" s="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ht="15.75" customHeight="1">
      <c r="A668" s="29"/>
      <c r="B668" s="9"/>
      <c r="C668" s="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ht="15.75" customHeight="1">
      <c r="A669" s="29"/>
      <c r="B669" s="9"/>
      <c r="C669" s="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ht="15.75" customHeight="1">
      <c r="A670" s="29"/>
      <c r="B670" s="9"/>
      <c r="C670" s="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ht="15.75" customHeight="1">
      <c r="A671" s="29"/>
      <c r="B671" s="9"/>
      <c r="C671" s="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ht="15.75" customHeight="1">
      <c r="A672" s="29"/>
      <c r="B672" s="9"/>
      <c r="C672" s="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ht="15.75" customHeight="1">
      <c r="A673" s="29"/>
      <c r="B673" s="9"/>
      <c r="C673" s="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ht="15.75" customHeight="1">
      <c r="A674" s="29"/>
      <c r="B674" s="9"/>
      <c r="C674" s="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ht="15.75" customHeight="1">
      <c r="A675" s="29"/>
      <c r="B675" s="9"/>
      <c r="C675" s="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ht="15.75" customHeight="1">
      <c r="A676" s="29"/>
      <c r="B676" s="9"/>
      <c r="C676" s="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ht="15.75" customHeight="1">
      <c r="A677" s="29"/>
      <c r="B677" s="9"/>
      <c r="C677" s="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ht="15.75" customHeight="1">
      <c r="A678" s="29"/>
      <c r="B678" s="9"/>
      <c r="C678" s="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ht="15.75" customHeight="1">
      <c r="A679" s="29"/>
      <c r="B679" s="9"/>
      <c r="C679" s="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ht="15.75" customHeight="1">
      <c r="A680" s="29"/>
      <c r="B680" s="9"/>
      <c r="C680" s="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ht="15.75" customHeight="1">
      <c r="A681" s="29"/>
      <c r="B681" s="9"/>
      <c r="C681" s="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ht="15.75" customHeight="1">
      <c r="A682" s="29"/>
      <c r="B682" s="9"/>
      <c r="C682" s="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ht="15.75" customHeight="1">
      <c r="A683" s="29"/>
      <c r="B683" s="9"/>
      <c r="C683" s="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ht="15.75" customHeight="1">
      <c r="A684" s="29"/>
      <c r="B684" s="9"/>
      <c r="C684" s="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ht="15.75" customHeight="1">
      <c r="A685" s="29"/>
      <c r="B685" s="9"/>
      <c r="C685" s="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ht="15.75" customHeight="1">
      <c r="A686" s="29"/>
      <c r="B686" s="9"/>
      <c r="C686" s="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ht="15.75" customHeight="1">
      <c r="A687" s="29"/>
      <c r="B687" s="9"/>
      <c r="C687" s="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ht="15.75" customHeight="1">
      <c r="A688" s="29"/>
      <c r="B688" s="9"/>
      <c r="C688" s="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ht="15.75" customHeight="1">
      <c r="A689" s="29"/>
      <c r="B689" s="9"/>
      <c r="C689" s="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ht="15.75" customHeight="1">
      <c r="A690" s="29"/>
      <c r="B690" s="9"/>
      <c r="C690" s="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ht="15.75" customHeight="1">
      <c r="A691" s="29"/>
      <c r="B691" s="9"/>
      <c r="C691" s="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ht="15.75" customHeight="1">
      <c r="A692" s="29"/>
      <c r="B692" s="9"/>
      <c r="C692" s="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ht="15.75" customHeight="1">
      <c r="A693" s="29"/>
      <c r="B693" s="9"/>
      <c r="C693" s="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ht="15.75" customHeight="1">
      <c r="A694" s="29"/>
      <c r="B694" s="9"/>
      <c r="C694" s="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ht="15.75" customHeight="1">
      <c r="A695" s="29"/>
      <c r="B695" s="9"/>
      <c r="C695" s="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ht="15.75" customHeight="1">
      <c r="A696" s="29"/>
      <c r="B696" s="9"/>
      <c r="C696" s="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ht="15.75" customHeight="1">
      <c r="A697" s="29"/>
      <c r="B697" s="9"/>
      <c r="C697" s="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ht="15.75" customHeight="1">
      <c r="A698" s="29"/>
      <c r="B698" s="9"/>
      <c r="C698" s="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ht="15.75" customHeight="1">
      <c r="A699" s="29"/>
      <c r="B699" s="9"/>
      <c r="C699" s="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ht="15.75" customHeight="1">
      <c r="A700" s="29"/>
      <c r="B700" s="9"/>
      <c r="C700" s="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ht="15.75" customHeight="1">
      <c r="A701" s="29"/>
      <c r="B701" s="9"/>
      <c r="C701" s="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ht="15.75" customHeight="1">
      <c r="A702" s="29"/>
      <c r="B702" s="9"/>
      <c r="C702" s="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ht="15.75" customHeight="1">
      <c r="A703" s="29"/>
      <c r="B703" s="9"/>
      <c r="C703" s="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ht="15.75" customHeight="1">
      <c r="A704" s="29"/>
      <c r="B704" s="9"/>
      <c r="C704" s="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ht="15.75" customHeight="1">
      <c r="A705" s="29"/>
      <c r="B705" s="9"/>
      <c r="C705" s="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ht="15.75" customHeight="1">
      <c r="A706" s="29"/>
      <c r="B706" s="9"/>
      <c r="C706" s="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ht="15.75" customHeight="1">
      <c r="A707" s="29"/>
      <c r="B707" s="9"/>
      <c r="C707" s="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ht="15.75" customHeight="1">
      <c r="A708" s="29"/>
      <c r="B708" s="9"/>
      <c r="C708" s="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ht="15.75" customHeight="1">
      <c r="A709" s="29"/>
      <c r="B709" s="9"/>
      <c r="C709" s="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ht="15.75" customHeight="1">
      <c r="A710" s="29"/>
      <c r="B710" s="9"/>
      <c r="C710" s="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ht="15.75" customHeight="1">
      <c r="A711" s="29"/>
      <c r="B711" s="9"/>
      <c r="C711" s="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ht="15.75" customHeight="1">
      <c r="A712" s="29"/>
      <c r="B712" s="9"/>
      <c r="C712" s="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ht="15.75" customHeight="1">
      <c r="A713" s="29"/>
      <c r="B713" s="9"/>
      <c r="C713" s="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ht="15.75" customHeight="1">
      <c r="A714" s="29"/>
      <c r="B714" s="9"/>
      <c r="C714" s="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ht="15.75" customHeight="1">
      <c r="A715" s="29"/>
      <c r="B715" s="9"/>
      <c r="C715" s="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ht="15.75" customHeight="1">
      <c r="A716" s="29"/>
      <c r="B716" s="9"/>
      <c r="C716" s="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ht="15.75" customHeight="1">
      <c r="A717" s="29"/>
      <c r="B717" s="9"/>
      <c r="C717" s="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ht="15.75" customHeight="1">
      <c r="A718" s="29"/>
      <c r="B718" s="9"/>
      <c r="C718" s="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ht="15.75" customHeight="1">
      <c r="A719" s="29"/>
      <c r="B719" s="9"/>
      <c r="C719" s="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ht="15.75" customHeight="1">
      <c r="A720" s="29"/>
      <c r="B720" s="9"/>
      <c r="C720" s="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ht="15.75" customHeight="1">
      <c r="A721" s="29"/>
      <c r="B721" s="9"/>
      <c r="C721" s="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ht="15.75" customHeight="1">
      <c r="A722" s="29"/>
      <c r="B722" s="9"/>
      <c r="C722" s="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ht="15.75" customHeight="1">
      <c r="A723" s="29"/>
      <c r="B723" s="9"/>
      <c r="C723" s="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ht="15.75" customHeight="1">
      <c r="A724" s="29"/>
      <c r="B724" s="9"/>
      <c r="C724" s="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ht="15.75" customHeight="1">
      <c r="A725" s="29"/>
      <c r="B725" s="9"/>
      <c r="C725" s="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ht="15.75" customHeight="1">
      <c r="A726" s="29"/>
      <c r="B726" s="9"/>
      <c r="C726" s="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ht="15.75" customHeight="1">
      <c r="A727" s="29"/>
      <c r="B727" s="9"/>
      <c r="C727" s="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ht="15.75" customHeight="1">
      <c r="A728" s="29"/>
      <c r="B728" s="9"/>
      <c r="C728" s="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ht="15.75" customHeight="1">
      <c r="A729" s="29"/>
      <c r="B729" s="9"/>
      <c r="C729" s="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ht="15.75" customHeight="1">
      <c r="A730" s="29"/>
      <c r="B730" s="9"/>
      <c r="C730" s="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ht="15.75" customHeight="1">
      <c r="A731" s="29"/>
      <c r="B731" s="9"/>
      <c r="C731" s="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ht="15.75" customHeight="1">
      <c r="A732" s="29"/>
      <c r="B732" s="9"/>
      <c r="C732" s="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ht="15.75" customHeight="1">
      <c r="A733" s="29"/>
      <c r="B733" s="9"/>
      <c r="C733" s="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ht="15.75" customHeight="1">
      <c r="A734" s="29"/>
      <c r="B734" s="9"/>
      <c r="C734" s="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ht="15.75" customHeight="1">
      <c r="A735" s="29"/>
      <c r="B735" s="9"/>
      <c r="C735" s="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ht="15.75" customHeight="1">
      <c r="A736" s="29"/>
      <c r="B736" s="9"/>
      <c r="C736" s="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ht="15.75" customHeight="1">
      <c r="A737" s="29"/>
      <c r="B737" s="9"/>
      <c r="C737" s="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ht="15.75" customHeight="1">
      <c r="A738" s="29"/>
      <c r="B738" s="9"/>
      <c r="C738" s="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ht="15.75" customHeight="1">
      <c r="A739" s="29"/>
      <c r="B739" s="9"/>
      <c r="C739" s="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ht="15.75" customHeight="1">
      <c r="A740" s="29"/>
      <c r="B740" s="9"/>
      <c r="C740" s="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ht="15.75" customHeight="1">
      <c r="A741" s="29"/>
      <c r="B741" s="9"/>
      <c r="C741" s="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ht="15.75" customHeight="1">
      <c r="A742" s="29"/>
      <c r="B742" s="9"/>
      <c r="C742" s="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ht="15.75" customHeight="1">
      <c r="A743" s="29"/>
      <c r="B743" s="9"/>
      <c r="C743" s="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ht="15.75" customHeight="1">
      <c r="A744" s="29"/>
      <c r="B744" s="9"/>
      <c r="C744" s="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ht="15.75" customHeight="1">
      <c r="A745" s="29"/>
      <c r="B745" s="9"/>
      <c r="C745" s="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ht="15.75" customHeight="1">
      <c r="A746" s="29"/>
      <c r="B746" s="9"/>
      <c r="C746" s="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ht="15.75" customHeight="1">
      <c r="A747" s="29"/>
      <c r="B747" s="9"/>
      <c r="C747" s="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ht="15.75" customHeight="1">
      <c r="A748" s="29"/>
      <c r="B748" s="9"/>
      <c r="C748" s="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ht="15.75" customHeight="1">
      <c r="A749" s="29"/>
      <c r="B749" s="9"/>
      <c r="C749" s="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ht="15.75" customHeight="1">
      <c r="A750" s="29"/>
      <c r="B750" s="9"/>
      <c r="C750" s="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ht="15.75" customHeight="1">
      <c r="A751" s="29"/>
      <c r="B751" s="9"/>
      <c r="C751" s="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ht="15.75" customHeight="1">
      <c r="A752" s="29"/>
      <c r="B752" s="9"/>
      <c r="C752" s="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ht="15.75" customHeight="1">
      <c r="A753" s="29"/>
      <c r="B753" s="9"/>
      <c r="C753" s="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ht="15.75" customHeight="1">
      <c r="A754" s="29"/>
      <c r="B754" s="9"/>
      <c r="C754" s="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ht="15.75" customHeight="1">
      <c r="A755" s="29"/>
      <c r="B755" s="9"/>
      <c r="C755" s="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ht="15.75" customHeight="1">
      <c r="A756" s="29"/>
      <c r="B756" s="9"/>
      <c r="C756" s="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ht="15.75" customHeight="1">
      <c r="A757" s="29"/>
      <c r="B757" s="9"/>
      <c r="C757" s="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ht="15.75" customHeight="1">
      <c r="A758" s="29"/>
      <c r="B758" s="9"/>
      <c r="C758" s="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ht="15.75" customHeight="1">
      <c r="A759" s="29"/>
      <c r="B759" s="9"/>
      <c r="C759" s="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ht="15.75" customHeight="1">
      <c r="A760" s="29"/>
      <c r="B760" s="9"/>
      <c r="C760" s="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ht="15.75" customHeight="1">
      <c r="A761" s="29"/>
      <c r="B761" s="9"/>
      <c r="C761" s="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ht="15.75" customHeight="1">
      <c r="A762" s="29"/>
      <c r="B762" s="9"/>
      <c r="C762" s="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ht="15.75" customHeight="1">
      <c r="A763" s="29"/>
      <c r="B763" s="9"/>
      <c r="C763" s="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ht="15.75" customHeight="1">
      <c r="A764" s="29"/>
      <c r="B764" s="9"/>
      <c r="C764" s="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ht="15.75" customHeight="1">
      <c r="A765" s="29"/>
      <c r="B765" s="9"/>
      <c r="C765" s="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ht="15.75" customHeight="1">
      <c r="A766" s="29"/>
      <c r="B766" s="9"/>
      <c r="C766" s="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ht="15.75" customHeight="1">
      <c r="A767" s="29"/>
      <c r="B767" s="9"/>
      <c r="C767" s="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ht="15.75" customHeight="1">
      <c r="A768" s="29"/>
      <c r="B768" s="9"/>
      <c r="C768" s="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ht="15.75" customHeight="1">
      <c r="A769" s="29"/>
      <c r="B769" s="9"/>
      <c r="C769" s="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ht="15.75" customHeight="1">
      <c r="A770" s="29"/>
      <c r="B770" s="9"/>
      <c r="C770" s="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ht="15.75" customHeight="1">
      <c r="A771" s="29"/>
      <c r="B771" s="9"/>
      <c r="C771" s="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ht="15.75" customHeight="1">
      <c r="A772" s="29"/>
      <c r="B772" s="9"/>
      <c r="C772" s="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ht="15.75" customHeight="1">
      <c r="A773" s="29"/>
      <c r="B773" s="9"/>
      <c r="C773" s="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ht="15.75" customHeight="1">
      <c r="A774" s="29"/>
      <c r="B774" s="9"/>
      <c r="C774" s="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ht="15.75" customHeight="1">
      <c r="A775" s="29"/>
      <c r="B775" s="9"/>
      <c r="C775" s="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ht="15.75" customHeight="1">
      <c r="A776" s="29"/>
      <c r="B776" s="9"/>
      <c r="C776" s="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ht="15.75" customHeight="1">
      <c r="A777" s="29"/>
      <c r="B777" s="9"/>
      <c r="C777" s="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ht="15.75" customHeight="1">
      <c r="A778" s="29"/>
      <c r="B778" s="9"/>
      <c r="C778" s="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ht="15.75" customHeight="1">
      <c r="A779" s="29"/>
      <c r="B779" s="9"/>
      <c r="C779" s="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ht="15.75" customHeight="1">
      <c r="A780" s="29"/>
      <c r="B780" s="9"/>
      <c r="C780" s="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ht="15.75" customHeight="1">
      <c r="A781" s="29"/>
      <c r="B781" s="9"/>
      <c r="C781" s="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ht="15.75" customHeight="1">
      <c r="A782" s="29"/>
      <c r="B782" s="9"/>
      <c r="C782" s="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ht="15.75" customHeight="1">
      <c r="A783" s="29"/>
      <c r="B783" s="9"/>
      <c r="C783" s="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ht="15.75" customHeight="1">
      <c r="A784" s="29"/>
      <c r="B784" s="9"/>
      <c r="C784" s="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ht="15.75" customHeight="1">
      <c r="A785" s="29"/>
      <c r="B785" s="9"/>
      <c r="C785" s="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ht="15.75" customHeight="1">
      <c r="A786" s="29"/>
      <c r="B786" s="9"/>
      <c r="C786" s="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ht="15.75" customHeight="1">
      <c r="A787" s="29"/>
      <c r="B787" s="9"/>
      <c r="C787" s="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ht="15.75" customHeight="1">
      <c r="A788" s="29"/>
      <c r="B788" s="9"/>
      <c r="C788" s="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ht="15.75" customHeight="1">
      <c r="A789" s="29"/>
      <c r="B789" s="9"/>
      <c r="C789" s="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ht="15.75" customHeight="1">
      <c r="A790" s="29"/>
      <c r="B790" s="9"/>
      <c r="C790" s="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ht="15.75" customHeight="1">
      <c r="A791" s="29"/>
      <c r="B791" s="9"/>
      <c r="C791" s="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ht="15.75" customHeight="1">
      <c r="A792" s="29"/>
      <c r="B792" s="9"/>
      <c r="C792" s="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ht="15.75" customHeight="1">
      <c r="A793" s="29"/>
      <c r="B793" s="9"/>
      <c r="C793" s="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ht="15.75" customHeight="1">
      <c r="A794" s="29"/>
      <c r="B794" s="9"/>
      <c r="C794" s="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ht="15.75" customHeight="1">
      <c r="A795" s="29"/>
      <c r="B795" s="9"/>
      <c r="C795" s="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ht="15.75" customHeight="1">
      <c r="A796" s="29"/>
      <c r="B796" s="9"/>
      <c r="C796" s="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ht="15.75" customHeight="1">
      <c r="A797" s="29"/>
      <c r="B797" s="9"/>
      <c r="C797" s="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ht="15.75" customHeight="1">
      <c r="A798" s="29"/>
      <c r="B798" s="9"/>
      <c r="C798" s="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ht="15.75" customHeight="1">
      <c r="A799" s="29"/>
      <c r="B799" s="9"/>
      <c r="C799" s="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ht="15.75" customHeight="1">
      <c r="A800" s="29"/>
      <c r="B800" s="9"/>
      <c r="C800" s="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ht="15.75" customHeight="1">
      <c r="A801" s="29"/>
      <c r="B801" s="9"/>
      <c r="C801" s="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ht="15.75" customHeight="1">
      <c r="A802" s="29"/>
      <c r="B802" s="9"/>
      <c r="C802" s="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ht="15.75" customHeight="1">
      <c r="A803" s="29"/>
      <c r="B803" s="9"/>
      <c r="C803" s="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ht="15.75" customHeight="1">
      <c r="A804" s="29"/>
      <c r="B804" s="9"/>
      <c r="C804" s="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ht="15.75" customHeight="1">
      <c r="A805" s="29"/>
      <c r="B805" s="9"/>
      <c r="C805" s="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ht="15.75" customHeight="1">
      <c r="A806" s="29"/>
      <c r="B806" s="9"/>
      <c r="C806" s="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ht="15.75" customHeight="1">
      <c r="A807" s="29"/>
      <c r="B807" s="9"/>
      <c r="C807" s="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ht="15.75" customHeight="1">
      <c r="A808" s="29"/>
      <c r="B808" s="9"/>
      <c r="C808" s="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ht="15.75" customHeight="1">
      <c r="A809" s="29"/>
      <c r="B809" s="9"/>
      <c r="C809" s="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ht="15.75" customHeight="1">
      <c r="A810" s="29"/>
      <c r="B810" s="9"/>
      <c r="C810" s="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ht="15.75" customHeight="1">
      <c r="A811" s="29"/>
      <c r="B811" s="9"/>
      <c r="C811" s="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ht="15.75" customHeight="1">
      <c r="A812" s="29"/>
      <c r="B812" s="9"/>
      <c r="C812" s="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ht="15.75" customHeight="1">
      <c r="A813" s="29"/>
      <c r="B813" s="9"/>
      <c r="C813" s="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ht="15.75" customHeight="1">
      <c r="A814" s="29"/>
      <c r="B814" s="9"/>
      <c r="C814" s="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ht="15.75" customHeight="1">
      <c r="A815" s="29"/>
      <c r="B815" s="9"/>
      <c r="C815" s="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ht="15.75" customHeight="1">
      <c r="A816" s="29"/>
      <c r="B816" s="9"/>
      <c r="C816" s="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ht="15.75" customHeight="1">
      <c r="A817" s="29"/>
      <c r="B817" s="9"/>
      <c r="C817" s="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ht="15.75" customHeight="1">
      <c r="A818" s="29"/>
      <c r="B818" s="9"/>
      <c r="C818" s="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ht="15.75" customHeight="1">
      <c r="A819" s="29"/>
      <c r="B819" s="9"/>
      <c r="C819" s="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ht="15.75" customHeight="1">
      <c r="A820" s="29"/>
      <c r="B820" s="9"/>
      <c r="C820" s="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ht="15.75" customHeight="1">
      <c r="A821" s="29"/>
      <c r="B821" s="9"/>
      <c r="C821" s="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ht="15.75" customHeight="1">
      <c r="A822" s="29"/>
      <c r="B822" s="9"/>
      <c r="C822" s="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ht="15.75" customHeight="1">
      <c r="A823" s="29"/>
      <c r="B823" s="9"/>
      <c r="C823" s="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ht="15.75" customHeight="1">
      <c r="A824" s="29"/>
      <c r="B824" s="9"/>
      <c r="C824" s="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ht="15.75" customHeight="1">
      <c r="A825" s="29"/>
      <c r="B825" s="9"/>
      <c r="C825" s="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ht="15.75" customHeight="1">
      <c r="A826" s="29"/>
      <c r="B826" s="9"/>
      <c r="C826" s="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ht="15.75" customHeight="1">
      <c r="A827" s="29"/>
      <c r="B827" s="9"/>
      <c r="C827" s="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ht="15.75" customHeight="1">
      <c r="A828" s="29"/>
      <c r="B828" s="9"/>
      <c r="C828" s="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ht="15.75" customHeight="1">
      <c r="A829" s="29"/>
      <c r="B829" s="9"/>
      <c r="C829" s="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ht="15.75" customHeight="1">
      <c r="A830" s="29"/>
      <c r="B830" s="9"/>
      <c r="C830" s="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ht="15.75" customHeight="1">
      <c r="A831" s="29"/>
      <c r="B831" s="9"/>
      <c r="C831" s="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ht="15.75" customHeight="1">
      <c r="A832" s="29"/>
      <c r="B832" s="9"/>
      <c r="C832" s="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ht="15.75" customHeight="1">
      <c r="A833" s="29"/>
      <c r="B833" s="9"/>
      <c r="C833" s="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ht="15.75" customHeight="1">
      <c r="A834" s="29"/>
      <c r="B834" s="9"/>
      <c r="C834" s="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ht="15.75" customHeight="1">
      <c r="A835" s="29"/>
      <c r="B835" s="9"/>
      <c r="C835" s="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ht="15.75" customHeight="1">
      <c r="A836" s="29"/>
      <c r="B836" s="9"/>
      <c r="C836" s="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ht="15.75" customHeight="1">
      <c r="A837" s="29"/>
      <c r="B837" s="9"/>
      <c r="C837" s="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ht="15.75" customHeight="1">
      <c r="A838" s="29"/>
      <c r="B838" s="9"/>
      <c r="C838" s="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ht="15.75" customHeight="1">
      <c r="A839" s="29"/>
      <c r="B839" s="9"/>
      <c r="C839" s="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ht="15.75" customHeight="1">
      <c r="A840" s="29"/>
      <c r="B840" s="9"/>
      <c r="C840" s="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ht="15.75" customHeight="1">
      <c r="A841" s="29"/>
      <c r="B841" s="9"/>
      <c r="C841" s="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ht="15.75" customHeight="1">
      <c r="A842" s="29"/>
      <c r="B842" s="9"/>
      <c r="C842" s="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ht="15.75" customHeight="1">
      <c r="A843" s="29"/>
      <c r="B843" s="9"/>
      <c r="C843" s="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ht="15.75" customHeight="1">
      <c r="A844" s="29"/>
      <c r="B844" s="9"/>
      <c r="C844" s="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ht="15.75" customHeight="1">
      <c r="A845" s="29"/>
      <c r="B845" s="9"/>
      <c r="C845" s="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ht="15.75" customHeight="1">
      <c r="A846" s="29"/>
      <c r="B846" s="9"/>
      <c r="C846" s="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ht="15.75" customHeight="1">
      <c r="A847" s="29"/>
      <c r="B847" s="9"/>
      <c r="C847" s="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ht="15.75" customHeight="1">
      <c r="A848" s="29"/>
      <c r="B848" s="9"/>
      <c r="C848" s="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ht="15.75" customHeight="1">
      <c r="A849" s="29"/>
      <c r="B849" s="9"/>
      <c r="C849" s="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ht="15.75" customHeight="1">
      <c r="A850" s="29"/>
      <c r="B850" s="9"/>
      <c r="C850" s="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ht="15.75" customHeight="1">
      <c r="A851" s="29"/>
      <c r="B851" s="9"/>
      <c r="C851" s="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ht="15.75" customHeight="1">
      <c r="A852" s="29"/>
      <c r="B852" s="9"/>
      <c r="C852" s="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ht="15.75" customHeight="1">
      <c r="A853" s="29"/>
      <c r="B853" s="9"/>
      <c r="C853" s="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ht="15.75" customHeight="1">
      <c r="A854" s="29"/>
      <c r="B854" s="9"/>
      <c r="C854" s="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ht="15.75" customHeight="1">
      <c r="A855" s="29"/>
      <c r="B855" s="9"/>
      <c r="C855" s="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ht="15.75" customHeight="1">
      <c r="A856" s="29"/>
      <c r="B856" s="9"/>
      <c r="C856" s="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ht="15.75" customHeight="1">
      <c r="A857" s="29"/>
      <c r="B857" s="9"/>
      <c r="C857" s="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ht="15.75" customHeight="1">
      <c r="A858" s="29"/>
      <c r="B858" s="9"/>
      <c r="C858" s="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ht="15.75" customHeight="1">
      <c r="A859" s="29"/>
      <c r="B859" s="9"/>
      <c r="C859" s="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ht="15.75" customHeight="1">
      <c r="A860" s="29"/>
      <c r="B860" s="9"/>
      <c r="C860" s="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ht="15.75" customHeight="1">
      <c r="A861" s="29"/>
      <c r="B861" s="9"/>
      <c r="C861" s="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ht="15.75" customHeight="1">
      <c r="A862" s="29"/>
      <c r="B862" s="9"/>
      <c r="C862" s="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ht="15.75" customHeight="1">
      <c r="A863" s="29"/>
      <c r="B863" s="9"/>
      <c r="C863" s="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ht="15.75" customHeight="1">
      <c r="A864" s="29"/>
      <c r="B864" s="9"/>
      <c r="C864" s="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ht="15.75" customHeight="1">
      <c r="A865" s="29"/>
      <c r="B865" s="9"/>
      <c r="C865" s="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ht="15.75" customHeight="1">
      <c r="A866" s="29"/>
      <c r="B866" s="9"/>
      <c r="C866" s="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ht="15.75" customHeight="1">
      <c r="A867" s="29"/>
      <c r="B867" s="9"/>
      <c r="C867" s="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ht="15.75" customHeight="1">
      <c r="A868" s="29"/>
      <c r="B868" s="9"/>
      <c r="C868" s="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ht="15.75" customHeight="1">
      <c r="A869" s="29"/>
      <c r="B869" s="9"/>
      <c r="C869" s="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ht="15.75" customHeight="1">
      <c r="A870" s="29"/>
      <c r="B870" s="9"/>
      <c r="C870" s="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ht="15.75" customHeight="1">
      <c r="A871" s="29"/>
      <c r="B871" s="9"/>
      <c r="C871" s="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ht="15.75" customHeight="1">
      <c r="A872" s="29"/>
      <c r="B872" s="9"/>
      <c r="C872" s="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ht="15.75" customHeight="1">
      <c r="A873" s="29"/>
      <c r="B873" s="9"/>
      <c r="C873" s="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ht="15.75" customHeight="1">
      <c r="A874" s="29"/>
      <c r="B874" s="9"/>
      <c r="C874" s="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ht="15.75" customHeight="1">
      <c r="A875" s="29"/>
      <c r="B875" s="9"/>
      <c r="C875" s="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ht="15.75" customHeight="1">
      <c r="A876" s="29"/>
      <c r="B876" s="9"/>
      <c r="C876" s="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ht="15.75" customHeight="1">
      <c r="A877" s="29"/>
      <c r="B877" s="9"/>
      <c r="C877" s="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ht="15.75" customHeight="1">
      <c r="A878" s="29"/>
      <c r="B878" s="9"/>
      <c r="C878" s="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ht="15.75" customHeight="1">
      <c r="A879" s="29"/>
      <c r="B879" s="9"/>
      <c r="C879" s="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ht="15.75" customHeight="1">
      <c r="A880" s="29"/>
      <c r="B880" s="9"/>
      <c r="C880" s="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ht="15.75" customHeight="1">
      <c r="A881" s="29"/>
      <c r="B881" s="9"/>
      <c r="C881" s="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ht="15.75" customHeight="1">
      <c r="A882" s="29"/>
      <c r="B882" s="9"/>
      <c r="C882" s="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ht="15.75" customHeight="1">
      <c r="A883" s="29"/>
      <c r="B883" s="9"/>
      <c r="C883" s="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ht="15.75" customHeight="1">
      <c r="A884" s="29"/>
      <c r="B884" s="9"/>
      <c r="C884" s="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ht="15.75" customHeight="1">
      <c r="A885" s="29"/>
      <c r="B885" s="9"/>
      <c r="C885" s="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ht="15.75" customHeight="1">
      <c r="A886" s="29"/>
      <c r="B886" s="9"/>
      <c r="C886" s="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ht="15.75" customHeight="1">
      <c r="A887" s="29"/>
      <c r="B887" s="9"/>
      <c r="C887" s="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ht="15.75" customHeight="1">
      <c r="A888" s="29"/>
      <c r="B888" s="9"/>
      <c r="C888" s="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ht="15.75" customHeight="1">
      <c r="A889" s="29"/>
      <c r="B889" s="9"/>
      <c r="C889" s="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ht="15.75" customHeight="1">
      <c r="A890" s="29"/>
      <c r="B890" s="9"/>
      <c r="C890" s="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ht="15.75" customHeight="1">
      <c r="A891" s="29"/>
      <c r="B891" s="9"/>
      <c r="C891" s="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ht="15.75" customHeight="1">
      <c r="A892" s="29"/>
      <c r="B892" s="9"/>
      <c r="C892" s="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ht="15.75" customHeight="1">
      <c r="A893" s="29"/>
      <c r="B893" s="9"/>
      <c r="C893" s="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ht="15.75" customHeight="1">
      <c r="A894" s="29"/>
      <c r="B894" s="9"/>
      <c r="C894" s="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ht="15.75" customHeight="1">
      <c r="A895" s="29"/>
      <c r="B895" s="9"/>
      <c r="C895" s="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ht="15.75" customHeight="1">
      <c r="A896" s="29"/>
      <c r="B896" s="9"/>
      <c r="C896" s="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ht="15.75" customHeight="1">
      <c r="A897" s="29"/>
      <c r="B897" s="9"/>
      <c r="C897" s="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ht="15.75" customHeight="1">
      <c r="A898" s="29"/>
      <c r="B898" s="9"/>
      <c r="C898" s="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ht="15.75" customHeight="1">
      <c r="A899" s="29"/>
      <c r="B899" s="9"/>
      <c r="C899" s="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ht="15.75" customHeight="1">
      <c r="A900" s="29"/>
      <c r="B900" s="9"/>
      <c r="C900" s="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ht="15.75" customHeight="1">
      <c r="A901" s="29"/>
      <c r="B901" s="9"/>
      <c r="C901" s="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ht="15.75" customHeight="1">
      <c r="A902" s="29"/>
      <c r="B902" s="9"/>
      <c r="C902" s="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ht="15.75" customHeight="1">
      <c r="A903" s="29"/>
      <c r="B903" s="9"/>
      <c r="C903" s="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ht="15.75" customHeight="1">
      <c r="A904" s="29"/>
      <c r="B904" s="9"/>
      <c r="C904" s="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ht="15.75" customHeight="1">
      <c r="A905" s="29"/>
      <c r="B905" s="9"/>
      <c r="C905" s="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ht="15.75" customHeight="1">
      <c r="A906" s="29"/>
      <c r="B906" s="9"/>
      <c r="C906" s="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ht="15.75" customHeight="1">
      <c r="A907" s="29"/>
      <c r="B907" s="9"/>
      <c r="C907" s="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ht="15.75" customHeight="1">
      <c r="A908" s="29"/>
      <c r="B908" s="9"/>
      <c r="C908" s="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ht="15.75" customHeight="1">
      <c r="A909" s="29"/>
      <c r="B909" s="9"/>
      <c r="C909" s="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ht="15.75" customHeight="1">
      <c r="A910" s="29"/>
      <c r="B910" s="9"/>
      <c r="C910" s="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ht="15.75" customHeight="1">
      <c r="A911" s="29"/>
      <c r="B911" s="9"/>
      <c r="C911" s="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ht="15.75" customHeight="1">
      <c r="A912" s="29"/>
      <c r="B912" s="9"/>
      <c r="C912" s="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ht="15.75" customHeight="1">
      <c r="A913" s="29"/>
      <c r="B913" s="9"/>
      <c r="C913" s="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ht="15.75" customHeight="1">
      <c r="A914" s="29"/>
      <c r="B914" s="9"/>
      <c r="C914" s="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ht="15.75" customHeight="1">
      <c r="A915" s="29"/>
      <c r="B915" s="9"/>
      <c r="C915" s="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ht="15.75" customHeight="1">
      <c r="A916" s="29"/>
      <c r="B916" s="9"/>
      <c r="C916" s="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ht="15.75" customHeight="1">
      <c r="A917" s="29"/>
      <c r="B917" s="9"/>
      <c r="C917" s="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ht="15.75" customHeight="1">
      <c r="A918" s="29"/>
      <c r="B918" s="9"/>
      <c r="C918" s="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ht="15.75" customHeight="1">
      <c r="A919" s="29"/>
      <c r="B919" s="9"/>
      <c r="C919" s="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ht="15.75" customHeight="1">
      <c r="A920" s="29"/>
      <c r="B920" s="9"/>
      <c r="C920" s="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ht="15.75" customHeight="1">
      <c r="A921" s="29"/>
      <c r="B921" s="9"/>
      <c r="C921" s="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ht="15.75" customHeight="1">
      <c r="A922" s="29"/>
      <c r="B922" s="9"/>
      <c r="C922" s="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ht="15.75" customHeight="1">
      <c r="A923" s="29"/>
      <c r="B923" s="9"/>
      <c r="C923" s="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ht="15.75" customHeight="1">
      <c r="A924" s="29"/>
      <c r="B924" s="9"/>
      <c r="C924" s="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ht="15.75" customHeight="1">
      <c r="A925" s="29"/>
      <c r="B925" s="9"/>
      <c r="C925" s="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ht="15.75" customHeight="1">
      <c r="A926" s="29"/>
      <c r="B926" s="9"/>
      <c r="C926" s="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ht="15.75" customHeight="1">
      <c r="A927" s="29"/>
      <c r="B927" s="9"/>
      <c r="C927" s="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ht="15.75" customHeight="1">
      <c r="A928" s="29"/>
      <c r="B928" s="9"/>
      <c r="C928" s="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ht="15.75" customHeight="1">
      <c r="A929" s="29"/>
      <c r="B929" s="9"/>
      <c r="C929" s="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ht="15.75" customHeight="1">
      <c r="A930" s="29"/>
      <c r="B930" s="9"/>
      <c r="C930" s="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ht="15.75" customHeight="1">
      <c r="A931" s="29"/>
      <c r="B931" s="9"/>
      <c r="C931" s="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ht="15.75" customHeight="1">
      <c r="A932" s="29"/>
      <c r="B932" s="9"/>
      <c r="C932" s="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ht="15.75" customHeight="1">
      <c r="A933" s="29"/>
      <c r="B933" s="9"/>
      <c r="C933" s="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ht="15.75" customHeight="1">
      <c r="A934" s="29"/>
      <c r="B934" s="9"/>
      <c r="C934" s="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ht="15.75" customHeight="1">
      <c r="A935" s="29"/>
      <c r="B935" s="9"/>
      <c r="C935" s="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ht="15.75" customHeight="1">
      <c r="A936" s="29"/>
      <c r="B936" s="9"/>
      <c r="C936" s="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ht="15.75" customHeight="1">
      <c r="A937" s="29"/>
      <c r="B937" s="9"/>
      <c r="C937" s="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ht="15.75" customHeight="1">
      <c r="A938" s="29"/>
      <c r="B938" s="9"/>
      <c r="C938" s="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ht="15.75" customHeight="1">
      <c r="A939" s="29"/>
      <c r="B939" s="9"/>
      <c r="C939" s="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ht="15.75" customHeight="1">
      <c r="A940" s="29"/>
      <c r="B940" s="9"/>
      <c r="C940" s="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ht="15.75" customHeight="1">
      <c r="A941" s="29"/>
      <c r="B941" s="9"/>
      <c r="C941" s="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ht="15.75" customHeight="1">
      <c r="A942" s="29"/>
      <c r="B942" s="9"/>
      <c r="C942" s="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ht="15.75" customHeight="1">
      <c r="A943" s="29"/>
      <c r="B943" s="9"/>
      <c r="C943" s="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ht="15.75" customHeight="1">
      <c r="A944" s="29"/>
      <c r="B944" s="9"/>
      <c r="C944" s="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ht="15.75" customHeight="1">
      <c r="A945" s="29"/>
      <c r="B945" s="9"/>
      <c r="C945" s="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ht="15.75" customHeight="1">
      <c r="A946" s="29"/>
      <c r="B946" s="9"/>
      <c r="C946" s="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ht="15.75" customHeight="1">
      <c r="A947" s="29"/>
      <c r="B947" s="9"/>
      <c r="C947" s="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ht="15.75" customHeight="1">
      <c r="A948" s="29"/>
      <c r="B948" s="9"/>
      <c r="C948" s="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ht="15.75" customHeight="1">
      <c r="A949" s="29"/>
      <c r="B949" s="9"/>
      <c r="C949" s="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ht="15.75" customHeight="1">
      <c r="A950" s="29"/>
      <c r="B950" s="9"/>
      <c r="C950" s="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ht="15.75" customHeight="1">
      <c r="A951" s="29"/>
      <c r="B951" s="9"/>
      <c r="C951" s="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ht="15.75" customHeight="1">
      <c r="A952" s="29"/>
      <c r="B952" s="9"/>
      <c r="C952" s="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ht="15.75" customHeight="1">
      <c r="A953" s="29"/>
      <c r="B953" s="9"/>
      <c r="C953" s="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ht="15.75" customHeight="1">
      <c r="A954" s="29"/>
      <c r="B954" s="9"/>
      <c r="C954" s="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ht="15.75" customHeight="1">
      <c r="A955" s="29"/>
      <c r="B955" s="9"/>
      <c r="C955" s="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ht="15.75" customHeight="1">
      <c r="A956" s="29"/>
      <c r="B956" s="9"/>
      <c r="C956" s="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ht="15.75" customHeight="1">
      <c r="A957" s="29"/>
      <c r="B957" s="9"/>
      <c r="C957" s="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ht="15.75" customHeight="1">
      <c r="A958" s="29"/>
      <c r="B958" s="9"/>
      <c r="C958" s="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ht="15.75" customHeight="1">
      <c r="A959" s="29"/>
      <c r="B959" s="9"/>
      <c r="C959" s="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ht="15.75" customHeight="1">
      <c r="A960" s="29"/>
      <c r="B960" s="9"/>
      <c r="C960" s="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ht="15.75" customHeight="1">
      <c r="A961" s="29"/>
      <c r="B961" s="9"/>
      <c r="C961" s="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ht="15.75" customHeight="1">
      <c r="A962" s="29"/>
      <c r="B962" s="9"/>
      <c r="C962" s="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ht="15.75" customHeight="1">
      <c r="A963" s="29"/>
      <c r="B963" s="9"/>
      <c r="C963" s="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ht="15.75" customHeight="1">
      <c r="A964" s="29"/>
      <c r="B964" s="9"/>
      <c r="C964" s="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ht="15.75" customHeight="1">
      <c r="A965" s="29"/>
      <c r="B965" s="9"/>
      <c r="C965" s="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ht="15.75" customHeight="1">
      <c r="A966" s="29"/>
      <c r="B966" s="9"/>
      <c r="C966" s="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ht="15.75" customHeight="1">
      <c r="A967" s="29"/>
      <c r="B967" s="9"/>
      <c r="C967" s="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ht="15.75" customHeight="1">
      <c r="A968" s="29"/>
      <c r="B968" s="9"/>
      <c r="C968" s="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ht="15.75" customHeight="1">
      <c r="A969" s="29"/>
      <c r="B969" s="9"/>
      <c r="C969" s="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ht="15.75" customHeight="1">
      <c r="A970" s="29"/>
      <c r="B970" s="9"/>
      <c r="C970" s="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ht="15.75" customHeight="1">
      <c r="A971" s="29"/>
      <c r="B971" s="9"/>
      <c r="C971" s="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ht="15.75" customHeight="1">
      <c r="A972" s="29"/>
      <c r="B972" s="9"/>
      <c r="C972" s="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ht="15.75" customHeight="1">
      <c r="A973" s="29"/>
      <c r="B973" s="9"/>
      <c r="C973" s="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ht="15.75" customHeight="1">
      <c r="A974" s="29"/>
      <c r="B974" s="9"/>
      <c r="C974" s="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ht="15.75" customHeight="1">
      <c r="A975" s="29"/>
      <c r="B975" s="9"/>
      <c r="C975" s="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ht="15.75" customHeight="1">
      <c r="A976" s="29"/>
      <c r="B976" s="9"/>
      <c r="C976" s="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ht="15.75" customHeight="1">
      <c r="A977" s="29"/>
      <c r="B977" s="9"/>
      <c r="C977" s="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ht="15.75" customHeight="1">
      <c r="A978" s="29"/>
      <c r="B978" s="9"/>
      <c r="C978" s="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ht="15.75" customHeight="1">
      <c r="A979" s="29"/>
      <c r="B979" s="9"/>
      <c r="C979" s="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ht="15.75" customHeight="1">
      <c r="A980" s="29"/>
      <c r="B980" s="9"/>
      <c r="C980" s="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ht="15.75" customHeight="1">
      <c r="A981" s="29"/>
      <c r="B981" s="9"/>
      <c r="C981" s="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ht="15.75" customHeight="1">
      <c r="A982" s="29"/>
      <c r="B982" s="9"/>
      <c r="C982" s="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ht="15.75" customHeight="1">
      <c r="A983" s="29"/>
      <c r="B983" s="9"/>
      <c r="C983" s="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ht="15.75" customHeight="1">
      <c r="A984" s="29"/>
      <c r="B984" s="9"/>
      <c r="C984" s="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ht="15.75" customHeight="1">
      <c r="A985" s="29"/>
      <c r="B985" s="9"/>
      <c r="C985" s="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ht="15.75" customHeight="1">
      <c r="A986" s="29"/>
      <c r="B986" s="9"/>
      <c r="C986" s="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ht="15.75" customHeight="1">
      <c r="A987" s="29"/>
      <c r="B987" s="9"/>
      <c r="C987" s="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ht="15.75" customHeight="1">
      <c r="A988" s="29"/>
      <c r="B988" s="9"/>
      <c r="C988" s="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ht="15.75" customHeight="1">
      <c r="A989" s="29"/>
      <c r="B989" s="9"/>
      <c r="C989" s="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ht="15.75" customHeight="1">
      <c r="A990" s="29"/>
      <c r="B990" s="9"/>
      <c r="C990" s="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ht="15.75" customHeight="1">
      <c r="A991" s="29"/>
      <c r="B991" s="9"/>
      <c r="C991" s="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ht="15.75" customHeight="1">
      <c r="A992" s="29"/>
      <c r="B992" s="9"/>
      <c r="C992" s="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ht="15.75" customHeight="1">
      <c r="A993" s="29"/>
      <c r="B993" s="9"/>
      <c r="C993" s="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ht="15.75" customHeight="1">
      <c r="A994" s="29"/>
      <c r="B994" s="9"/>
      <c r="C994" s="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ht="15.75" customHeight="1">
      <c r="A995" s="29"/>
      <c r="B995" s="9"/>
      <c r="C995" s="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ht="15.75" customHeight="1">
      <c r="A996" s="29"/>
      <c r="B996" s="9"/>
      <c r="C996" s="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ht="15.75" customHeight="1">
      <c r="A997" s="29"/>
      <c r="B997" s="9"/>
      <c r="C997" s="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ht="15.75" customHeight="1">
      <c r="A998" s="29"/>
      <c r="B998" s="9"/>
      <c r="C998" s="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ht="15.75" customHeight="1">
      <c r="A999" s="29"/>
      <c r="B999" s="9"/>
      <c r="C999" s="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ht="15.75" customHeight="1">
      <c r="A1000" s="29"/>
      <c r="B1000" s="9"/>
      <c r="C1000" s="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0"/>
  <sheetViews>
    <sheetView tabSelected="1" topLeftCell="A5" workbookViewId="0">
      <selection activeCell="D12" sqref="D12"/>
    </sheetView>
  </sheetViews>
  <sheetFormatPr defaultColWidth="14.42578125" defaultRowHeight="15" customHeight="1"/>
  <cols>
    <col min="1" max="1" width="55.140625" customWidth="1"/>
    <col min="2" max="2" width="10.7109375" customWidth="1"/>
    <col min="3" max="3" width="20.7109375" customWidth="1"/>
    <col min="4" max="4" width="13.140625" customWidth="1"/>
    <col min="5" max="5" width="15" customWidth="1"/>
    <col min="6" max="6" width="14.5703125" customWidth="1"/>
    <col min="7" max="7" width="14.140625" customWidth="1"/>
    <col min="8" max="8" width="15.28515625" customWidth="1"/>
    <col min="9" max="26" width="11.42578125" customWidth="1"/>
  </cols>
  <sheetData>
    <row r="1" spans="1:26" ht="15.75" customHeight="1">
      <c r="A1" s="5"/>
      <c r="B1" s="5"/>
      <c r="C1" s="6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6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6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6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6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109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5"/>
      <c r="C8" s="7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10" t="s">
        <v>625</v>
      </c>
      <c r="C9" s="34" t="s">
        <v>626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562</v>
      </c>
      <c r="B10" s="11"/>
      <c r="C10" s="6"/>
      <c r="D10" s="8"/>
      <c r="E10" s="8"/>
      <c r="F10" s="8"/>
      <c r="G10" s="8">
        <v>-276184765.16000021</v>
      </c>
      <c r="H10" s="12">
        <f>G10-C11</f>
        <v>-276184765.16000021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5" t="s">
        <v>627</v>
      </c>
      <c r="B11" s="27"/>
      <c r="C11" s="6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" t="s">
        <v>628</v>
      </c>
      <c r="B12" s="10">
        <v>1</v>
      </c>
      <c r="C12" s="7">
        <f>'Schdule-1'!G85</f>
        <v>143853337</v>
      </c>
      <c r="D12" s="5" t="s">
        <v>818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5" t="s">
        <v>629</v>
      </c>
      <c r="B13" s="10">
        <v>1</v>
      </c>
      <c r="C13" s="7">
        <f>'Schdule-1'!G91</f>
        <v>0</v>
      </c>
      <c r="D13" s="5" t="s">
        <v>818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5" t="s">
        <v>630</v>
      </c>
      <c r="B14" s="10">
        <v>2</v>
      </c>
      <c r="C14" s="7">
        <f>'Schdule-2'!E13</f>
        <v>62851</v>
      </c>
      <c r="D14" s="5" t="s">
        <v>819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6" t="s">
        <v>631</v>
      </c>
      <c r="B15" s="10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5" t="s">
        <v>632</v>
      </c>
      <c r="B16" s="10">
        <v>3</v>
      </c>
      <c r="C16" s="7">
        <f>'Schdule-3'!C18</f>
        <v>1745155</v>
      </c>
      <c r="D16" s="8" t="s">
        <v>820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5" t="s">
        <v>633</v>
      </c>
      <c r="B17" s="10">
        <v>4</v>
      </c>
      <c r="C17" s="37">
        <f>'Schdule-4'!C14</f>
        <v>6563702</v>
      </c>
      <c r="D17" s="8" t="s">
        <v>821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5" t="s">
        <v>634</v>
      </c>
      <c r="B18" s="10"/>
      <c r="C18" s="7">
        <f>SUM(C12:C17)</f>
        <v>152225045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5"/>
      <c r="B19" s="10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5" t="s">
        <v>574</v>
      </c>
      <c r="B20" s="10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5" t="s">
        <v>582</v>
      </c>
      <c r="B21" s="10">
        <v>5</v>
      </c>
      <c r="C21" s="7">
        <f>'Schdule-5'!J42</f>
        <v>276610529</v>
      </c>
      <c r="D21" s="8" t="s">
        <v>830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6" t="s">
        <v>631</v>
      </c>
      <c r="B22" s="10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5" t="s">
        <v>635</v>
      </c>
      <c r="B23" s="10">
        <v>6</v>
      </c>
      <c r="C23" s="7">
        <f>'Schdule-6'!E313</f>
        <v>357045597</v>
      </c>
      <c r="D23" s="8" t="s">
        <v>831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5" t="s">
        <v>636</v>
      </c>
      <c r="B24" s="10">
        <v>7</v>
      </c>
      <c r="C24" s="7">
        <f>'Schdule-7'!C16</f>
        <v>1910436</v>
      </c>
      <c r="D24" s="8" t="s">
        <v>832</v>
      </c>
      <c r="E24" s="8"/>
      <c r="F24" s="12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5" t="s">
        <v>637</v>
      </c>
      <c r="B25" s="10">
        <v>3</v>
      </c>
      <c r="C25" s="37">
        <f>'Schdule-3'!C56</f>
        <v>61289125</v>
      </c>
      <c r="D25" s="8" t="s">
        <v>822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5" t="s">
        <v>638</v>
      </c>
      <c r="B26" s="10"/>
      <c r="C26" s="7">
        <f>SUM(C21:C25)</f>
        <v>696855687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1" t="s">
        <v>599</v>
      </c>
      <c r="B27" s="10"/>
      <c r="C27" s="25">
        <f>C18+C26</f>
        <v>849080732</v>
      </c>
      <c r="D27" s="8"/>
      <c r="E27" s="8"/>
      <c r="F27" s="12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1"/>
      <c r="B28" s="10"/>
      <c r="C28" s="7"/>
      <c r="D28" s="8"/>
      <c r="E28" s="8"/>
      <c r="F28" s="12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1" t="s">
        <v>639</v>
      </c>
      <c r="B29" s="10"/>
      <c r="C29" s="7"/>
      <c r="D29" s="8"/>
      <c r="E29" s="8"/>
      <c r="F29" s="12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8" t="s">
        <v>640</v>
      </c>
      <c r="B30" s="10">
        <v>8</v>
      </c>
      <c r="C30" s="7">
        <f>'Schdule-8'!B15</f>
        <v>326979356</v>
      </c>
      <c r="D30" s="8" t="s">
        <v>829</v>
      </c>
      <c r="E30" s="8"/>
      <c r="F30" s="12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8"/>
      <c r="B31" s="10"/>
      <c r="C31" s="37"/>
      <c r="D31" s="8"/>
      <c r="E31" s="8"/>
      <c r="F31" s="12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5" t="s">
        <v>641</v>
      </c>
      <c r="B32" s="10"/>
      <c r="C32" s="7">
        <f>SUM(C30:C31)</f>
        <v>326979356</v>
      </c>
      <c r="D32" s="8"/>
      <c r="E32" s="8"/>
      <c r="F32" s="12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5"/>
      <c r="B33" s="10"/>
      <c r="C33" s="7"/>
      <c r="D33" s="8"/>
      <c r="E33" s="8"/>
      <c r="F33" s="12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1" t="s">
        <v>561</v>
      </c>
      <c r="B34" s="10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5" t="s">
        <v>642</v>
      </c>
      <c r="B35" s="10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5" t="s">
        <v>643</v>
      </c>
      <c r="B36" s="10">
        <v>9</v>
      </c>
      <c r="C36" s="7">
        <f>'Schdule-9'!B16</f>
        <v>5451606</v>
      </c>
      <c r="D36" s="8" t="s">
        <v>828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5" t="s">
        <v>644</v>
      </c>
      <c r="B37" s="10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9" t="s">
        <v>645</v>
      </c>
      <c r="B38" s="10">
        <v>10</v>
      </c>
      <c r="C38" s="7">
        <f>'Schdule-10'!C20</f>
        <v>343995130</v>
      </c>
      <c r="D38" s="8" t="s">
        <v>827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9" t="s">
        <v>646</v>
      </c>
      <c r="B39" s="10">
        <v>11</v>
      </c>
      <c r="C39" s="7">
        <f>'Schdule-11'!C37</f>
        <v>43366838</v>
      </c>
      <c r="D39" s="8" t="s">
        <v>826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5" t="s">
        <v>647</v>
      </c>
      <c r="B40" s="10">
        <v>12</v>
      </c>
      <c r="C40" s="37">
        <f>'Schdule-12'!B12</f>
        <v>400000</v>
      </c>
      <c r="D40" s="8" t="s">
        <v>825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35" t="s">
        <v>648</v>
      </c>
      <c r="B41" s="9"/>
      <c r="C41" s="7">
        <f>SUM(C36:C40)</f>
        <v>393213574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35"/>
      <c r="B42" s="9"/>
      <c r="C42" s="6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35" t="s">
        <v>578</v>
      </c>
      <c r="B43" s="9"/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5" t="s">
        <v>649</v>
      </c>
      <c r="B44" s="10">
        <v>13</v>
      </c>
      <c r="C44" s="7">
        <f>'Schdule-13'!B169</f>
        <v>119887802</v>
      </c>
      <c r="D44" s="8" t="s">
        <v>823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5" t="s">
        <v>644</v>
      </c>
      <c r="B45" s="10"/>
      <c r="C45" s="12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39" t="s">
        <v>650</v>
      </c>
      <c r="B46" s="10">
        <v>14</v>
      </c>
      <c r="C46" s="37">
        <f>'Schdule-14'!B11</f>
        <v>9000000</v>
      </c>
      <c r="D46" s="8" t="s">
        <v>824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35" t="s">
        <v>651</v>
      </c>
      <c r="B47" s="10"/>
      <c r="C47" s="7">
        <f>SUM(C44:C46)</f>
        <v>128887802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1" t="s">
        <v>652</v>
      </c>
      <c r="B48" s="9"/>
      <c r="C48" s="25">
        <f>C47+C41+C32</f>
        <v>849080732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9"/>
      <c r="C49" s="6">
        <f>C27-C48</f>
        <v>0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9"/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9"/>
      <c r="C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9"/>
      <c r="C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9"/>
      <c r="C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9"/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9"/>
      <c r="C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9"/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6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6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6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6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6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6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6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6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6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6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6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6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6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6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6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6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6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6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6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6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6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6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6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6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6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6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6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6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6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6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6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6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6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6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6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6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6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6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6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6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6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D49"/>
  <mergeCells count="1">
    <mergeCell ref="A7:C7"/>
  </mergeCells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topLeftCell="A70" workbookViewId="0">
      <selection activeCell="C90" sqref="C90"/>
    </sheetView>
  </sheetViews>
  <sheetFormatPr defaultColWidth="14.42578125" defaultRowHeight="15" customHeight="1"/>
  <cols>
    <col min="1" max="1" width="47.140625" customWidth="1"/>
    <col min="2" max="2" width="8.7109375" customWidth="1"/>
    <col min="3" max="7" width="17.7109375" customWidth="1"/>
    <col min="8" max="8" width="15" customWidth="1"/>
    <col min="9" max="26" width="11.42578125" customWidth="1"/>
  </cols>
  <sheetData>
    <row r="1" spans="1:26" ht="15.75" customHeight="1">
      <c r="A1" s="5"/>
      <c r="B1" s="5"/>
      <c r="C1" s="40"/>
      <c r="D1" s="40"/>
      <c r="E1" s="40"/>
      <c r="F1" s="40"/>
      <c r="G1" s="40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41"/>
      <c r="D2" s="41"/>
      <c r="E2" s="41"/>
      <c r="F2" s="41"/>
      <c r="G2" s="41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41"/>
      <c r="D3" s="41"/>
      <c r="E3" s="41"/>
      <c r="F3" s="41"/>
      <c r="G3" s="41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41"/>
      <c r="D4" s="41"/>
      <c r="E4" s="41"/>
      <c r="F4" s="41"/>
      <c r="G4" s="41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41"/>
      <c r="D5" s="41"/>
      <c r="E5" s="41"/>
      <c r="F5" s="41"/>
      <c r="G5" s="41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41"/>
      <c r="D6" s="41"/>
      <c r="E6" s="41"/>
      <c r="F6" s="41"/>
      <c r="G6" s="41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9"/>
      <c r="B7" s="9"/>
      <c r="C7" s="41"/>
      <c r="D7" s="41"/>
      <c r="E7" s="41"/>
      <c r="F7" s="41"/>
      <c r="G7" s="41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110" t="s">
        <v>653</v>
      </c>
      <c r="B8" s="111"/>
      <c r="C8" s="111"/>
      <c r="D8" s="111"/>
      <c r="E8" s="111"/>
      <c r="F8" s="111"/>
      <c r="G8" s="112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/>
      <c r="B9" s="5"/>
      <c r="C9" s="40"/>
      <c r="D9" s="40"/>
      <c r="E9" s="40"/>
      <c r="F9" s="40"/>
      <c r="G9" s="40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0" t="s">
        <v>560</v>
      </c>
      <c r="B10" s="10" t="s">
        <v>625</v>
      </c>
      <c r="C10" s="42" t="s">
        <v>654</v>
      </c>
      <c r="D10" s="42" t="s">
        <v>655</v>
      </c>
      <c r="E10" s="42" t="s">
        <v>656</v>
      </c>
      <c r="F10" s="42" t="s">
        <v>9</v>
      </c>
      <c r="G10" s="42" t="s">
        <v>657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43" t="s">
        <v>658</v>
      </c>
      <c r="B11" s="44">
        <v>1</v>
      </c>
      <c r="C11" s="45"/>
      <c r="D11" s="45"/>
      <c r="E11" s="45"/>
      <c r="F11" s="45"/>
      <c r="G11" s="4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46" t="s">
        <v>659</v>
      </c>
      <c r="B12" s="21"/>
      <c r="C12" s="47"/>
      <c r="D12" s="47"/>
      <c r="E12" s="47"/>
      <c r="F12" s="47"/>
      <c r="G12" s="4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9" t="s">
        <v>209</v>
      </c>
      <c r="B13" s="19"/>
      <c r="C13" s="48">
        <v>32063537</v>
      </c>
      <c r="D13" s="48">
        <v>0</v>
      </c>
      <c r="E13" s="48">
        <v>0</v>
      </c>
      <c r="F13" s="48">
        <v>0</v>
      </c>
      <c r="G13" s="48">
        <f>C13+D13-E13-F13</f>
        <v>32063537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46" t="s">
        <v>660</v>
      </c>
      <c r="B14" s="19"/>
      <c r="C14" s="49">
        <f t="shared" ref="C14:G14" si="0">C13</f>
        <v>32063537</v>
      </c>
      <c r="D14" s="49">
        <f t="shared" si="0"/>
        <v>0</v>
      </c>
      <c r="E14" s="49">
        <f t="shared" si="0"/>
        <v>0</v>
      </c>
      <c r="F14" s="49">
        <f t="shared" si="0"/>
        <v>0</v>
      </c>
      <c r="G14" s="49">
        <f t="shared" si="0"/>
        <v>32063537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9"/>
      <c r="B15" s="19"/>
      <c r="C15" s="50"/>
      <c r="D15" s="50"/>
      <c r="E15" s="50"/>
      <c r="F15" s="50"/>
      <c r="G15" s="50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46" t="s">
        <v>661</v>
      </c>
      <c r="B16" s="19"/>
      <c r="C16" s="50"/>
      <c r="D16" s="50"/>
      <c r="E16" s="50"/>
      <c r="F16" s="50"/>
      <c r="G16" s="50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9" t="s">
        <v>163</v>
      </c>
      <c r="B17" s="19"/>
      <c r="C17" s="50">
        <v>10000</v>
      </c>
      <c r="D17" s="50">
        <v>0</v>
      </c>
      <c r="E17" s="50">
        <v>0</v>
      </c>
      <c r="F17" s="50">
        <v>0</v>
      </c>
      <c r="G17" s="50">
        <f t="shared" ref="G17:G30" si="1">C17+D17-E17-F17</f>
        <v>10000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9" t="s">
        <v>165</v>
      </c>
      <c r="B18" s="19"/>
      <c r="C18" s="50">
        <v>1341000</v>
      </c>
      <c r="D18" s="50">
        <v>0</v>
      </c>
      <c r="E18" s="50">
        <v>0</v>
      </c>
      <c r="F18" s="50">
        <v>0</v>
      </c>
      <c r="G18" s="50">
        <f t="shared" si="1"/>
        <v>1341000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9" t="s">
        <v>166</v>
      </c>
      <c r="B19" s="19"/>
      <c r="C19" s="50">
        <v>205670</v>
      </c>
      <c r="D19" s="50">
        <v>0</v>
      </c>
      <c r="E19" s="50">
        <v>0</v>
      </c>
      <c r="F19" s="50">
        <v>0</v>
      </c>
      <c r="G19" s="50">
        <f t="shared" si="1"/>
        <v>205670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9" t="s">
        <v>170</v>
      </c>
      <c r="B20" s="19"/>
      <c r="C20" s="50">
        <v>46755240</v>
      </c>
      <c r="D20" s="50">
        <v>0</v>
      </c>
      <c r="E20" s="50">
        <v>0</v>
      </c>
      <c r="F20" s="50">
        <v>0</v>
      </c>
      <c r="G20" s="50">
        <f t="shared" si="1"/>
        <v>46755240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9" t="s">
        <v>171</v>
      </c>
      <c r="B21" s="19"/>
      <c r="C21" s="50">
        <v>3321800</v>
      </c>
      <c r="D21" s="50">
        <v>0</v>
      </c>
      <c r="E21" s="50">
        <v>0</v>
      </c>
      <c r="F21" s="50">
        <v>0</v>
      </c>
      <c r="G21" s="50">
        <f t="shared" si="1"/>
        <v>3321800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9" t="s">
        <v>173</v>
      </c>
      <c r="B22" s="19"/>
      <c r="C22" s="50">
        <v>923360</v>
      </c>
      <c r="D22" s="50">
        <v>0</v>
      </c>
      <c r="E22" s="50">
        <v>0</v>
      </c>
      <c r="F22" s="50">
        <v>0</v>
      </c>
      <c r="G22" s="50">
        <f t="shared" si="1"/>
        <v>923360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9" t="s">
        <v>177</v>
      </c>
      <c r="B23" s="19"/>
      <c r="C23" s="50">
        <v>1823479</v>
      </c>
      <c r="D23" s="50">
        <v>0</v>
      </c>
      <c r="E23" s="50">
        <v>0</v>
      </c>
      <c r="F23" s="50">
        <v>0</v>
      </c>
      <c r="G23" s="50">
        <f t="shared" si="1"/>
        <v>1823479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9" t="s">
        <v>181</v>
      </c>
      <c r="B24" s="19"/>
      <c r="C24" s="50">
        <v>4410</v>
      </c>
      <c r="D24" s="50">
        <v>0</v>
      </c>
      <c r="E24" s="50">
        <v>0</v>
      </c>
      <c r="F24" s="50">
        <v>0</v>
      </c>
      <c r="G24" s="50">
        <f t="shared" si="1"/>
        <v>4410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9" t="s">
        <v>183</v>
      </c>
      <c r="B25" s="19"/>
      <c r="C25" s="50">
        <v>47301</v>
      </c>
      <c r="D25" s="50">
        <v>0</v>
      </c>
      <c r="E25" s="50">
        <v>0</v>
      </c>
      <c r="F25" s="50">
        <v>0</v>
      </c>
      <c r="G25" s="50">
        <f t="shared" si="1"/>
        <v>47301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9" t="s">
        <v>186</v>
      </c>
      <c r="B26" s="19"/>
      <c r="C26" s="50">
        <v>3530</v>
      </c>
      <c r="D26" s="50">
        <v>0</v>
      </c>
      <c r="E26" s="50">
        <v>0</v>
      </c>
      <c r="F26" s="50">
        <v>0</v>
      </c>
      <c r="G26" s="50">
        <f t="shared" si="1"/>
        <v>3530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9" t="s">
        <v>187</v>
      </c>
      <c r="B27" s="19"/>
      <c r="C27" s="50">
        <v>21743</v>
      </c>
      <c r="D27" s="50">
        <v>0</v>
      </c>
      <c r="E27" s="50">
        <v>0</v>
      </c>
      <c r="F27" s="50">
        <v>0</v>
      </c>
      <c r="G27" s="50">
        <f t="shared" si="1"/>
        <v>21743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9" t="s">
        <v>199</v>
      </c>
      <c r="B28" s="19"/>
      <c r="C28" s="50">
        <v>109485757</v>
      </c>
      <c r="D28" s="50">
        <v>0</v>
      </c>
      <c r="E28" s="50">
        <v>0</v>
      </c>
      <c r="F28" s="50">
        <v>0</v>
      </c>
      <c r="G28" s="50">
        <f t="shared" si="1"/>
        <v>109485757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9" t="s">
        <v>201</v>
      </c>
      <c r="B29" s="19"/>
      <c r="C29" s="50">
        <v>530000</v>
      </c>
      <c r="D29" s="50">
        <v>0</v>
      </c>
      <c r="E29" s="50">
        <v>0</v>
      </c>
      <c r="F29" s="50">
        <v>0</v>
      </c>
      <c r="G29" s="50">
        <f t="shared" si="1"/>
        <v>530000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9" t="s">
        <v>202</v>
      </c>
      <c r="B30" s="19"/>
      <c r="C30" s="48">
        <v>28500</v>
      </c>
      <c r="D30" s="48">
        <v>0</v>
      </c>
      <c r="E30" s="48">
        <v>0</v>
      </c>
      <c r="F30" s="48">
        <v>0</v>
      </c>
      <c r="G30" s="50">
        <f t="shared" si="1"/>
        <v>28500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46" t="s">
        <v>662</v>
      </c>
      <c r="B31" s="19"/>
      <c r="C31" s="49">
        <f t="shared" ref="C31:G31" si="2">SUM(C17:C30)</f>
        <v>164501790</v>
      </c>
      <c r="D31" s="49">
        <f t="shared" si="2"/>
        <v>0</v>
      </c>
      <c r="E31" s="49">
        <f t="shared" si="2"/>
        <v>0</v>
      </c>
      <c r="F31" s="49">
        <f t="shared" si="2"/>
        <v>0</v>
      </c>
      <c r="G31" s="49">
        <f t="shared" si="2"/>
        <v>164501790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9"/>
      <c r="B32" s="19"/>
      <c r="C32" s="50"/>
      <c r="D32" s="50"/>
      <c r="E32" s="50"/>
      <c r="F32" s="50"/>
      <c r="G32" s="50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46" t="s">
        <v>663</v>
      </c>
      <c r="B33" s="19"/>
      <c r="C33" s="50"/>
      <c r="D33" s="50"/>
      <c r="E33" s="50"/>
      <c r="F33" s="50"/>
      <c r="G33" s="50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9" t="s">
        <v>204</v>
      </c>
      <c r="B34" s="19"/>
      <c r="C34" s="50">
        <v>9354</v>
      </c>
      <c r="D34" s="50">
        <v>0</v>
      </c>
      <c r="E34" s="50">
        <v>0</v>
      </c>
      <c r="F34" s="50">
        <v>0</v>
      </c>
      <c r="G34" s="50">
        <f t="shared" ref="G34:G36" si="3">C34+D34-E34-F34</f>
        <v>9354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9" t="s">
        <v>206</v>
      </c>
      <c r="B35" s="19"/>
      <c r="C35" s="50">
        <v>2572181</v>
      </c>
      <c r="D35" s="50">
        <v>0</v>
      </c>
      <c r="E35" s="50">
        <v>0</v>
      </c>
      <c r="F35" s="50">
        <v>0</v>
      </c>
      <c r="G35" s="50">
        <f t="shared" si="3"/>
        <v>2572181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9" t="s">
        <v>214</v>
      </c>
      <c r="B36" s="19"/>
      <c r="C36" s="48">
        <v>4573109</v>
      </c>
      <c r="D36" s="48">
        <v>0</v>
      </c>
      <c r="E36" s="48">
        <v>0</v>
      </c>
      <c r="F36" s="48">
        <v>0</v>
      </c>
      <c r="G36" s="50">
        <f t="shared" si="3"/>
        <v>4573109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46" t="s">
        <v>664</v>
      </c>
      <c r="B37" s="19"/>
      <c r="C37" s="49">
        <f t="shared" ref="C37:G37" si="4">SUM(C34:C36)</f>
        <v>7154644</v>
      </c>
      <c r="D37" s="49">
        <f t="shared" si="4"/>
        <v>0</v>
      </c>
      <c r="E37" s="49">
        <f t="shared" si="4"/>
        <v>0</v>
      </c>
      <c r="F37" s="49">
        <f t="shared" si="4"/>
        <v>0</v>
      </c>
      <c r="G37" s="49">
        <f t="shared" si="4"/>
        <v>7154644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9"/>
      <c r="B38" s="19"/>
      <c r="C38" s="50"/>
      <c r="D38" s="50"/>
      <c r="E38" s="50"/>
      <c r="F38" s="50"/>
      <c r="G38" s="50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46" t="s">
        <v>665</v>
      </c>
      <c r="B39" s="19"/>
      <c r="C39" s="50"/>
      <c r="D39" s="50"/>
      <c r="E39" s="50"/>
      <c r="F39" s="50"/>
      <c r="G39" s="50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9" t="s">
        <v>164</v>
      </c>
      <c r="B40" s="19"/>
      <c r="C40" s="50">
        <v>25200</v>
      </c>
      <c r="D40" s="50">
        <v>0</v>
      </c>
      <c r="E40" s="50">
        <v>0</v>
      </c>
      <c r="F40" s="50">
        <v>0</v>
      </c>
      <c r="G40" s="50">
        <f t="shared" ref="G40:G62" si="5">C40+D40-E40-F40</f>
        <v>25200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9" t="s">
        <v>168</v>
      </c>
      <c r="B41" s="19"/>
      <c r="C41" s="50">
        <v>679636</v>
      </c>
      <c r="D41" s="50">
        <v>0</v>
      </c>
      <c r="E41" s="50">
        <v>0</v>
      </c>
      <c r="F41" s="50">
        <v>0</v>
      </c>
      <c r="G41" s="50">
        <f t="shared" si="5"/>
        <v>679636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9" t="s">
        <v>169</v>
      </c>
      <c r="B42" s="19"/>
      <c r="C42" s="50">
        <v>13854</v>
      </c>
      <c r="D42" s="50">
        <v>0</v>
      </c>
      <c r="E42" s="50">
        <v>0</v>
      </c>
      <c r="F42" s="50">
        <v>0</v>
      </c>
      <c r="G42" s="50">
        <f t="shared" si="5"/>
        <v>13854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9" t="s">
        <v>172</v>
      </c>
      <c r="B43" s="19"/>
      <c r="C43" s="50">
        <v>10355</v>
      </c>
      <c r="D43" s="50">
        <v>0</v>
      </c>
      <c r="E43" s="50">
        <v>0</v>
      </c>
      <c r="F43" s="50">
        <v>0</v>
      </c>
      <c r="G43" s="50">
        <f t="shared" si="5"/>
        <v>10355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9" t="s">
        <v>174</v>
      </c>
      <c r="B44" s="19"/>
      <c r="C44" s="50">
        <v>533</v>
      </c>
      <c r="D44" s="50">
        <v>0</v>
      </c>
      <c r="E44" s="50">
        <v>0</v>
      </c>
      <c r="F44" s="50">
        <v>0</v>
      </c>
      <c r="G44" s="50">
        <f t="shared" si="5"/>
        <v>533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9" t="s">
        <v>178</v>
      </c>
      <c r="B45" s="19"/>
      <c r="C45" s="50">
        <v>911650</v>
      </c>
      <c r="D45" s="50">
        <v>0</v>
      </c>
      <c r="E45" s="50">
        <v>0</v>
      </c>
      <c r="F45" s="50">
        <v>0</v>
      </c>
      <c r="G45" s="50">
        <f t="shared" si="5"/>
        <v>911650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9" t="s">
        <v>180</v>
      </c>
      <c r="B46" s="19"/>
      <c r="C46" s="50">
        <v>378138</v>
      </c>
      <c r="D46" s="50">
        <v>0</v>
      </c>
      <c r="E46" s="50">
        <v>0</v>
      </c>
      <c r="F46" s="50">
        <v>0</v>
      </c>
      <c r="G46" s="50">
        <f t="shared" si="5"/>
        <v>378138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9" t="s">
        <v>182</v>
      </c>
      <c r="B47" s="19"/>
      <c r="C47" s="50">
        <v>54431</v>
      </c>
      <c r="D47" s="50">
        <v>0</v>
      </c>
      <c r="E47" s="50">
        <v>0</v>
      </c>
      <c r="F47" s="50">
        <v>0</v>
      </c>
      <c r="G47" s="50">
        <f t="shared" si="5"/>
        <v>54431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9" t="s">
        <v>184</v>
      </c>
      <c r="B48" s="19"/>
      <c r="C48" s="50">
        <v>349</v>
      </c>
      <c r="D48" s="50">
        <v>0</v>
      </c>
      <c r="E48" s="50">
        <v>0</v>
      </c>
      <c r="F48" s="50">
        <v>0</v>
      </c>
      <c r="G48" s="50">
        <f t="shared" si="5"/>
        <v>349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9" t="s">
        <v>188</v>
      </c>
      <c r="B49" s="19"/>
      <c r="C49" s="50">
        <v>701</v>
      </c>
      <c r="D49" s="50">
        <v>0</v>
      </c>
      <c r="E49" s="50">
        <v>0</v>
      </c>
      <c r="F49" s="50">
        <v>0</v>
      </c>
      <c r="G49" s="50">
        <f t="shared" si="5"/>
        <v>701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9" t="s">
        <v>192</v>
      </c>
      <c r="B50" s="19"/>
      <c r="C50" s="50">
        <v>37800</v>
      </c>
      <c r="D50" s="50">
        <v>0</v>
      </c>
      <c r="E50" s="50">
        <v>0</v>
      </c>
      <c r="F50" s="50">
        <v>0</v>
      </c>
      <c r="G50" s="50">
        <f t="shared" si="5"/>
        <v>37800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9" t="s">
        <v>193</v>
      </c>
      <c r="B51" s="19"/>
      <c r="C51" s="50">
        <v>154177</v>
      </c>
      <c r="D51" s="50">
        <v>0</v>
      </c>
      <c r="E51" s="50">
        <v>0</v>
      </c>
      <c r="F51" s="50">
        <v>0</v>
      </c>
      <c r="G51" s="50">
        <f t="shared" si="5"/>
        <v>154177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9" t="s">
        <v>195</v>
      </c>
      <c r="B52" s="19"/>
      <c r="C52" s="50">
        <v>243</v>
      </c>
      <c r="D52" s="50">
        <v>0</v>
      </c>
      <c r="E52" s="50">
        <v>0</v>
      </c>
      <c r="F52" s="50">
        <v>0</v>
      </c>
      <c r="G52" s="50">
        <f t="shared" si="5"/>
        <v>243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9" t="s">
        <v>196</v>
      </c>
      <c r="B53" s="19"/>
      <c r="C53" s="50">
        <v>90357</v>
      </c>
      <c r="D53" s="50">
        <v>0</v>
      </c>
      <c r="E53" s="50">
        <v>0</v>
      </c>
      <c r="F53" s="50">
        <v>0</v>
      </c>
      <c r="G53" s="50">
        <f t="shared" si="5"/>
        <v>90357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9" t="s">
        <v>197</v>
      </c>
      <c r="B54" s="19"/>
      <c r="C54" s="50">
        <v>57261</v>
      </c>
      <c r="D54" s="50">
        <v>0</v>
      </c>
      <c r="E54" s="50">
        <v>0</v>
      </c>
      <c r="F54" s="50">
        <v>0</v>
      </c>
      <c r="G54" s="50">
        <f t="shared" si="5"/>
        <v>57261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9" t="s">
        <v>200</v>
      </c>
      <c r="B55" s="19"/>
      <c r="C55" s="50">
        <v>39448</v>
      </c>
      <c r="D55" s="50">
        <v>0</v>
      </c>
      <c r="E55" s="50">
        <v>0</v>
      </c>
      <c r="F55" s="50">
        <v>0</v>
      </c>
      <c r="G55" s="50">
        <f t="shared" si="5"/>
        <v>39448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9" t="s">
        <v>203</v>
      </c>
      <c r="B56" s="19"/>
      <c r="C56" s="50">
        <v>5427</v>
      </c>
      <c r="D56" s="50">
        <v>0</v>
      </c>
      <c r="E56" s="50">
        <v>0</v>
      </c>
      <c r="F56" s="50">
        <v>0</v>
      </c>
      <c r="G56" s="50">
        <f t="shared" si="5"/>
        <v>5427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9" t="s">
        <v>205</v>
      </c>
      <c r="B57" s="19"/>
      <c r="C57" s="50">
        <v>190408</v>
      </c>
      <c r="D57" s="50">
        <v>0</v>
      </c>
      <c r="E57" s="50">
        <v>0</v>
      </c>
      <c r="F57" s="50">
        <v>0</v>
      </c>
      <c r="G57" s="50">
        <f t="shared" si="5"/>
        <v>190408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9" t="s">
        <v>207</v>
      </c>
      <c r="B58" s="19"/>
      <c r="C58" s="50">
        <v>21227</v>
      </c>
      <c r="D58" s="50">
        <v>0</v>
      </c>
      <c r="E58" s="50">
        <v>0</v>
      </c>
      <c r="F58" s="50">
        <v>0</v>
      </c>
      <c r="G58" s="50">
        <f t="shared" si="5"/>
        <v>21227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9" t="s">
        <v>208</v>
      </c>
      <c r="B59" s="19"/>
      <c r="C59" s="50">
        <v>2037</v>
      </c>
      <c r="D59" s="50">
        <v>0</v>
      </c>
      <c r="E59" s="50">
        <v>0</v>
      </c>
      <c r="F59" s="50">
        <v>0</v>
      </c>
      <c r="G59" s="50">
        <f t="shared" si="5"/>
        <v>2037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9" t="s">
        <v>210</v>
      </c>
      <c r="B60" s="19"/>
      <c r="C60" s="50">
        <v>555564</v>
      </c>
      <c r="D60" s="50">
        <v>0</v>
      </c>
      <c r="E60" s="50">
        <v>0</v>
      </c>
      <c r="F60" s="50">
        <v>0</v>
      </c>
      <c r="G60" s="50">
        <f t="shared" si="5"/>
        <v>555564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9" t="s">
        <v>212</v>
      </c>
      <c r="B61" s="19"/>
      <c r="C61" s="50">
        <v>623</v>
      </c>
      <c r="D61" s="50">
        <v>0</v>
      </c>
      <c r="E61" s="50">
        <v>0</v>
      </c>
      <c r="F61" s="50">
        <v>0</v>
      </c>
      <c r="G61" s="50">
        <f t="shared" si="5"/>
        <v>623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9" t="s">
        <v>213</v>
      </c>
      <c r="B62" s="19"/>
      <c r="C62" s="48">
        <v>13591</v>
      </c>
      <c r="D62" s="48">
        <v>0</v>
      </c>
      <c r="E62" s="48">
        <v>0</v>
      </c>
      <c r="F62" s="48">
        <v>0</v>
      </c>
      <c r="G62" s="50">
        <f t="shared" si="5"/>
        <v>13591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46" t="s">
        <v>666</v>
      </c>
      <c r="B63" s="19"/>
      <c r="C63" s="49">
        <f t="shared" ref="C63:G63" si="6">SUM(C40:C62)</f>
        <v>3243010</v>
      </c>
      <c r="D63" s="49">
        <f t="shared" si="6"/>
        <v>0</v>
      </c>
      <c r="E63" s="49">
        <f t="shared" si="6"/>
        <v>0</v>
      </c>
      <c r="F63" s="49">
        <f t="shared" si="6"/>
        <v>0</v>
      </c>
      <c r="G63" s="49">
        <f t="shared" si="6"/>
        <v>3243010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9"/>
      <c r="B64" s="19"/>
      <c r="C64" s="50"/>
      <c r="D64" s="50"/>
      <c r="E64" s="50"/>
      <c r="F64" s="50"/>
      <c r="G64" s="50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46" t="s">
        <v>667</v>
      </c>
      <c r="B65" s="19"/>
      <c r="C65" s="50"/>
      <c r="D65" s="50"/>
      <c r="E65" s="50"/>
      <c r="F65" s="50"/>
      <c r="G65" s="50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9" t="s">
        <v>185</v>
      </c>
      <c r="B66" s="19"/>
      <c r="C66" s="50">
        <v>43061</v>
      </c>
      <c r="D66" s="50">
        <v>0</v>
      </c>
      <c r="E66" s="50">
        <v>0</v>
      </c>
      <c r="F66" s="50">
        <v>0</v>
      </c>
      <c r="G66" s="50">
        <f t="shared" ref="G66:G70" si="7">C66+D66-E66-F66</f>
        <v>43061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9" t="s">
        <v>189</v>
      </c>
      <c r="B67" s="19"/>
      <c r="C67" s="50">
        <v>15309</v>
      </c>
      <c r="D67" s="50">
        <v>0</v>
      </c>
      <c r="E67" s="50">
        <v>0</v>
      </c>
      <c r="F67" s="50">
        <v>0</v>
      </c>
      <c r="G67" s="50">
        <f t="shared" si="7"/>
        <v>15309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9" t="s">
        <v>190</v>
      </c>
      <c r="B68" s="19"/>
      <c r="C68" s="50">
        <v>3920</v>
      </c>
      <c r="D68" s="50">
        <v>0</v>
      </c>
      <c r="E68" s="50">
        <v>0</v>
      </c>
      <c r="F68" s="50">
        <v>0</v>
      </c>
      <c r="G68" s="50">
        <f t="shared" si="7"/>
        <v>3920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9" t="s">
        <v>191</v>
      </c>
      <c r="B69" s="19"/>
      <c r="C69" s="50">
        <v>648212</v>
      </c>
      <c r="D69" s="50">
        <v>0</v>
      </c>
      <c r="E69" s="50">
        <v>0</v>
      </c>
      <c r="F69" s="50">
        <v>0</v>
      </c>
      <c r="G69" s="50">
        <f t="shared" si="7"/>
        <v>648212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9" t="s">
        <v>211</v>
      </c>
      <c r="B70" s="19"/>
      <c r="C70" s="50">
        <v>407874</v>
      </c>
      <c r="D70" s="50">
        <v>0</v>
      </c>
      <c r="E70" s="50">
        <v>0</v>
      </c>
      <c r="F70" s="50">
        <v>0</v>
      </c>
      <c r="G70" s="50">
        <f t="shared" si="7"/>
        <v>407874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46" t="s">
        <v>668</v>
      </c>
      <c r="B71" s="19"/>
      <c r="C71" s="49">
        <f t="shared" ref="C71:G71" si="8">SUM(C66:C70)</f>
        <v>1118376</v>
      </c>
      <c r="D71" s="49">
        <f t="shared" si="8"/>
        <v>0</v>
      </c>
      <c r="E71" s="49">
        <f t="shared" si="8"/>
        <v>0</v>
      </c>
      <c r="F71" s="49">
        <f t="shared" si="8"/>
        <v>0</v>
      </c>
      <c r="G71" s="49">
        <f t="shared" si="8"/>
        <v>1118376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9"/>
      <c r="B72" s="19"/>
      <c r="C72" s="50"/>
      <c r="D72" s="50"/>
      <c r="E72" s="50"/>
      <c r="F72" s="50"/>
      <c r="G72" s="50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46" t="s">
        <v>669</v>
      </c>
      <c r="B73" s="19"/>
      <c r="C73" s="50"/>
      <c r="D73" s="50"/>
      <c r="E73" s="50"/>
      <c r="F73" s="50"/>
      <c r="G73" s="50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9" t="s">
        <v>167</v>
      </c>
      <c r="B74" s="19"/>
      <c r="C74" s="50">
        <v>73743</v>
      </c>
      <c r="D74" s="50">
        <v>0</v>
      </c>
      <c r="E74" s="50">
        <v>0</v>
      </c>
      <c r="F74" s="50">
        <v>0</v>
      </c>
      <c r="G74" s="50">
        <f t="shared" ref="G74:G79" si="9">C74+D74-E74-F74</f>
        <v>73743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9" t="s">
        <v>176</v>
      </c>
      <c r="B75" s="19"/>
      <c r="C75" s="50">
        <v>63015</v>
      </c>
      <c r="D75" s="50">
        <v>0</v>
      </c>
      <c r="E75" s="50">
        <v>0</v>
      </c>
      <c r="F75" s="50">
        <v>0</v>
      </c>
      <c r="G75" s="50">
        <f t="shared" si="9"/>
        <v>63015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9" t="s">
        <v>179</v>
      </c>
      <c r="B76" s="19"/>
      <c r="C76" s="50">
        <v>3585799</v>
      </c>
      <c r="D76" s="50">
        <v>0</v>
      </c>
      <c r="E76" s="50">
        <v>0</v>
      </c>
      <c r="F76" s="50">
        <v>0</v>
      </c>
      <c r="G76" s="50">
        <f t="shared" si="9"/>
        <v>3585799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9" t="s">
        <v>194</v>
      </c>
      <c r="B77" s="19"/>
      <c r="C77" s="50">
        <v>2318142</v>
      </c>
      <c r="D77" s="50">
        <v>0</v>
      </c>
      <c r="E77" s="50">
        <v>0</v>
      </c>
      <c r="F77" s="50">
        <v>0</v>
      </c>
      <c r="G77" s="50">
        <f t="shared" si="9"/>
        <v>2318142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9" t="s">
        <v>198</v>
      </c>
      <c r="B78" s="19"/>
      <c r="C78" s="50">
        <v>6331340</v>
      </c>
      <c r="D78" s="50">
        <v>0</v>
      </c>
      <c r="E78" s="50">
        <v>0</v>
      </c>
      <c r="F78" s="50">
        <v>0</v>
      </c>
      <c r="G78" s="50">
        <f t="shared" si="9"/>
        <v>6331340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9" t="s">
        <v>215</v>
      </c>
      <c r="B79" s="19"/>
      <c r="C79" s="50">
        <v>2420200</v>
      </c>
      <c r="D79" s="50">
        <v>0</v>
      </c>
      <c r="E79" s="50">
        <v>0</v>
      </c>
      <c r="F79" s="50">
        <v>0</v>
      </c>
      <c r="G79" s="50">
        <f t="shared" si="9"/>
        <v>2420200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46" t="s">
        <v>670</v>
      </c>
      <c r="B80" s="19"/>
      <c r="C80" s="49">
        <f t="shared" ref="C80:G80" si="10">SUM(C74:C79)</f>
        <v>14792239</v>
      </c>
      <c r="D80" s="49">
        <f t="shared" si="10"/>
        <v>0</v>
      </c>
      <c r="E80" s="49">
        <f t="shared" si="10"/>
        <v>0</v>
      </c>
      <c r="F80" s="49">
        <f t="shared" si="10"/>
        <v>0</v>
      </c>
      <c r="G80" s="49">
        <f t="shared" si="10"/>
        <v>14792239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9"/>
      <c r="B81" s="19"/>
      <c r="C81" s="50"/>
      <c r="D81" s="50"/>
      <c r="E81" s="50"/>
      <c r="F81" s="50"/>
      <c r="G81" s="50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9"/>
      <c r="B82" s="19"/>
      <c r="C82" s="48"/>
      <c r="D82" s="48"/>
      <c r="E82" s="48"/>
      <c r="F82" s="48"/>
      <c r="G82" s="4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6"/>
      <c r="B83" s="6"/>
      <c r="C83" s="51">
        <f t="shared" ref="C83:G83" si="11">C14+C31+C37+C63+C71+C80</f>
        <v>222873596</v>
      </c>
      <c r="D83" s="51">
        <f t="shared" si="11"/>
        <v>0</v>
      </c>
      <c r="E83" s="51">
        <f t="shared" si="11"/>
        <v>0</v>
      </c>
      <c r="F83" s="51">
        <f t="shared" si="11"/>
        <v>0</v>
      </c>
      <c r="G83" s="51">
        <f t="shared" si="11"/>
        <v>222873596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52" t="s">
        <v>175</v>
      </c>
      <c r="B84" s="24"/>
      <c r="C84" s="51">
        <f>-79020259+23284085</f>
        <v>-55736174</v>
      </c>
      <c r="D84" s="51">
        <v>0</v>
      </c>
      <c r="E84" s="51">
        <v>0</v>
      </c>
      <c r="F84" s="51">
        <v>23284085</v>
      </c>
      <c r="G84" s="51">
        <v>-79020259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53" t="s">
        <v>671</v>
      </c>
      <c r="B85" s="5"/>
      <c r="C85" s="54">
        <f t="shared" ref="C85:G85" si="12">C83+C84</f>
        <v>167137422</v>
      </c>
      <c r="D85" s="54">
        <f t="shared" si="12"/>
        <v>0</v>
      </c>
      <c r="E85" s="54">
        <f t="shared" si="12"/>
        <v>0</v>
      </c>
      <c r="F85" s="54">
        <f t="shared" si="12"/>
        <v>23284085</v>
      </c>
      <c r="G85" s="54">
        <f t="shared" si="12"/>
        <v>143853337</v>
      </c>
      <c r="H85" s="12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41"/>
      <c r="D86" s="41"/>
      <c r="E86" s="41"/>
      <c r="F86" s="41"/>
      <c r="G86" s="41"/>
      <c r="H86" s="16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41"/>
      <c r="D87" s="41"/>
      <c r="E87" s="41"/>
      <c r="F87" s="41"/>
      <c r="G87" s="41"/>
      <c r="H87" s="16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41"/>
      <c r="D88" s="41"/>
      <c r="E88" s="41"/>
      <c r="F88" s="41"/>
      <c r="G88" s="41"/>
      <c r="H88" s="16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41"/>
      <c r="D89" s="41"/>
      <c r="E89" s="41"/>
      <c r="F89" s="41"/>
      <c r="G89" s="41"/>
      <c r="H89" s="16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43" t="s">
        <v>672</v>
      </c>
      <c r="B90" s="19"/>
      <c r="C90" s="50">
        <v>0</v>
      </c>
      <c r="D90" s="50"/>
      <c r="E90" s="50"/>
      <c r="F90" s="50"/>
      <c r="G90" s="50">
        <v>0</v>
      </c>
      <c r="H90" s="16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46" t="s">
        <v>673</v>
      </c>
      <c r="B91" s="9"/>
      <c r="C91" s="49">
        <f t="shared" ref="C91:G91" si="13">C90</f>
        <v>0</v>
      </c>
      <c r="D91" s="49">
        <f t="shared" si="13"/>
        <v>0</v>
      </c>
      <c r="E91" s="49">
        <f t="shared" si="13"/>
        <v>0</v>
      </c>
      <c r="F91" s="49">
        <f t="shared" si="13"/>
        <v>0</v>
      </c>
      <c r="G91" s="49">
        <f t="shared" si="13"/>
        <v>0</v>
      </c>
      <c r="H91" s="16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41"/>
      <c r="D92" s="41"/>
      <c r="E92" s="41"/>
      <c r="F92" s="41"/>
      <c r="G92" s="41"/>
      <c r="H92" s="16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41"/>
      <c r="D93" s="41"/>
      <c r="E93" s="41"/>
      <c r="F93" s="41"/>
      <c r="G93" s="41"/>
      <c r="H93" s="16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41"/>
      <c r="D94" s="41"/>
      <c r="E94" s="41"/>
      <c r="F94" s="41"/>
      <c r="G94" s="41"/>
      <c r="H94" s="16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41"/>
      <c r="D95" s="41"/>
      <c r="E95" s="41"/>
      <c r="F95" s="41"/>
      <c r="G95" s="41"/>
      <c r="H95" s="16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41"/>
      <c r="D96" s="41"/>
      <c r="E96" s="41"/>
      <c r="F96" s="41"/>
      <c r="G96" s="41"/>
      <c r="H96" s="16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41"/>
      <c r="D97" s="41"/>
      <c r="E97" s="41"/>
      <c r="F97" s="41"/>
      <c r="G97" s="4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41"/>
      <c r="D98" s="41"/>
      <c r="E98" s="41"/>
      <c r="F98" s="41"/>
      <c r="G98" s="4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41"/>
      <c r="D99" s="41"/>
      <c r="E99" s="41"/>
      <c r="F99" s="41"/>
      <c r="G99" s="4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41"/>
      <c r="D100" s="41"/>
      <c r="E100" s="41"/>
      <c r="F100" s="41"/>
      <c r="G100" s="4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41"/>
      <c r="D101" s="41"/>
      <c r="E101" s="41"/>
      <c r="F101" s="41"/>
      <c r="G101" s="4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41"/>
      <c r="D102" s="41"/>
      <c r="E102" s="41"/>
      <c r="F102" s="41"/>
      <c r="G102" s="4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41"/>
      <c r="D103" s="41"/>
      <c r="E103" s="41"/>
      <c r="F103" s="41"/>
      <c r="G103" s="4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41"/>
      <c r="D104" s="41"/>
      <c r="E104" s="41"/>
      <c r="F104" s="41"/>
      <c r="G104" s="4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41"/>
      <c r="D105" s="41"/>
      <c r="E105" s="41"/>
      <c r="F105" s="41"/>
      <c r="G105" s="4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41"/>
      <c r="D106" s="41"/>
      <c r="E106" s="41"/>
      <c r="F106" s="41"/>
      <c r="G106" s="4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41"/>
      <c r="D107" s="41"/>
      <c r="E107" s="41"/>
      <c r="F107" s="41"/>
      <c r="G107" s="4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41"/>
      <c r="D108" s="41"/>
      <c r="E108" s="41"/>
      <c r="F108" s="41"/>
      <c r="G108" s="4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41"/>
      <c r="D109" s="41"/>
      <c r="E109" s="41"/>
      <c r="F109" s="41"/>
      <c r="G109" s="4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41"/>
      <c r="D110" s="41"/>
      <c r="E110" s="41"/>
      <c r="F110" s="41"/>
      <c r="G110" s="4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41"/>
      <c r="D111" s="41"/>
      <c r="E111" s="41"/>
      <c r="F111" s="41"/>
      <c r="G111" s="4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41"/>
      <c r="D112" s="41"/>
      <c r="E112" s="41"/>
      <c r="F112" s="41"/>
      <c r="G112" s="4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41"/>
      <c r="D113" s="41"/>
      <c r="E113" s="41"/>
      <c r="F113" s="41"/>
      <c r="G113" s="4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41"/>
      <c r="D114" s="41"/>
      <c r="E114" s="41"/>
      <c r="F114" s="41"/>
      <c r="G114" s="4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41"/>
      <c r="D115" s="41"/>
      <c r="E115" s="41"/>
      <c r="F115" s="41"/>
      <c r="G115" s="4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41"/>
      <c r="D116" s="41"/>
      <c r="E116" s="41"/>
      <c r="F116" s="41"/>
      <c r="G116" s="4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41"/>
      <c r="D117" s="41"/>
      <c r="E117" s="41"/>
      <c r="F117" s="41"/>
      <c r="G117" s="4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41"/>
      <c r="D118" s="41"/>
      <c r="E118" s="41"/>
      <c r="F118" s="41"/>
      <c r="G118" s="4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41"/>
      <c r="D119" s="41"/>
      <c r="E119" s="41"/>
      <c r="F119" s="41"/>
      <c r="G119" s="4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41"/>
      <c r="D120" s="41"/>
      <c r="E120" s="41"/>
      <c r="F120" s="41"/>
      <c r="G120" s="4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41"/>
      <c r="D121" s="41"/>
      <c r="E121" s="41"/>
      <c r="F121" s="41"/>
      <c r="G121" s="4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41"/>
      <c r="D122" s="41"/>
      <c r="E122" s="41"/>
      <c r="F122" s="41"/>
      <c r="G122" s="4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41"/>
      <c r="D123" s="41"/>
      <c r="E123" s="41"/>
      <c r="F123" s="41"/>
      <c r="G123" s="4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41"/>
      <c r="D124" s="41"/>
      <c r="E124" s="41"/>
      <c r="F124" s="41"/>
      <c r="G124" s="4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41"/>
      <c r="D125" s="41"/>
      <c r="E125" s="41"/>
      <c r="F125" s="41"/>
      <c r="G125" s="4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41"/>
      <c r="D126" s="41"/>
      <c r="E126" s="41"/>
      <c r="F126" s="41"/>
      <c r="G126" s="4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41"/>
      <c r="D127" s="41"/>
      <c r="E127" s="41"/>
      <c r="F127" s="41"/>
      <c r="G127" s="4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41"/>
      <c r="D128" s="41"/>
      <c r="E128" s="41"/>
      <c r="F128" s="41"/>
      <c r="G128" s="4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41"/>
      <c r="D129" s="41"/>
      <c r="E129" s="41"/>
      <c r="F129" s="41"/>
      <c r="G129" s="4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41"/>
      <c r="D130" s="41"/>
      <c r="E130" s="41"/>
      <c r="F130" s="41"/>
      <c r="G130" s="4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41"/>
      <c r="D131" s="41"/>
      <c r="E131" s="41"/>
      <c r="F131" s="41"/>
      <c r="G131" s="4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41"/>
      <c r="D132" s="41"/>
      <c r="E132" s="41"/>
      <c r="F132" s="41"/>
      <c r="G132" s="4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41"/>
      <c r="D133" s="41"/>
      <c r="E133" s="41"/>
      <c r="F133" s="41"/>
      <c r="G133" s="4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41"/>
      <c r="D134" s="41"/>
      <c r="E134" s="41"/>
      <c r="F134" s="41"/>
      <c r="G134" s="4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41"/>
      <c r="D135" s="41"/>
      <c r="E135" s="41"/>
      <c r="F135" s="41"/>
      <c r="G135" s="4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41"/>
      <c r="D136" s="41"/>
      <c r="E136" s="41"/>
      <c r="F136" s="41"/>
      <c r="G136" s="4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41"/>
      <c r="D137" s="41"/>
      <c r="E137" s="41"/>
      <c r="F137" s="41"/>
      <c r="G137" s="4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41"/>
      <c r="D138" s="41"/>
      <c r="E138" s="41"/>
      <c r="F138" s="41"/>
      <c r="G138" s="4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41"/>
      <c r="D139" s="41"/>
      <c r="E139" s="41"/>
      <c r="F139" s="41"/>
      <c r="G139" s="4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41"/>
      <c r="D140" s="41"/>
      <c r="E140" s="41"/>
      <c r="F140" s="41"/>
      <c r="G140" s="4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41"/>
      <c r="D141" s="41"/>
      <c r="E141" s="41"/>
      <c r="F141" s="41"/>
      <c r="G141" s="4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41"/>
      <c r="D142" s="41"/>
      <c r="E142" s="41"/>
      <c r="F142" s="41"/>
      <c r="G142" s="4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41"/>
      <c r="D143" s="41"/>
      <c r="E143" s="41"/>
      <c r="F143" s="41"/>
      <c r="G143" s="4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41"/>
      <c r="D144" s="41"/>
      <c r="E144" s="41"/>
      <c r="F144" s="41"/>
      <c r="G144" s="4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41"/>
      <c r="D145" s="41"/>
      <c r="E145" s="41"/>
      <c r="F145" s="41"/>
      <c r="G145" s="4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41"/>
      <c r="D146" s="41"/>
      <c r="E146" s="41"/>
      <c r="F146" s="41"/>
      <c r="G146" s="4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41"/>
      <c r="D147" s="41"/>
      <c r="E147" s="41"/>
      <c r="F147" s="41"/>
      <c r="G147" s="4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41"/>
      <c r="D148" s="41"/>
      <c r="E148" s="41"/>
      <c r="F148" s="41"/>
      <c r="G148" s="4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41"/>
      <c r="D149" s="41"/>
      <c r="E149" s="41"/>
      <c r="F149" s="41"/>
      <c r="G149" s="4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41"/>
      <c r="D150" s="41"/>
      <c r="E150" s="41"/>
      <c r="F150" s="41"/>
      <c r="G150" s="4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41"/>
      <c r="D151" s="41"/>
      <c r="E151" s="41"/>
      <c r="F151" s="41"/>
      <c r="G151" s="4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41"/>
      <c r="D152" s="41"/>
      <c r="E152" s="41"/>
      <c r="F152" s="41"/>
      <c r="G152" s="4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41"/>
      <c r="D153" s="41"/>
      <c r="E153" s="41"/>
      <c r="F153" s="41"/>
      <c r="G153" s="4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41"/>
      <c r="D154" s="41"/>
      <c r="E154" s="41"/>
      <c r="F154" s="41"/>
      <c r="G154" s="4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41"/>
      <c r="D155" s="41"/>
      <c r="E155" s="41"/>
      <c r="F155" s="41"/>
      <c r="G155" s="4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41"/>
      <c r="D156" s="41"/>
      <c r="E156" s="41"/>
      <c r="F156" s="41"/>
      <c r="G156" s="4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41"/>
      <c r="D157" s="41"/>
      <c r="E157" s="41"/>
      <c r="F157" s="41"/>
      <c r="G157" s="4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41"/>
      <c r="D158" s="41"/>
      <c r="E158" s="41"/>
      <c r="F158" s="41"/>
      <c r="G158" s="4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41"/>
      <c r="D159" s="41"/>
      <c r="E159" s="41"/>
      <c r="F159" s="41"/>
      <c r="G159" s="4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41"/>
      <c r="D160" s="41"/>
      <c r="E160" s="41"/>
      <c r="F160" s="41"/>
      <c r="G160" s="4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41"/>
      <c r="D161" s="41"/>
      <c r="E161" s="41"/>
      <c r="F161" s="41"/>
      <c r="G161" s="4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41"/>
      <c r="D162" s="41"/>
      <c r="E162" s="41"/>
      <c r="F162" s="41"/>
      <c r="G162" s="4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41"/>
      <c r="D163" s="41"/>
      <c r="E163" s="41"/>
      <c r="F163" s="41"/>
      <c r="G163" s="4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41"/>
      <c r="D164" s="41"/>
      <c r="E164" s="41"/>
      <c r="F164" s="41"/>
      <c r="G164" s="4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41"/>
      <c r="D165" s="41"/>
      <c r="E165" s="41"/>
      <c r="F165" s="41"/>
      <c r="G165" s="4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41"/>
      <c r="D166" s="41"/>
      <c r="E166" s="41"/>
      <c r="F166" s="41"/>
      <c r="G166" s="4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41"/>
      <c r="D167" s="41"/>
      <c r="E167" s="41"/>
      <c r="F167" s="41"/>
      <c r="G167" s="4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41"/>
      <c r="D168" s="41"/>
      <c r="E168" s="41"/>
      <c r="F168" s="41"/>
      <c r="G168" s="4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41"/>
      <c r="D169" s="41"/>
      <c r="E169" s="41"/>
      <c r="F169" s="41"/>
      <c r="G169" s="4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41"/>
      <c r="D170" s="41"/>
      <c r="E170" s="41"/>
      <c r="F170" s="41"/>
      <c r="G170" s="4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41"/>
      <c r="D171" s="41"/>
      <c r="E171" s="41"/>
      <c r="F171" s="41"/>
      <c r="G171" s="4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41"/>
      <c r="D172" s="41"/>
      <c r="E172" s="41"/>
      <c r="F172" s="41"/>
      <c r="G172" s="4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41"/>
      <c r="D173" s="41"/>
      <c r="E173" s="41"/>
      <c r="F173" s="41"/>
      <c r="G173" s="4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41"/>
      <c r="D174" s="41"/>
      <c r="E174" s="41"/>
      <c r="F174" s="41"/>
      <c r="G174" s="4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41"/>
      <c r="D175" s="41"/>
      <c r="E175" s="41"/>
      <c r="F175" s="41"/>
      <c r="G175" s="4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41"/>
      <c r="D176" s="41"/>
      <c r="E176" s="41"/>
      <c r="F176" s="41"/>
      <c r="G176" s="4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41"/>
      <c r="D177" s="41"/>
      <c r="E177" s="41"/>
      <c r="F177" s="41"/>
      <c r="G177" s="4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41"/>
      <c r="D178" s="41"/>
      <c r="E178" s="41"/>
      <c r="F178" s="41"/>
      <c r="G178" s="4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41"/>
      <c r="D179" s="41"/>
      <c r="E179" s="41"/>
      <c r="F179" s="41"/>
      <c r="G179" s="4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41"/>
      <c r="D180" s="41"/>
      <c r="E180" s="41"/>
      <c r="F180" s="41"/>
      <c r="G180" s="4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41"/>
      <c r="D181" s="41"/>
      <c r="E181" s="41"/>
      <c r="F181" s="41"/>
      <c r="G181" s="4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41"/>
      <c r="D182" s="41"/>
      <c r="E182" s="41"/>
      <c r="F182" s="41"/>
      <c r="G182" s="4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41"/>
      <c r="D183" s="41"/>
      <c r="E183" s="41"/>
      <c r="F183" s="41"/>
      <c r="G183" s="4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41"/>
      <c r="D184" s="41"/>
      <c r="E184" s="41"/>
      <c r="F184" s="41"/>
      <c r="G184" s="4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41"/>
      <c r="D185" s="41"/>
      <c r="E185" s="41"/>
      <c r="F185" s="41"/>
      <c r="G185" s="4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41"/>
      <c r="D186" s="41"/>
      <c r="E186" s="41"/>
      <c r="F186" s="41"/>
      <c r="G186" s="4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41"/>
      <c r="D187" s="41"/>
      <c r="E187" s="41"/>
      <c r="F187" s="41"/>
      <c r="G187" s="4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41"/>
      <c r="D188" s="41"/>
      <c r="E188" s="41"/>
      <c r="F188" s="41"/>
      <c r="G188" s="4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41"/>
      <c r="D189" s="41"/>
      <c r="E189" s="41"/>
      <c r="F189" s="41"/>
      <c r="G189" s="4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41"/>
      <c r="D190" s="41"/>
      <c r="E190" s="41"/>
      <c r="F190" s="41"/>
      <c r="G190" s="4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41"/>
      <c r="D191" s="41"/>
      <c r="E191" s="41"/>
      <c r="F191" s="41"/>
      <c r="G191" s="4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41"/>
      <c r="D192" s="41"/>
      <c r="E192" s="41"/>
      <c r="F192" s="41"/>
      <c r="G192" s="4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41"/>
      <c r="D193" s="41"/>
      <c r="E193" s="41"/>
      <c r="F193" s="41"/>
      <c r="G193" s="4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41"/>
      <c r="D194" s="41"/>
      <c r="E194" s="41"/>
      <c r="F194" s="41"/>
      <c r="G194" s="4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41"/>
      <c r="D195" s="41"/>
      <c r="E195" s="41"/>
      <c r="F195" s="41"/>
      <c r="G195" s="4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41"/>
      <c r="D196" s="41"/>
      <c r="E196" s="41"/>
      <c r="F196" s="41"/>
      <c r="G196" s="4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41"/>
      <c r="D197" s="41"/>
      <c r="E197" s="41"/>
      <c r="F197" s="41"/>
      <c r="G197" s="4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41"/>
      <c r="D198" s="41"/>
      <c r="E198" s="41"/>
      <c r="F198" s="41"/>
      <c r="G198" s="4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41"/>
      <c r="D199" s="41"/>
      <c r="E199" s="41"/>
      <c r="F199" s="41"/>
      <c r="G199" s="4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41"/>
      <c r="D200" s="41"/>
      <c r="E200" s="41"/>
      <c r="F200" s="41"/>
      <c r="G200" s="4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41"/>
      <c r="D201" s="41"/>
      <c r="E201" s="41"/>
      <c r="F201" s="41"/>
      <c r="G201" s="4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41"/>
      <c r="D202" s="41"/>
      <c r="E202" s="41"/>
      <c r="F202" s="41"/>
      <c r="G202" s="4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41"/>
      <c r="D203" s="41"/>
      <c r="E203" s="41"/>
      <c r="F203" s="41"/>
      <c r="G203" s="4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41"/>
      <c r="D204" s="41"/>
      <c r="E204" s="41"/>
      <c r="F204" s="41"/>
      <c r="G204" s="4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41"/>
      <c r="D205" s="41"/>
      <c r="E205" s="41"/>
      <c r="F205" s="41"/>
      <c r="G205" s="4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41"/>
      <c r="D206" s="41"/>
      <c r="E206" s="41"/>
      <c r="F206" s="41"/>
      <c r="G206" s="4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41"/>
      <c r="D207" s="41"/>
      <c r="E207" s="41"/>
      <c r="F207" s="41"/>
      <c r="G207" s="4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41"/>
      <c r="D208" s="41"/>
      <c r="E208" s="41"/>
      <c r="F208" s="41"/>
      <c r="G208" s="4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41"/>
      <c r="D209" s="41"/>
      <c r="E209" s="41"/>
      <c r="F209" s="41"/>
      <c r="G209" s="4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41"/>
      <c r="D210" s="41"/>
      <c r="E210" s="41"/>
      <c r="F210" s="41"/>
      <c r="G210" s="4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41"/>
      <c r="D211" s="41"/>
      <c r="E211" s="41"/>
      <c r="F211" s="41"/>
      <c r="G211" s="4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41"/>
      <c r="D212" s="41"/>
      <c r="E212" s="41"/>
      <c r="F212" s="41"/>
      <c r="G212" s="4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41"/>
      <c r="D213" s="41"/>
      <c r="E213" s="41"/>
      <c r="F213" s="41"/>
      <c r="G213" s="4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41"/>
      <c r="D214" s="41"/>
      <c r="E214" s="41"/>
      <c r="F214" s="41"/>
      <c r="G214" s="4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41"/>
      <c r="D215" s="41"/>
      <c r="E215" s="41"/>
      <c r="F215" s="41"/>
      <c r="G215" s="4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41"/>
      <c r="D216" s="41"/>
      <c r="E216" s="41"/>
      <c r="F216" s="41"/>
      <c r="G216" s="4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41"/>
      <c r="D217" s="41"/>
      <c r="E217" s="41"/>
      <c r="F217" s="41"/>
      <c r="G217" s="4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41"/>
      <c r="D218" s="41"/>
      <c r="E218" s="41"/>
      <c r="F218" s="41"/>
      <c r="G218" s="4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41"/>
      <c r="D219" s="41"/>
      <c r="E219" s="41"/>
      <c r="F219" s="41"/>
      <c r="G219" s="4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41"/>
      <c r="D220" s="41"/>
      <c r="E220" s="41"/>
      <c r="F220" s="41"/>
      <c r="G220" s="4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41"/>
      <c r="D221" s="41"/>
      <c r="E221" s="41"/>
      <c r="F221" s="41"/>
      <c r="G221" s="4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41"/>
      <c r="D222" s="41"/>
      <c r="E222" s="41"/>
      <c r="F222" s="41"/>
      <c r="G222" s="4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41"/>
      <c r="D223" s="41"/>
      <c r="E223" s="41"/>
      <c r="F223" s="41"/>
      <c r="G223" s="4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41"/>
      <c r="D224" s="41"/>
      <c r="E224" s="41"/>
      <c r="F224" s="41"/>
      <c r="G224" s="4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41"/>
      <c r="D225" s="41"/>
      <c r="E225" s="41"/>
      <c r="F225" s="41"/>
      <c r="G225" s="4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41"/>
      <c r="D226" s="41"/>
      <c r="E226" s="41"/>
      <c r="F226" s="41"/>
      <c r="G226" s="4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41"/>
      <c r="D227" s="41"/>
      <c r="E227" s="41"/>
      <c r="F227" s="41"/>
      <c r="G227" s="4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41"/>
      <c r="D228" s="41"/>
      <c r="E228" s="41"/>
      <c r="F228" s="41"/>
      <c r="G228" s="4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41"/>
      <c r="D229" s="41"/>
      <c r="E229" s="41"/>
      <c r="F229" s="41"/>
      <c r="G229" s="4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41"/>
      <c r="D230" s="41"/>
      <c r="E230" s="41"/>
      <c r="F230" s="41"/>
      <c r="G230" s="4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41"/>
      <c r="D231" s="41"/>
      <c r="E231" s="41"/>
      <c r="F231" s="41"/>
      <c r="G231" s="4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41"/>
      <c r="D232" s="41"/>
      <c r="E232" s="41"/>
      <c r="F232" s="41"/>
      <c r="G232" s="4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41"/>
      <c r="D233" s="41"/>
      <c r="E233" s="41"/>
      <c r="F233" s="41"/>
      <c r="G233" s="4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41"/>
      <c r="D234" s="41"/>
      <c r="E234" s="41"/>
      <c r="F234" s="41"/>
      <c r="G234" s="4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41"/>
      <c r="D235" s="41"/>
      <c r="E235" s="41"/>
      <c r="F235" s="41"/>
      <c r="G235" s="4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41"/>
      <c r="D236" s="41"/>
      <c r="E236" s="41"/>
      <c r="F236" s="41"/>
      <c r="G236" s="4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41"/>
      <c r="D237" s="41"/>
      <c r="E237" s="41"/>
      <c r="F237" s="41"/>
      <c r="G237" s="4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41"/>
      <c r="D238" s="41"/>
      <c r="E238" s="41"/>
      <c r="F238" s="41"/>
      <c r="G238" s="4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41"/>
      <c r="D239" s="41"/>
      <c r="E239" s="41"/>
      <c r="F239" s="41"/>
      <c r="G239" s="4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41"/>
      <c r="D240" s="41"/>
      <c r="E240" s="41"/>
      <c r="F240" s="41"/>
      <c r="G240" s="4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41"/>
      <c r="D241" s="41"/>
      <c r="E241" s="41"/>
      <c r="F241" s="41"/>
      <c r="G241" s="4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41"/>
      <c r="D242" s="41"/>
      <c r="E242" s="41"/>
      <c r="F242" s="41"/>
      <c r="G242" s="4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41"/>
      <c r="D243" s="41"/>
      <c r="E243" s="41"/>
      <c r="F243" s="41"/>
      <c r="G243" s="4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41"/>
      <c r="D244" s="41"/>
      <c r="E244" s="41"/>
      <c r="F244" s="41"/>
      <c r="G244" s="4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41"/>
      <c r="D245" s="41"/>
      <c r="E245" s="41"/>
      <c r="F245" s="41"/>
      <c r="G245" s="4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41"/>
      <c r="D246" s="41"/>
      <c r="E246" s="41"/>
      <c r="F246" s="41"/>
      <c r="G246" s="4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41"/>
      <c r="D247" s="41"/>
      <c r="E247" s="41"/>
      <c r="F247" s="41"/>
      <c r="G247" s="4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41"/>
      <c r="D248" s="41"/>
      <c r="E248" s="41"/>
      <c r="F248" s="41"/>
      <c r="G248" s="4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41"/>
      <c r="D249" s="41"/>
      <c r="E249" s="41"/>
      <c r="F249" s="41"/>
      <c r="G249" s="4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41"/>
      <c r="D250" s="41"/>
      <c r="E250" s="41"/>
      <c r="F250" s="41"/>
      <c r="G250" s="4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41"/>
      <c r="D251" s="41"/>
      <c r="E251" s="41"/>
      <c r="F251" s="41"/>
      <c r="G251" s="4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41"/>
      <c r="D252" s="41"/>
      <c r="E252" s="41"/>
      <c r="F252" s="41"/>
      <c r="G252" s="4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41"/>
      <c r="D253" s="41"/>
      <c r="E253" s="41"/>
      <c r="F253" s="41"/>
      <c r="G253" s="4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41"/>
      <c r="D254" s="41"/>
      <c r="E254" s="41"/>
      <c r="F254" s="41"/>
      <c r="G254" s="4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41"/>
      <c r="D255" s="41"/>
      <c r="E255" s="41"/>
      <c r="F255" s="41"/>
      <c r="G255" s="4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41"/>
      <c r="D256" s="41"/>
      <c r="E256" s="41"/>
      <c r="F256" s="41"/>
      <c r="G256" s="4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41"/>
      <c r="D257" s="41"/>
      <c r="E257" s="41"/>
      <c r="F257" s="41"/>
      <c r="G257" s="4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41"/>
      <c r="D258" s="41"/>
      <c r="E258" s="41"/>
      <c r="F258" s="41"/>
      <c r="G258" s="4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41"/>
      <c r="D259" s="41"/>
      <c r="E259" s="41"/>
      <c r="F259" s="41"/>
      <c r="G259" s="4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41"/>
      <c r="D260" s="41"/>
      <c r="E260" s="41"/>
      <c r="F260" s="41"/>
      <c r="G260" s="4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41"/>
      <c r="D261" s="41"/>
      <c r="E261" s="41"/>
      <c r="F261" s="41"/>
      <c r="G261" s="4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41"/>
      <c r="D262" s="41"/>
      <c r="E262" s="41"/>
      <c r="F262" s="41"/>
      <c r="G262" s="4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41"/>
      <c r="D263" s="41"/>
      <c r="E263" s="41"/>
      <c r="F263" s="41"/>
      <c r="G263" s="4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41"/>
      <c r="D264" s="41"/>
      <c r="E264" s="41"/>
      <c r="F264" s="41"/>
      <c r="G264" s="4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41"/>
      <c r="D265" s="41"/>
      <c r="E265" s="41"/>
      <c r="F265" s="41"/>
      <c r="G265" s="4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41"/>
      <c r="D266" s="41"/>
      <c r="E266" s="41"/>
      <c r="F266" s="41"/>
      <c r="G266" s="4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41"/>
      <c r="D267" s="41"/>
      <c r="E267" s="41"/>
      <c r="F267" s="41"/>
      <c r="G267" s="4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41"/>
      <c r="D268" s="41"/>
      <c r="E268" s="41"/>
      <c r="F268" s="41"/>
      <c r="G268" s="4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41"/>
      <c r="D269" s="41"/>
      <c r="E269" s="41"/>
      <c r="F269" s="41"/>
      <c r="G269" s="4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41"/>
      <c r="D270" s="41"/>
      <c r="E270" s="41"/>
      <c r="F270" s="41"/>
      <c r="G270" s="4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41"/>
      <c r="D271" s="41"/>
      <c r="E271" s="41"/>
      <c r="F271" s="41"/>
      <c r="G271" s="4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41"/>
      <c r="D272" s="41"/>
      <c r="E272" s="41"/>
      <c r="F272" s="41"/>
      <c r="G272" s="4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41"/>
      <c r="D273" s="41"/>
      <c r="E273" s="41"/>
      <c r="F273" s="41"/>
      <c r="G273" s="4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41"/>
      <c r="D274" s="41"/>
      <c r="E274" s="41"/>
      <c r="F274" s="41"/>
      <c r="G274" s="4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41"/>
      <c r="D275" s="41"/>
      <c r="E275" s="41"/>
      <c r="F275" s="41"/>
      <c r="G275" s="4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41"/>
      <c r="D276" s="41"/>
      <c r="E276" s="41"/>
      <c r="F276" s="41"/>
      <c r="G276" s="4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41"/>
      <c r="D277" s="41"/>
      <c r="E277" s="41"/>
      <c r="F277" s="41"/>
      <c r="G277" s="4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41"/>
      <c r="D278" s="41"/>
      <c r="E278" s="41"/>
      <c r="F278" s="41"/>
      <c r="G278" s="4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41"/>
      <c r="D279" s="41"/>
      <c r="E279" s="41"/>
      <c r="F279" s="41"/>
      <c r="G279" s="4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41"/>
      <c r="D280" s="41"/>
      <c r="E280" s="41"/>
      <c r="F280" s="41"/>
      <c r="G280" s="4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41"/>
      <c r="D281" s="41"/>
      <c r="E281" s="41"/>
      <c r="F281" s="41"/>
      <c r="G281" s="4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41"/>
      <c r="D282" s="41"/>
      <c r="E282" s="41"/>
      <c r="F282" s="41"/>
      <c r="G282" s="4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41"/>
      <c r="D283" s="41"/>
      <c r="E283" s="41"/>
      <c r="F283" s="41"/>
      <c r="G283" s="4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41"/>
      <c r="D284" s="41"/>
      <c r="E284" s="41"/>
      <c r="F284" s="41"/>
      <c r="G284" s="4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41"/>
      <c r="D285" s="41"/>
      <c r="E285" s="41"/>
      <c r="F285" s="41"/>
      <c r="G285" s="4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41"/>
      <c r="D286" s="41"/>
      <c r="E286" s="41"/>
      <c r="F286" s="41"/>
      <c r="G286" s="4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41"/>
      <c r="D287" s="41"/>
      <c r="E287" s="41"/>
      <c r="F287" s="41"/>
      <c r="G287" s="4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41"/>
      <c r="D288" s="41"/>
      <c r="E288" s="41"/>
      <c r="F288" s="41"/>
      <c r="G288" s="4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41"/>
      <c r="D289" s="41"/>
      <c r="E289" s="41"/>
      <c r="F289" s="41"/>
      <c r="G289" s="4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41"/>
      <c r="D290" s="41"/>
      <c r="E290" s="41"/>
      <c r="F290" s="41"/>
      <c r="G290" s="4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41"/>
      <c r="D291" s="41"/>
      <c r="E291" s="41"/>
      <c r="F291" s="41"/>
      <c r="G291" s="4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41"/>
      <c r="D292" s="41"/>
      <c r="E292" s="41"/>
      <c r="F292" s="41"/>
      <c r="G292" s="4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41"/>
      <c r="D293" s="41"/>
      <c r="E293" s="41"/>
      <c r="F293" s="41"/>
      <c r="G293" s="4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41"/>
      <c r="D294" s="41"/>
      <c r="E294" s="41"/>
      <c r="F294" s="41"/>
      <c r="G294" s="4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41"/>
      <c r="D295" s="41"/>
      <c r="E295" s="41"/>
      <c r="F295" s="41"/>
      <c r="G295" s="4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41"/>
      <c r="D296" s="41"/>
      <c r="E296" s="41"/>
      <c r="F296" s="41"/>
      <c r="G296" s="4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41"/>
      <c r="D297" s="41"/>
      <c r="E297" s="41"/>
      <c r="F297" s="41"/>
      <c r="G297" s="4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41"/>
      <c r="D298" s="41"/>
      <c r="E298" s="41"/>
      <c r="F298" s="41"/>
      <c r="G298" s="4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41"/>
      <c r="D299" s="41"/>
      <c r="E299" s="41"/>
      <c r="F299" s="41"/>
      <c r="G299" s="4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41"/>
      <c r="D300" s="41"/>
      <c r="E300" s="41"/>
      <c r="F300" s="41"/>
      <c r="G300" s="4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41"/>
      <c r="D301" s="41"/>
      <c r="E301" s="41"/>
      <c r="F301" s="41"/>
      <c r="G301" s="4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41"/>
      <c r="D302" s="41"/>
      <c r="E302" s="41"/>
      <c r="F302" s="41"/>
      <c r="G302" s="4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41"/>
      <c r="D303" s="41"/>
      <c r="E303" s="41"/>
      <c r="F303" s="41"/>
      <c r="G303" s="4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41"/>
      <c r="D304" s="41"/>
      <c r="E304" s="41"/>
      <c r="F304" s="41"/>
      <c r="G304" s="4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41"/>
      <c r="D305" s="41"/>
      <c r="E305" s="41"/>
      <c r="F305" s="41"/>
      <c r="G305" s="4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41"/>
      <c r="D306" s="41"/>
      <c r="E306" s="41"/>
      <c r="F306" s="41"/>
      <c r="G306" s="4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41"/>
      <c r="D307" s="41"/>
      <c r="E307" s="41"/>
      <c r="F307" s="41"/>
      <c r="G307" s="4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41"/>
      <c r="D308" s="41"/>
      <c r="E308" s="41"/>
      <c r="F308" s="41"/>
      <c r="G308" s="4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41"/>
      <c r="D309" s="41"/>
      <c r="E309" s="41"/>
      <c r="F309" s="41"/>
      <c r="G309" s="4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41"/>
      <c r="D310" s="41"/>
      <c r="E310" s="41"/>
      <c r="F310" s="41"/>
      <c r="G310" s="4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41"/>
      <c r="D311" s="41"/>
      <c r="E311" s="41"/>
      <c r="F311" s="41"/>
      <c r="G311" s="4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41"/>
      <c r="D312" s="41"/>
      <c r="E312" s="41"/>
      <c r="F312" s="41"/>
      <c r="G312" s="4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41"/>
      <c r="D313" s="41"/>
      <c r="E313" s="41"/>
      <c r="F313" s="41"/>
      <c r="G313" s="4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41"/>
      <c r="D314" s="41"/>
      <c r="E314" s="41"/>
      <c r="F314" s="41"/>
      <c r="G314" s="4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41"/>
      <c r="D315" s="41"/>
      <c r="E315" s="41"/>
      <c r="F315" s="41"/>
      <c r="G315" s="4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41"/>
      <c r="D316" s="41"/>
      <c r="E316" s="41"/>
      <c r="F316" s="41"/>
      <c r="G316" s="4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41"/>
      <c r="D317" s="41"/>
      <c r="E317" s="41"/>
      <c r="F317" s="41"/>
      <c r="G317" s="4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41"/>
      <c r="D318" s="41"/>
      <c r="E318" s="41"/>
      <c r="F318" s="41"/>
      <c r="G318" s="4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41"/>
      <c r="D319" s="41"/>
      <c r="E319" s="41"/>
      <c r="F319" s="41"/>
      <c r="G319" s="4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41"/>
      <c r="D320" s="41"/>
      <c r="E320" s="41"/>
      <c r="F320" s="41"/>
      <c r="G320" s="4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41"/>
      <c r="D321" s="41"/>
      <c r="E321" s="41"/>
      <c r="F321" s="41"/>
      <c r="G321" s="4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41"/>
      <c r="D322" s="41"/>
      <c r="E322" s="41"/>
      <c r="F322" s="41"/>
      <c r="G322" s="4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41"/>
      <c r="D323" s="41"/>
      <c r="E323" s="41"/>
      <c r="F323" s="41"/>
      <c r="G323" s="4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41"/>
      <c r="D324" s="41"/>
      <c r="E324" s="41"/>
      <c r="F324" s="41"/>
      <c r="G324" s="4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41"/>
      <c r="D325" s="41"/>
      <c r="E325" s="41"/>
      <c r="F325" s="41"/>
      <c r="G325" s="4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41"/>
      <c r="D326" s="41"/>
      <c r="E326" s="41"/>
      <c r="F326" s="41"/>
      <c r="G326" s="4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41"/>
      <c r="D327" s="41"/>
      <c r="E327" s="41"/>
      <c r="F327" s="41"/>
      <c r="G327" s="4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41"/>
      <c r="D328" s="41"/>
      <c r="E328" s="41"/>
      <c r="F328" s="41"/>
      <c r="G328" s="4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41"/>
      <c r="D329" s="41"/>
      <c r="E329" s="41"/>
      <c r="F329" s="41"/>
      <c r="G329" s="4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41"/>
      <c r="D330" s="41"/>
      <c r="E330" s="41"/>
      <c r="F330" s="41"/>
      <c r="G330" s="4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41"/>
      <c r="D331" s="41"/>
      <c r="E331" s="41"/>
      <c r="F331" s="41"/>
      <c r="G331" s="4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41"/>
      <c r="D332" s="41"/>
      <c r="E332" s="41"/>
      <c r="F332" s="41"/>
      <c r="G332" s="4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41"/>
      <c r="D333" s="41"/>
      <c r="E333" s="41"/>
      <c r="F333" s="41"/>
      <c r="G333" s="4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41"/>
      <c r="D334" s="41"/>
      <c r="E334" s="41"/>
      <c r="F334" s="41"/>
      <c r="G334" s="4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41"/>
      <c r="D335" s="41"/>
      <c r="E335" s="41"/>
      <c r="F335" s="41"/>
      <c r="G335" s="4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41"/>
      <c r="D336" s="41"/>
      <c r="E336" s="41"/>
      <c r="F336" s="41"/>
      <c r="G336" s="4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41"/>
      <c r="D337" s="41"/>
      <c r="E337" s="41"/>
      <c r="F337" s="41"/>
      <c r="G337" s="4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41"/>
      <c r="D338" s="41"/>
      <c r="E338" s="41"/>
      <c r="F338" s="41"/>
      <c r="G338" s="4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41"/>
      <c r="D339" s="41"/>
      <c r="E339" s="41"/>
      <c r="F339" s="41"/>
      <c r="G339" s="4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41"/>
      <c r="D340" s="41"/>
      <c r="E340" s="41"/>
      <c r="F340" s="41"/>
      <c r="G340" s="4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41"/>
      <c r="D341" s="41"/>
      <c r="E341" s="41"/>
      <c r="F341" s="41"/>
      <c r="G341" s="4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41"/>
      <c r="D342" s="41"/>
      <c r="E342" s="41"/>
      <c r="F342" s="41"/>
      <c r="G342" s="4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41"/>
      <c r="D343" s="41"/>
      <c r="E343" s="41"/>
      <c r="F343" s="41"/>
      <c r="G343" s="4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41"/>
      <c r="D344" s="41"/>
      <c r="E344" s="41"/>
      <c r="F344" s="41"/>
      <c r="G344" s="4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41"/>
      <c r="D345" s="41"/>
      <c r="E345" s="41"/>
      <c r="F345" s="41"/>
      <c r="G345" s="4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41"/>
      <c r="D346" s="41"/>
      <c r="E346" s="41"/>
      <c r="F346" s="41"/>
      <c r="G346" s="4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41"/>
      <c r="D347" s="41"/>
      <c r="E347" s="41"/>
      <c r="F347" s="41"/>
      <c r="G347" s="4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41"/>
      <c r="D348" s="41"/>
      <c r="E348" s="41"/>
      <c r="F348" s="41"/>
      <c r="G348" s="4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41"/>
      <c r="D349" s="41"/>
      <c r="E349" s="41"/>
      <c r="F349" s="41"/>
      <c r="G349" s="4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41"/>
      <c r="D350" s="41"/>
      <c r="E350" s="41"/>
      <c r="F350" s="41"/>
      <c r="G350" s="4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41"/>
      <c r="D351" s="41"/>
      <c r="E351" s="41"/>
      <c r="F351" s="41"/>
      <c r="G351" s="4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41"/>
      <c r="D352" s="41"/>
      <c r="E352" s="41"/>
      <c r="F352" s="41"/>
      <c r="G352" s="4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41"/>
      <c r="D353" s="41"/>
      <c r="E353" s="41"/>
      <c r="F353" s="41"/>
      <c r="G353" s="4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41"/>
      <c r="D354" s="41"/>
      <c r="E354" s="41"/>
      <c r="F354" s="41"/>
      <c r="G354" s="4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41"/>
      <c r="D355" s="41"/>
      <c r="E355" s="41"/>
      <c r="F355" s="41"/>
      <c r="G355" s="4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41"/>
      <c r="D356" s="41"/>
      <c r="E356" s="41"/>
      <c r="F356" s="41"/>
      <c r="G356" s="4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41"/>
      <c r="D357" s="41"/>
      <c r="E357" s="41"/>
      <c r="F357" s="41"/>
      <c r="G357" s="4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41"/>
      <c r="D358" s="41"/>
      <c r="E358" s="41"/>
      <c r="F358" s="41"/>
      <c r="G358" s="4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41"/>
      <c r="D359" s="41"/>
      <c r="E359" s="41"/>
      <c r="F359" s="41"/>
      <c r="G359" s="4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41"/>
      <c r="D360" s="41"/>
      <c r="E360" s="41"/>
      <c r="F360" s="41"/>
      <c r="G360" s="4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41"/>
      <c r="D361" s="41"/>
      <c r="E361" s="41"/>
      <c r="F361" s="41"/>
      <c r="G361" s="4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41"/>
      <c r="D362" s="41"/>
      <c r="E362" s="41"/>
      <c r="F362" s="41"/>
      <c r="G362" s="4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41"/>
      <c r="D363" s="41"/>
      <c r="E363" s="41"/>
      <c r="F363" s="41"/>
      <c r="G363" s="4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41"/>
      <c r="D364" s="41"/>
      <c r="E364" s="41"/>
      <c r="F364" s="41"/>
      <c r="G364" s="4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41"/>
      <c r="D365" s="41"/>
      <c r="E365" s="41"/>
      <c r="F365" s="41"/>
      <c r="G365" s="4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41"/>
      <c r="D366" s="41"/>
      <c r="E366" s="41"/>
      <c r="F366" s="41"/>
      <c r="G366" s="4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41"/>
      <c r="D367" s="41"/>
      <c r="E367" s="41"/>
      <c r="F367" s="41"/>
      <c r="G367" s="4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41"/>
      <c r="D368" s="41"/>
      <c r="E368" s="41"/>
      <c r="F368" s="41"/>
      <c r="G368" s="4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41"/>
      <c r="D369" s="41"/>
      <c r="E369" s="41"/>
      <c r="F369" s="41"/>
      <c r="G369" s="4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41"/>
      <c r="D370" s="41"/>
      <c r="E370" s="41"/>
      <c r="F370" s="41"/>
      <c r="G370" s="4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41"/>
      <c r="D371" s="41"/>
      <c r="E371" s="41"/>
      <c r="F371" s="41"/>
      <c r="G371" s="4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41"/>
      <c r="D372" s="41"/>
      <c r="E372" s="41"/>
      <c r="F372" s="41"/>
      <c r="G372" s="4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41"/>
      <c r="D373" s="41"/>
      <c r="E373" s="41"/>
      <c r="F373" s="41"/>
      <c r="G373" s="4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41"/>
      <c r="D374" s="41"/>
      <c r="E374" s="41"/>
      <c r="F374" s="41"/>
      <c r="G374" s="4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41"/>
      <c r="D375" s="41"/>
      <c r="E375" s="41"/>
      <c r="F375" s="41"/>
      <c r="G375" s="4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41"/>
      <c r="D376" s="41"/>
      <c r="E376" s="41"/>
      <c r="F376" s="41"/>
      <c r="G376" s="4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41"/>
      <c r="D377" s="41"/>
      <c r="E377" s="41"/>
      <c r="F377" s="41"/>
      <c r="G377" s="4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41"/>
      <c r="D378" s="41"/>
      <c r="E378" s="41"/>
      <c r="F378" s="41"/>
      <c r="G378" s="4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41"/>
      <c r="D379" s="41"/>
      <c r="E379" s="41"/>
      <c r="F379" s="41"/>
      <c r="G379" s="4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41"/>
      <c r="D380" s="41"/>
      <c r="E380" s="41"/>
      <c r="F380" s="41"/>
      <c r="G380" s="4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41"/>
      <c r="D381" s="41"/>
      <c r="E381" s="41"/>
      <c r="F381" s="41"/>
      <c r="G381" s="4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41"/>
      <c r="D382" s="41"/>
      <c r="E382" s="41"/>
      <c r="F382" s="41"/>
      <c r="G382" s="4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41"/>
      <c r="D383" s="41"/>
      <c r="E383" s="41"/>
      <c r="F383" s="41"/>
      <c r="G383" s="4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41"/>
      <c r="D384" s="41"/>
      <c r="E384" s="41"/>
      <c r="F384" s="41"/>
      <c r="G384" s="4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41"/>
      <c r="D385" s="41"/>
      <c r="E385" s="41"/>
      <c r="F385" s="41"/>
      <c r="G385" s="4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41"/>
      <c r="D386" s="41"/>
      <c r="E386" s="41"/>
      <c r="F386" s="41"/>
      <c r="G386" s="4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41"/>
      <c r="D387" s="41"/>
      <c r="E387" s="41"/>
      <c r="F387" s="41"/>
      <c r="G387" s="4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41"/>
      <c r="D388" s="41"/>
      <c r="E388" s="41"/>
      <c r="F388" s="41"/>
      <c r="G388" s="4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41"/>
      <c r="D389" s="41"/>
      <c r="E389" s="41"/>
      <c r="F389" s="41"/>
      <c r="G389" s="4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41"/>
      <c r="D390" s="41"/>
      <c r="E390" s="41"/>
      <c r="F390" s="41"/>
      <c r="G390" s="4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41"/>
      <c r="D391" s="41"/>
      <c r="E391" s="41"/>
      <c r="F391" s="41"/>
      <c r="G391" s="4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41"/>
      <c r="D392" s="41"/>
      <c r="E392" s="41"/>
      <c r="F392" s="41"/>
      <c r="G392" s="4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41"/>
      <c r="D393" s="41"/>
      <c r="E393" s="41"/>
      <c r="F393" s="41"/>
      <c r="G393" s="4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41"/>
      <c r="D394" s="41"/>
      <c r="E394" s="41"/>
      <c r="F394" s="41"/>
      <c r="G394" s="4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41"/>
      <c r="D395" s="41"/>
      <c r="E395" s="41"/>
      <c r="F395" s="41"/>
      <c r="G395" s="4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41"/>
      <c r="D396" s="41"/>
      <c r="E396" s="41"/>
      <c r="F396" s="41"/>
      <c r="G396" s="4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41"/>
      <c r="D397" s="41"/>
      <c r="E397" s="41"/>
      <c r="F397" s="41"/>
      <c r="G397" s="4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41"/>
      <c r="D398" s="41"/>
      <c r="E398" s="41"/>
      <c r="F398" s="41"/>
      <c r="G398" s="4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41"/>
      <c r="D399" s="41"/>
      <c r="E399" s="41"/>
      <c r="F399" s="41"/>
      <c r="G399" s="4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41"/>
      <c r="D400" s="41"/>
      <c r="E400" s="41"/>
      <c r="F400" s="41"/>
      <c r="G400" s="4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41"/>
      <c r="D401" s="41"/>
      <c r="E401" s="41"/>
      <c r="F401" s="41"/>
      <c r="G401" s="4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41"/>
      <c r="D402" s="41"/>
      <c r="E402" s="41"/>
      <c r="F402" s="41"/>
      <c r="G402" s="4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41"/>
      <c r="D403" s="41"/>
      <c r="E403" s="41"/>
      <c r="F403" s="41"/>
      <c r="G403" s="4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41"/>
      <c r="D404" s="41"/>
      <c r="E404" s="41"/>
      <c r="F404" s="41"/>
      <c r="G404" s="4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41"/>
      <c r="D405" s="41"/>
      <c r="E405" s="41"/>
      <c r="F405" s="41"/>
      <c r="G405" s="4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41"/>
      <c r="D406" s="41"/>
      <c r="E406" s="41"/>
      <c r="F406" s="41"/>
      <c r="G406" s="4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41"/>
      <c r="D407" s="41"/>
      <c r="E407" s="41"/>
      <c r="F407" s="41"/>
      <c r="G407" s="4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41"/>
      <c r="D408" s="41"/>
      <c r="E408" s="41"/>
      <c r="F408" s="41"/>
      <c r="G408" s="4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41"/>
      <c r="D409" s="41"/>
      <c r="E409" s="41"/>
      <c r="F409" s="41"/>
      <c r="G409" s="4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41"/>
      <c r="D410" s="41"/>
      <c r="E410" s="41"/>
      <c r="F410" s="41"/>
      <c r="G410" s="4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41"/>
      <c r="D411" s="41"/>
      <c r="E411" s="41"/>
      <c r="F411" s="41"/>
      <c r="G411" s="4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41"/>
      <c r="D412" s="41"/>
      <c r="E412" s="41"/>
      <c r="F412" s="41"/>
      <c r="G412" s="4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41"/>
      <c r="D413" s="41"/>
      <c r="E413" s="41"/>
      <c r="F413" s="41"/>
      <c r="G413" s="4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41"/>
      <c r="D414" s="41"/>
      <c r="E414" s="41"/>
      <c r="F414" s="41"/>
      <c r="G414" s="4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41"/>
      <c r="D415" s="41"/>
      <c r="E415" s="41"/>
      <c r="F415" s="41"/>
      <c r="G415" s="4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41"/>
      <c r="D416" s="41"/>
      <c r="E416" s="41"/>
      <c r="F416" s="41"/>
      <c r="G416" s="4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41"/>
      <c r="D417" s="41"/>
      <c r="E417" s="41"/>
      <c r="F417" s="41"/>
      <c r="G417" s="4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41"/>
      <c r="D418" s="41"/>
      <c r="E418" s="41"/>
      <c r="F418" s="41"/>
      <c r="G418" s="4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41"/>
      <c r="D419" s="41"/>
      <c r="E419" s="41"/>
      <c r="F419" s="41"/>
      <c r="G419" s="4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41"/>
      <c r="D420" s="41"/>
      <c r="E420" s="41"/>
      <c r="F420" s="41"/>
      <c r="G420" s="4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41"/>
      <c r="D421" s="41"/>
      <c r="E421" s="41"/>
      <c r="F421" s="41"/>
      <c r="G421" s="4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41"/>
      <c r="D422" s="41"/>
      <c r="E422" s="41"/>
      <c r="F422" s="41"/>
      <c r="G422" s="4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41"/>
      <c r="D423" s="41"/>
      <c r="E423" s="41"/>
      <c r="F423" s="41"/>
      <c r="G423" s="4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41"/>
      <c r="D424" s="41"/>
      <c r="E424" s="41"/>
      <c r="F424" s="41"/>
      <c r="G424" s="4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41"/>
      <c r="D425" s="41"/>
      <c r="E425" s="41"/>
      <c r="F425" s="41"/>
      <c r="G425" s="4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41"/>
      <c r="D426" s="41"/>
      <c r="E426" s="41"/>
      <c r="F426" s="41"/>
      <c r="G426" s="4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41"/>
      <c r="D427" s="41"/>
      <c r="E427" s="41"/>
      <c r="F427" s="41"/>
      <c r="G427" s="4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41"/>
      <c r="D428" s="41"/>
      <c r="E428" s="41"/>
      <c r="F428" s="41"/>
      <c r="G428" s="4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41"/>
      <c r="D429" s="41"/>
      <c r="E429" s="41"/>
      <c r="F429" s="41"/>
      <c r="G429" s="4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41"/>
      <c r="D430" s="41"/>
      <c r="E430" s="41"/>
      <c r="F430" s="41"/>
      <c r="G430" s="4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41"/>
      <c r="D431" s="41"/>
      <c r="E431" s="41"/>
      <c r="F431" s="41"/>
      <c r="G431" s="4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41"/>
      <c r="D432" s="41"/>
      <c r="E432" s="41"/>
      <c r="F432" s="41"/>
      <c r="G432" s="4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41"/>
      <c r="D433" s="41"/>
      <c r="E433" s="41"/>
      <c r="F433" s="41"/>
      <c r="G433" s="4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41"/>
      <c r="D434" s="41"/>
      <c r="E434" s="41"/>
      <c r="F434" s="41"/>
      <c r="G434" s="4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41"/>
      <c r="D435" s="41"/>
      <c r="E435" s="41"/>
      <c r="F435" s="41"/>
      <c r="G435" s="4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41"/>
      <c r="D436" s="41"/>
      <c r="E436" s="41"/>
      <c r="F436" s="41"/>
      <c r="G436" s="4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41"/>
      <c r="D437" s="41"/>
      <c r="E437" s="41"/>
      <c r="F437" s="41"/>
      <c r="G437" s="4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41"/>
      <c r="D438" s="41"/>
      <c r="E438" s="41"/>
      <c r="F438" s="41"/>
      <c r="G438" s="4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41"/>
      <c r="D439" s="41"/>
      <c r="E439" s="41"/>
      <c r="F439" s="41"/>
      <c r="G439" s="4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41"/>
      <c r="D440" s="41"/>
      <c r="E440" s="41"/>
      <c r="F440" s="41"/>
      <c r="G440" s="4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41"/>
      <c r="D441" s="41"/>
      <c r="E441" s="41"/>
      <c r="F441" s="41"/>
      <c r="G441" s="4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41"/>
      <c r="D442" s="41"/>
      <c r="E442" s="41"/>
      <c r="F442" s="41"/>
      <c r="G442" s="4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41"/>
      <c r="D443" s="41"/>
      <c r="E443" s="41"/>
      <c r="F443" s="41"/>
      <c r="G443" s="4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41"/>
      <c r="D444" s="41"/>
      <c r="E444" s="41"/>
      <c r="F444" s="41"/>
      <c r="G444" s="4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41"/>
      <c r="D445" s="41"/>
      <c r="E445" s="41"/>
      <c r="F445" s="41"/>
      <c r="G445" s="4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41"/>
      <c r="D446" s="41"/>
      <c r="E446" s="41"/>
      <c r="F446" s="41"/>
      <c r="G446" s="4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41"/>
      <c r="D447" s="41"/>
      <c r="E447" s="41"/>
      <c r="F447" s="41"/>
      <c r="G447" s="4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41"/>
      <c r="D448" s="41"/>
      <c r="E448" s="41"/>
      <c r="F448" s="41"/>
      <c r="G448" s="4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41"/>
      <c r="D449" s="41"/>
      <c r="E449" s="41"/>
      <c r="F449" s="41"/>
      <c r="G449" s="4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41"/>
      <c r="D450" s="41"/>
      <c r="E450" s="41"/>
      <c r="F450" s="41"/>
      <c r="G450" s="4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41"/>
      <c r="D451" s="41"/>
      <c r="E451" s="41"/>
      <c r="F451" s="41"/>
      <c r="G451" s="4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41"/>
      <c r="D452" s="41"/>
      <c r="E452" s="41"/>
      <c r="F452" s="41"/>
      <c r="G452" s="4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41"/>
      <c r="D453" s="41"/>
      <c r="E453" s="41"/>
      <c r="F453" s="41"/>
      <c r="G453" s="4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41"/>
      <c r="D454" s="41"/>
      <c r="E454" s="41"/>
      <c r="F454" s="41"/>
      <c r="G454" s="4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41"/>
      <c r="D455" s="41"/>
      <c r="E455" s="41"/>
      <c r="F455" s="41"/>
      <c r="G455" s="4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41"/>
      <c r="D456" s="41"/>
      <c r="E456" s="41"/>
      <c r="F456" s="41"/>
      <c r="G456" s="4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41"/>
      <c r="D457" s="41"/>
      <c r="E457" s="41"/>
      <c r="F457" s="41"/>
      <c r="G457" s="4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41"/>
      <c r="D458" s="41"/>
      <c r="E458" s="41"/>
      <c r="F458" s="41"/>
      <c r="G458" s="4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41"/>
      <c r="D459" s="41"/>
      <c r="E459" s="41"/>
      <c r="F459" s="41"/>
      <c r="G459" s="4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41"/>
      <c r="D460" s="41"/>
      <c r="E460" s="41"/>
      <c r="F460" s="41"/>
      <c r="G460" s="4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41"/>
      <c r="D461" s="41"/>
      <c r="E461" s="41"/>
      <c r="F461" s="41"/>
      <c r="G461" s="4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41"/>
      <c r="D462" s="41"/>
      <c r="E462" s="41"/>
      <c r="F462" s="41"/>
      <c r="G462" s="4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41"/>
      <c r="D463" s="41"/>
      <c r="E463" s="41"/>
      <c r="F463" s="41"/>
      <c r="G463" s="4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41"/>
      <c r="D464" s="41"/>
      <c r="E464" s="41"/>
      <c r="F464" s="41"/>
      <c r="G464" s="4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41"/>
      <c r="D465" s="41"/>
      <c r="E465" s="41"/>
      <c r="F465" s="41"/>
      <c r="G465" s="4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41"/>
      <c r="D466" s="41"/>
      <c r="E466" s="41"/>
      <c r="F466" s="41"/>
      <c r="G466" s="4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41"/>
      <c r="D467" s="41"/>
      <c r="E467" s="41"/>
      <c r="F467" s="41"/>
      <c r="G467" s="4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41"/>
      <c r="D468" s="41"/>
      <c r="E468" s="41"/>
      <c r="F468" s="41"/>
      <c r="G468" s="4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41"/>
      <c r="D469" s="41"/>
      <c r="E469" s="41"/>
      <c r="F469" s="41"/>
      <c r="G469" s="4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41"/>
      <c r="D470" s="41"/>
      <c r="E470" s="41"/>
      <c r="F470" s="41"/>
      <c r="G470" s="4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41"/>
      <c r="D471" s="41"/>
      <c r="E471" s="41"/>
      <c r="F471" s="41"/>
      <c r="G471" s="4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41"/>
      <c r="D472" s="41"/>
      <c r="E472" s="41"/>
      <c r="F472" s="41"/>
      <c r="G472" s="4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41"/>
      <c r="D473" s="41"/>
      <c r="E473" s="41"/>
      <c r="F473" s="41"/>
      <c r="G473" s="4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41"/>
      <c r="D474" s="41"/>
      <c r="E474" s="41"/>
      <c r="F474" s="41"/>
      <c r="G474" s="4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41"/>
      <c r="D475" s="41"/>
      <c r="E475" s="41"/>
      <c r="F475" s="41"/>
      <c r="G475" s="4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41"/>
      <c r="D476" s="41"/>
      <c r="E476" s="41"/>
      <c r="F476" s="41"/>
      <c r="G476" s="4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41"/>
      <c r="D477" s="41"/>
      <c r="E477" s="41"/>
      <c r="F477" s="41"/>
      <c r="G477" s="4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41"/>
      <c r="D478" s="41"/>
      <c r="E478" s="41"/>
      <c r="F478" s="41"/>
      <c r="G478" s="4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41"/>
      <c r="D479" s="41"/>
      <c r="E479" s="41"/>
      <c r="F479" s="41"/>
      <c r="G479" s="4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41"/>
      <c r="D480" s="41"/>
      <c r="E480" s="41"/>
      <c r="F480" s="41"/>
      <c r="G480" s="4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41"/>
      <c r="D481" s="41"/>
      <c r="E481" s="41"/>
      <c r="F481" s="41"/>
      <c r="G481" s="4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41"/>
      <c r="D482" s="41"/>
      <c r="E482" s="41"/>
      <c r="F482" s="41"/>
      <c r="G482" s="4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41"/>
      <c r="D483" s="41"/>
      <c r="E483" s="41"/>
      <c r="F483" s="41"/>
      <c r="G483" s="4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41"/>
      <c r="D484" s="41"/>
      <c r="E484" s="41"/>
      <c r="F484" s="41"/>
      <c r="G484" s="4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41"/>
      <c r="D485" s="41"/>
      <c r="E485" s="41"/>
      <c r="F485" s="41"/>
      <c r="G485" s="4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41"/>
      <c r="D486" s="41"/>
      <c r="E486" s="41"/>
      <c r="F486" s="41"/>
      <c r="G486" s="4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41"/>
      <c r="D487" s="41"/>
      <c r="E487" s="41"/>
      <c r="F487" s="41"/>
      <c r="G487" s="4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41"/>
      <c r="D488" s="41"/>
      <c r="E488" s="41"/>
      <c r="F488" s="41"/>
      <c r="G488" s="4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41"/>
      <c r="D489" s="41"/>
      <c r="E489" s="41"/>
      <c r="F489" s="41"/>
      <c r="G489" s="4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41"/>
      <c r="D490" s="41"/>
      <c r="E490" s="41"/>
      <c r="F490" s="41"/>
      <c r="G490" s="4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41"/>
      <c r="D491" s="41"/>
      <c r="E491" s="41"/>
      <c r="F491" s="41"/>
      <c r="G491" s="4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41"/>
      <c r="D492" s="41"/>
      <c r="E492" s="41"/>
      <c r="F492" s="41"/>
      <c r="G492" s="4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41"/>
      <c r="D493" s="41"/>
      <c r="E493" s="41"/>
      <c r="F493" s="41"/>
      <c r="G493" s="4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41"/>
      <c r="D494" s="41"/>
      <c r="E494" s="41"/>
      <c r="F494" s="41"/>
      <c r="G494" s="4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41"/>
      <c r="D495" s="41"/>
      <c r="E495" s="41"/>
      <c r="F495" s="41"/>
      <c r="G495" s="4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41"/>
      <c r="D496" s="41"/>
      <c r="E496" s="41"/>
      <c r="F496" s="41"/>
      <c r="G496" s="4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41"/>
      <c r="D497" s="41"/>
      <c r="E497" s="41"/>
      <c r="F497" s="41"/>
      <c r="G497" s="4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41"/>
      <c r="D498" s="41"/>
      <c r="E498" s="41"/>
      <c r="F498" s="41"/>
      <c r="G498" s="4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41"/>
      <c r="D499" s="41"/>
      <c r="E499" s="41"/>
      <c r="F499" s="41"/>
      <c r="G499" s="4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41"/>
      <c r="D500" s="41"/>
      <c r="E500" s="41"/>
      <c r="F500" s="41"/>
      <c r="G500" s="4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41"/>
      <c r="D501" s="41"/>
      <c r="E501" s="41"/>
      <c r="F501" s="41"/>
      <c r="G501" s="4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41"/>
      <c r="D502" s="41"/>
      <c r="E502" s="41"/>
      <c r="F502" s="41"/>
      <c r="G502" s="4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41"/>
      <c r="D503" s="41"/>
      <c r="E503" s="41"/>
      <c r="F503" s="41"/>
      <c r="G503" s="4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41"/>
      <c r="D504" s="41"/>
      <c r="E504" s="41"/>
      <c r="F504" s="41"/>
      <c r="G504" s="4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41"/>
      <c r="D505" s="41"/>
      <c r="E505" s="41"/>
      <c r="F505" s="41"/>
      <c r="G505" s="4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41"/>
      <c r="D506" s="41"/>
      <c r="E506" s="41"/>
      <c r="F506" s="41"/>
      <c r="G506" s="4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41"/>
      <c r="D507" s="41"/>
      <c r="E507" s="41"/>
      <c r="F507" s="41"/>
      <c r="G507" s="4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41"/>
      <c r="D508" s="41"/>
      <c r="E508" s="41"/>
      <c r="F508" s="41"/>
      <c r="G508" s="4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41"/>
      <c r="D509" s="41"/>
      <c r="E509" s="41"/>
      <c r="F509" s="41"/>
      <c r="G509" s="4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41"/>
      <c r="D510" s="41"/>
      <c r="E510" s="41"/>
      <c r="F510" s="41"/>
      <c r="G510" s="4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41"/>
      <c r="D511" s="41"/>
      <c r="E511" s="41"/>
      <c r="F511" s="41"/>
      <c r="G511" s="4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41"/>
      <c r="D512" s="41"/>
      <c r="E512" s="41"/>
      <c r="F512" s="41"/>
      <c r="G512" s="4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41"/>
      <c r="D513" s="41"/>
      <c r="E513" s="41"/>
      <c r="F513" s="41"/>
      <c r="G513" s="4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41"/>
      <c r="D514" s="41"/>
      <c r="E514" s="41"/>
      <c r="F514" s="41"/>
      <c r="G514" s="4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41"/>
      <c r="D515" s="41"/>
      <c r="E515" s="41"/>
      <c r="F515" s="41"/>
      <c r="G515" s="4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41"/>
      <c r="D516" s="41"/>
      <c r="E516" s="41"/>
      <c r="F516" s="41"/>
      <c r="G516" s="4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41"/>
      <c r="D517" s="41"/>
      <c r="E517" s="41"/>
      <c r="F517" s="41"/>
      <c r="G517" s="4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41"/>
      <c r="D518" s="41"/>
      <c r="E518" s="41"/>
      <c r="F518" s="41"/>
      <c r="G518" s="4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41"/>
      <c r="D519" s="41"/>
      <c r="E519" s="41"/>
      <c r="F519" s="41"/>
      <c r="G519" s="4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41"/>
      <c r="D520" s="41"/>
      <c r="E520" s="41"/>
      <c r="F520" s="41"/>
      <c r="G520" s="4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41"/>
      <c r="D521" s="41"/>
      <c r="E521" s="41"/>
      <c r="F521" s="41"/>
      <c r="G521" s="4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41"/>
      <c r="D522" s="41"/>
      <c r="E522" s="41"/>
      <c r="F522" s="41"/>
      <c r="G522" s="4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41"/>
      <c r="D523" s="41"/>
      <c r="E523" s="41"/>
      <c r="F523" s="41"/>
      <c r="G523" s="4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41"/>
      <c r="D524" s="41"/>
      <c r="E524" s="41"/>
      <c r="F524" s="41"/>
      <c r="G524" s="4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41"/>
      <c r="D525" s="41"/>
      <c r="E525" s="41"/>
      <c r="F525" s="41"/>
      <c r="G525" s="4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41"/>
      <c r="D526" s="41"/>
      <c r="E526" s="41"/>
      <c r="F526" s="41"/>
      <c r="G526" s="4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41"/>
      <c r="D527" s="41"/>
      <c r="E527" s="41"/>
      <c r="F527" s="41"/>
      <c r="G527" s="4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41"/>
      <c r="D528" s="41"/>
      <c r="E528" s="41"/>
      <c r="F528" s="41"/>
      <c r="G528" s="4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41"/>
      <c r="D529" s="41"/>
      <c r="E529" s="41"/>
      <c r="F529" s="41"/>
      <c r="G529" s="4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41"/>
      <c r="D530" s="41"/>
      <c r="E530" s="41"/>
      <c r="F530" s="41"/>
      <c r="G530" s="4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41"/>
      <c r="D531" s="41"/>
      <c r="E531" s="41"/>
      <c r="F531" s="41"/>
      <c r="G531" s="4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41"/>
      <c r="D532" s="41"/>
      <c r="E532" s="41"/>
      <c r="F532" s="41"/>
      <c r="G532" s="4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41"/>
      <c r="D533" s="41"/>
      <c r="E533" s="41"/>
      <c r="F533" s="41"/>
      <c r="G533" s="4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41"/>
      <c r="D534" s="41"/>
      <c r="E534" s="41"/>
      <c r="F534" s="41"/>
      <c r="G534" s="4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41"/>
      <c r="D535" s="41"/>
      <c r="E535" s="41"/>
      <c r="F535" s="41"/>
      <c r="G535" s="4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41"/>
      <c r="D536" s="41"/>
      <c r="E536" s="41"/>
      <c r="F536" s="41"/>
      <c r="G536" s="4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41"/>
      <c r="D537" s="41"/>
      <c r="E537" s="41"/>
      <c r="F537" s="41"/>
      <c r="G537" s="4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41"/>
      <c r="D538" s="41"/>
      <c r="E538" s="41"/>
      <c r="F538" s="41"/>
      <c r="G538" s="4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41"/>
      <c r="D539" s="41"/>
      <c r="E539" s="41"/>
      <c r="F539" s="41"/>
      <c r="G539" s="4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41"/>
      <c r="D540" s="41"/>
      <c r="E540" s="41"/>
      <c r="F540" s="41"/>
      <c r="G540" s="4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41"/>
      <c r="D541" s="41"/>
      <c r="E541" s="41"/>
      <c r="F541" s="41"/>
      <c r="G541" s="4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41"/>
      <c r="D542" s="41"/>
      <c r="E542" s="41"/>
      <c r="F542" s="41"/>
      <c r="G542" s="4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41"/>
      <c r="D543" s="41"/>
      <c r="E543" s="41"/>
      <c r="F543" s="41"/>
      <c r="G543" s="4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41"/>
      <c r="D544" s="41"/>
      <c r="E544" s="41"/>
      <c r="F544" s="41"/>
      <c r="G544" s="4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41"/>
      <c r="D545" s="41"/>
      <c r="E545" s="41"/>
      <c r="F545" s="41"/>
      <c r="G545" s="4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41"/>
      <c r="D546" s="41"/>
      <c r="E546" s="41"/>
      <c r="F546" s="41"/>
      <c r="G546" s="4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41"/>
      <c r="D547" s="41"/>
      <c r="E547" s="41"/>
      <c r="F547" s="41"/>
      <c r="G547" s="4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41"/>
      <c r="D548" s="41"/>
      <c r="E548" s="41"/>
      <c r="F548" s="41"/>
      <c r="G548" s="4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41"/>
      <c r="D549" s="41"/>
      <c r="E549" s="41"/>
      <c r="F549" s="41"/>
      <c r="G549" s="4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41"/>
      <c r="D550" s="41"/>
      <c r="E550" s="41"/>
      <c r="F550" s="41"/>
      <c r="G550" s="4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41"/>
      <c r="D551" s="41"/>
      <c r="E551" s="41"/>
      <c r="F551" s="41"/>
      <c r="G551" s="4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41"/>
      <c r="D552" s="41"/>
      <c r="E552" s="41"/>
      <c r="F552" s="41"/>
      <c r="G552" s="4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41"/>
      <c r="D553" s="41"/>
      <c r="E553" s="41"/>
      <c r="F553" s="41"/>
      <c r="G553" s="4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41"/>
      <c r="D554" s="41"/>
      <c r="E554" s="41"/>
      <c r="F554" s="41"/>
      <c r="G554" s="4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41"/>
      <c r="D555" s="41"/>
      <c r="E555" s="41"/>
      <c r="F555" s="41"/>
      <c r="G555" s="4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41"/>
      <c r="D556" s="41"/>
      <c r="E556" s="41"/>
      <c r="F556" s="41"/>
      <c r="G556" s="4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41"/>
      <c r="D557" s="41"/>
      <c r="E557" s="41"/>
      <c r="F557" s="41"/>
      <c r="G557" s="4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41"/>
      <c r="D558" s="41"/>
      <c r="E558" s="41"/>
      <c r="F558" s="41"/>
      <c r="G558" s="4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41"/>
      <c r="D559" s="41"/>
      <c r="E559" s="41"/>
      <c r="F559" s="41"/>
      <c r="G559" s="4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41"/>
      <c r="D560" s="41"/>
      <c r="E560" s="41"/>
      <c r="F560" s="41"/>
      <c r="G560" s="4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41"/>
      <c r="D561" s="41"/>
      <c r="E561" s="41"/>
      <c r="F561" s="41"/>
      <c r="G561" s="4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41"/>
      <c r="D562" s="41"/>
      <c r="E562" s="41"/>
      <c r="F562" s="41"/>
      <c r="G562" s="4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41"/>
      <c r="D563" s="41"/>
      <c r="E563" s="41"/>
      <c r="F563" s="41"/>
      <c r="G563" s="4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41"/>
      <c r="D564" s="41"/>
      <c r="E564" s="41"/>
      <c r="F564" s="41"/>
      <c r="G564" s="4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41"/>
      <c r="D565" s="41"/>
      <c r="E565" s="41"/>
      <c r="F565" s="41"/>
      <c r="G565" s="4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41"/>
      <c r="D566" s="41"/>
      <c r="E566" s="41"/>
      <c r="F566" s="41"/>
      <c r="G566" s="4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41"/>
      <c r="D567" s="41"/>
      <c r="E567" s="41"/>
      <c r="F567" s="41"/>
      <c r="G567" s="4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41"/>
      <c r="D568" s="41"/>
      <c r="E568" s="41"/>
      <c r="F568" s="41"/>
      <c r="G568" s="4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41"/>
      <c r="D569" s="41"/>
      <c r="E569" s="41"/>
      <c r="F569" s="41"/>
      <c r="G569" s="4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41"/>
      <c r="D570" s="41"/>
      <c r="E570" s="41"/>
      <c r="F570" s="41"/>
      <c r="G570" s="4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41"/>
      <c r="D571" s="41"/>
      <c r="E571" s="41"/>
      <c r="F571" s="41"/>
      <c r="G571" s="4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41"/>
      <c r="D572" s="41"/>
      <c r="E572" s="41"/>
      <c r="F572" s="41"/>
      <c r="G572" s="4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41"/>
      <c r="D573" s="41"/>
      <c r="E573" s="41"/>
      <c r="F573" s="41"/>
      <c r="G573" s="4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41"/>
      <c r="D574" s="41"/>
      <c r="E574" s="41"/>
      <c r="F574" s="41"/>
      <c r="G574" s="4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41"/>
      <c r="D575" s="41"/>
      <c r="E575" s="41"/>
      <c r="F575" s="41"/>
      <c r="G575" s="4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41"/>
      <c r="D576" s="41"/>
      <c r="E576" s="41"/>
      <c r="F576" s="41"/>
      <c r="G576" s="4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41"/>
      <c r="D577" s="41"/>
      <c r="E577" s="41"/>
      <c r="F577" s="41"/>
      <c r="G577" s="4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41"/>
      <c r="D578" s="41"/>
      <c r="E578" s="41"/>
      <c r="F578" s="41"/>
      <c r="G578" s="4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41"/>
      <c r="D579" s="41"/>
      <c r="E579" s="41"/>
      <c r="F579" s="41"/>
      <c r="G579" s="4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41"/>
      <c r="D580" s="41"/>
      <c r="E580" s="41"/>
      <c r="F580" s="41"/>
      <c r="G580" s="4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41"/>
      <c r="D581" s="41"/>
      <c r="E581" s="41"/>
      <c r="F581" s="41"/>
      <c r="G581" s="4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41"/>
      <c r="D582" s="41"/>
      <c r="E582" s="41"/>
      <c r="F582" s="41"/>
      <c r="G582" s="4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41"/>
      <c r="D583" s="41"/>
      <c r="E583" s="41"/>
      <c r="F583" s="41"/>
      <c r="G583" s="4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41"/>
      <c r="D584" s="41"/>
      <c r="E584" s="41"/>
      <c r="F584" s="41"/>
      <c r="G584" s="4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41"/>
      <c r="D585" s="41"/>
      <c r="E585" s="41"/>
      <c r="F585" s="41"/>
      <c r="G585" s="4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41"/>
      <c r="D586" s="41"/>
      <c r="E586" s="41"/>
      <c r="F586" s="41"/>
      <c r="G586" s="4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41"/>
      <c r="D587" s="41"/>
      <c r="E587" s="41"/>
      <c r="F587" s="41"/>
      <c r="G587" s="4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41"/>
      <c r="D588" s="41"/>
      <c r="E588" s="41"/>
      <c r="F588" s="41"/>
      <c r="G588" s="4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41"/>
      <c r="D589" s="41"/>
      <c r="E589" s="41"/>
      <c r="F589" s="41"/>
      <c r="G589" s="4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41"/>
      <c r="D590" s="41"/>
      <c r="E590" s="41"/>
      <c r="F590" s="41"/>
      <c r="G590" s="4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41"/>
      <c r="D591" s="41"/>
      <c r="E591" s="41"/>
      <c r="F591" s="41"/>
      <c r="G591" s="4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41"/>
      <c r="D592" s="41"/>
      <c r="E592" s="41"/>
      <c r="F592" s="41"/>
      <c r="G592" s="4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41"/>
      <c r="D593" s="41"/>
      <c r="E593" s="41"/>
      <c r="F593" s="41"/>
      <c r="G593" s="4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41"/>
      <c r="D594" s="41"/>
      <c r="E594" s="41"/>
      <c r="F594" s="41"/>
      <c r="G594" s="4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41"/>
      <c r="D595" s="41"/>
      <c r="E595" s="41"/>
      <c r="F595" s="41"/>
      <c r="G595" s="4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41"/>
      <c r="D596" s="41"/>
      <c r="E596" s="41"/>
      <c r="F596" s="41"/>
      <c r="G596" s="4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41"/>
      <c r="D597" s="41"/>
      <c r="E597" s="41"/>
      <c r="F597" s="41"/>
      <c r="G597" s="4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41"/>
      <c r="D598" s="41"/>
      <c r="E598" s="41"/>
      <c r="F598" s="41"/>
      <c r="G598" s="4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41"/>
      <c r="D599" s="41"/>
      <c r="E599" s="41"/>
      <c r="F599" s="41"/>
      <c r="G599" s="4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41"/>
      <c r="D600" s="41"/>
      <c r="E600" s="41"/>
      <c r="F600" s="41"/>
      <c r="G600" s="4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41"/>
      <c r="D601" s="41"/>
      <c r="E601" s="41"/>
      <c r="F601" s="41"/>
      <c r="G601" s="4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41"/>
      <c r="D602" s="41"/>
      <c r="E602" s="41"/>
      <c r="F602" s="41"/>
      <c r="G602" s="4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41"/>
      <c r="D603" s="41"/>
      <c r="E603" s="41"/>
      <c r="F603" s="41"/>
      <c r="G603" s="4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41"/>
      <c r="D604" s="41"/>
      <c r="E604" s="41"/>
      <c r="F604" s="41"/>
      <c r="G604" s="4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41"/>
      <c r="D605" s="41"/>
      <c r="E605" s="41"/>
      <c r="F605" s="41"/>
      <c r="G605" s="4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41"/>
      <c r="D606" s="41"/>
      <c r="E606" s="41"/>
      <c r="F606" s="41"/>
      <c r="G606" s="4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41"/>
      <c r="D607" s="41"/>
      <c r="E607" s="41"/>
      <c r="F607" s="41"/>
      <c r="G607" s="4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41"/>
      <c r="D608" s="41"/>
      <c r="E608" s="41"/>
      <c r="F608" s="41"/>
      <c r="G608" s="4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41"/>
      <c r="D609" s="41"/>
      <c r="E609" s="41"/>
      <c r="F609" s="41"/>
      <c r="G609" s="4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41"/>
      <c r="D610" s="41"/>
      <c r="E610" s="41"/>
      <c r="F610" s="41"/>
      <c r="G610" s="4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41"/>
      <c r="D611" s="41"/>
      <c r="E611" s="41"/>
      <c r="F611" s="41"/>
      <c r="G611" s="4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41"/>
      <c r="D612" s="41"/>
      <c r="E612" s="41"/>
      <c r="F612" s="41"/>
      <c r="G612" s="4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41"/>
      <c r="D613" s="41"/>
      <c r="E613" s="41"/>
      <c r="F613" s="41"/>
      <c r="G613" s="4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41"/>
      <c r="D614" s="41"/>
      <c r="E614" s="41"/>
      <c r="F614" s="41"/>
      <c r="G614" s="4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41"/>
      <c r="D615" s="41"/>
      <c r="E615" s="41"/>
      <c r="F615" s="41"/>
      <c r="G615" s="4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41"/>
      <c r="D616" s="41"/>
      <c r="E616" s="41"/>
      <c r="F616" s="41"/>
      <c r="G616" s="4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41"/>
      <c r="D617" s="41"/>
      <c r="E617" s="41"/>
      <c r="F617" s="41"/>
      <c r="G617" s="4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41"/>
      <c r="D618" s="41"/>
      <c r="E618" s="41"/>
      <c r="F618" s="41"/>
      <c r="G618" s="4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41"/>
      <c r="D619" s="41"/>
      <c r="E619" s="41"/>
      <c r="F619" s="41"/>
      <c r="G619" s="4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41"/>
      <c r="D620" s="41"/>
      <c r="E620" s="41"/>
      <c r="F620" s="41"/>
      <c r="G620" s="4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41"/>
      <c r="D621" s="41"/>
      <c r="E621" s="41"/>
      <c r="F621" s="41"/>
      <c r="G621" s="4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41"/>
      <c r="D622" s="41"/>
      <c r="E622" s="41"/>
      <c r="F622" s="41"/>
      <c r="G622" s="4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41"/>
      <c r="D623" s="41"/>
      <c r="E623" s="41"/>
      <c r="F623" s="41"/>
      <c r="G623" s="4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41"/>
      <c r="D624" s="41"/>
      <c r="E624" s="41"/>
      <c r="F624" s="41"/>
      <c r="G624" s="4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41"/>
      <c r="D625" s="41"/>
      <c r="E625" s="41"/>
      <c r="F625" s="41"/>
      <c r="G625" s="4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41"/>
      <c r="D626" s="41"/>
      <c r="E626" s="41"/>
      <c r="F626" s="41"/>
      <c r="G626" s="4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41"/>
      <c r="D627" s="41"/>
      <c r="E627" s="41"/>
      <c r="F627" s="41"/>
      <c r="G627" s="4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41"/>
      <c r="D628" s="41"/>
      <c r="E628" s="41"/>
      <c r="F628" s="41"/>
      <c r="G628" s="4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41"/>
      <c r="D629" s="41"/>
      <c r="E629" s="41"/>
      <c r="F629" s="41"/>
      <c r="G629" s="4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41"/>
      <c r="D630" s="41"/>
      <c r="E630" s="41"/>
      <c r="F630" s="41"/>
      <c r="G630" s="4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41"/>
      <c r="D631" s="41"/>
      <c r="E631" s="41"/>
      <c r="F631" s="41"/>
      <c r="G631" s="4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41"/>
      <c r="D632" s="41"/>
      <c r="E632" s="41"/>
      <c r="F632" s="41"/>
      <c r="G632" s="4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41"/>
      <c r="D633" s="41"/>
      <c r="E633" s="41"/>
      <c r="F633" s="41"/>
      <c r="G633" s="4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41"/>
      <c r="D634" s="41"/>
      <c r="E634" s="41"/>
      <c r="F634" s="41"/>
      <c r="G634" s="4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41"/>
      <c r="D635" s="41"/>
      <c r="E635" s="41"/>
      <c r="F635" s="41"/>
      <c r="G635" s="4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41"/>
      <c r="D636" s="41"/>
      <c r="E636" s="41"/>
      <c r="F636" s="41"/>
      <c r="G636" s="4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41"/>
      <c r="D637" s="41"/>
      <c r="E637" s="41"/>
      <c r="F637" s="41"/>
      <c r="G637" s="4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41"/>
      <c r="D638" s="41"/>
      <c r="E638" s="41"/>
      <c r="F638" s="41"/>
      <c r="G638" s="4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41"/>
      <c r="D639" s="41"/>
      <c r="E639" s="41"/>
      <c r="F639" s="41"/>
      <c r="G639" s="4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41"/>
      <c r="D640" s="41"/>
      <c r="E640" s="41"/>
      <c r="F640" s="41"/>
      <c r="G640" s="4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41"/>
      <c r="D641" s="41"/>
      <c r="E641" s="41"/>
      <c r="F641" s="41"/>
      <c r="G641" s="4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41"/>
      <c r="D642" s="41"/>
      <c r="E642" s="41"/>
      <c r="F642" s="41"/>
      <c r="G642" s="4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41"/>
      <c r="D643" s="41"/>
      <c r="E643" s="41"/>
      <c r="F643" s="41"/>
      <c r="G643" s="4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41"/>
      <c r="D644" s="41"/>
      <c r="E644" s="41"/>
      <c r="F644" s="41"/>
      <c r="G644" s="4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41"/>
      <c r="D645" s="41"/>
      <c r="E645" s="41"/>
      <c r="F645" s="41"/>
      <c r="G645" s="4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41"/>
      <c r="D646" s="41"/>
      <c r="E646" s="41"/>
      <c r="F646" s="41"/>
      <c r="G646" s="4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41"/>
      <c r="D647" s="41"/>
      <c r="E647" s="41"/>
      <c r="F647" s="41"/>
      <c r="G647" s="4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41"/>
      <c r="D648" s="41"/>
      <c r="E648" s="41"/>
      <c r="F648" s="41"/>
      <c r="G648" s="4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41"/>
      <c r="D649" s="41"/>
      <c r="E649" s="41"/>
      <c r="F649" s="41"/>
      <c r="G649" s="4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41"/>
      <c r="D650" s="41"/>
      <c r="E650" s="41"/>
      <c r="F650" s="41"/>
      <c r="G650" s="4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41"/>
      <c r="D651" s="41"/>
      <c r="E651" s="41"/>
      <c r="F651" s="41"/>
      <c r="G651" s="4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41"/>
      <c r="D652" s="41"/>
      <c r="E652" s="41"/>
      <c r="F652" s="41"/>
      <c r="G652" s="4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41"/>
      <c r="D653" s="41"/>
      <c r="E653" s="41"/>
      <c r="F653" s="41"/>
      <c r="G653" s="4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41"/>
      <c r="D654" s="41"/>
      <c r="E654" s="41"/>
      <c r="F654" s="41"/>
      <c r="G654" s="4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41"/>
      <c r="D655" s="41"/>
      <c r="E655" s="41"/>
      <c r="F655" s="41"/>
      <c r="G655" s="4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41"/>
      <c r="D656" s="41"/>
      <c r="E656" s="41"/>
      <c r="F656" s="41"/>
      <c r="G656" s="4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41"/>
      <c r="D657" s="41"/>
      <c r="E657" s="41"/>
      <c r="F657" s="41"/>
      <c r="G657" s="4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41"/>
      <c r="D658" s="41"/>
      <c r="E658" s="41"/>
      <c r="F658" s="41"/>
      <c r="G658" s="4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41"/>
      <c r="D659" s="41"/>
      <c r="E659" s="41"/>
      <c r="F659" s="41"/>
      <c r="G659" s="4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41"/>
      <c r="D660" s="41"/>
      <c r="E660" s="41"/>
      <c r="F660" s="41"/>
      <c r="G660" s="4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41"/>
      <c r="D661" s="41"/>
      <c r="E661" s="41"/>
      <c r="F661" s="41"/>
      <c r="G661" s="4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41"/>
      <c r="D662" s="41"/>
      <c r="E662" s="41"/>
      <c r="F662" s="41"/>
      <c r="G662" s="4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41"/>
      <c r="D663" s="41"/>
      <c r="E663" s="41"/>
      <c r="F663" s="41"/>
      <c r="G663" s="4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41"/>
      <c r="D664" s="41"/>
      <c r="E664" s="41"/>
      <c r="F664" s="41"/>
      <c r="G664" s="4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41"/>
      <c r="D665" s="41"/>
      <c r="E665" s="41"/>
      <c r="F665" s="41"/>
      <c r="G665" s="4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41"/>
      <c r="D666" s="41"/>
      <c r="E666" s="41"/>
      <c r="F666" s="41"/>
      <c r="G666" s="4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41"/>
      <c r="D667" s="41"/>
      <c r="E667" s="41"/>
      <c r="F667" s="41"/>
      <c r="G667" s="4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41"/>
      <c r="D668" s="41"/>
      <c r="E668" s="41"/>
      <c r="F668" s="41"/>
      <c r="G668" s="4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41"/>
      <c r="D669" s="41"/>
      <c r="E669" s="41"/>
      <c r="F669" s="41"/>
      <c r="G669" s="4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41"/>
      <c r="D670" s="41"/>
      <c r="E670" s="41"/>
      <c r="F670" s="41"/>
      <c r="G670" s="4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41"/>
      <c r="D671" s="41"/>
      <c r="E671" s="41"/>
      <c r="F671" s="41"/>
      <c r="G671" s="4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41"/>
      <c r="D672" s="41"/>
      <c r="E672" s="41"/>
      <c r="F672" s="41"/>
      <c r="G672" s="4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41"/>
      <c r="D673" s="41"/>
      <c r="E673" s="41"/>
      <c r="F673" s="41"/>
      <c r="G673" s="4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41"/>
      <c r="D674" s="41"/>
      <c r="E674" s="41"/>
      <c r="F674" s="41"/>
      <c r="G674" s="4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41"/>
      <c r="D675" s="41"/>
      <c r="E675" s="41"/>
      <c r="F675" s="41"/>
      <c r="G675" s="4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41"/>
      <c r="D676" s="41"/>
      <c r="E676" s="41"/>
      <c r="F676" s="41"/>
      <c r="G676" s="4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41"/>
      <c r="D677" s="41"/>
      <c r="E677" s="41"/>
      <c r="F677" s="41"/>
      <c r="G677" s="4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41"/>
      <c r="D678" s="41"/>
      <c r="E678" s="41"/>
      <c r="F678" s="41"/>
      <c r="G678" s="4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41"/>
      <c r="D679" s="41"/>
      <c r="E679" s="41"/>
      <c r="F679" s="41"/>
      <c r="G679" s="4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41"/>
      <c r="D680" s="41"/>
      <c r="E680" s="41"/>
      <c r="F680" s="41"/>
      <c r="G680" s="4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41"/>
      <c r="D681" s="41"/>
      <c r="E681" s="41"/>
      <c r="F681" s="41"/>
      <c r="G681" s="4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41"/>
      <c r="D682" s="41"/>
      <c r="E682" s="41"/>
      <c r="F682" s="41"/>
      <c r="G682" s="4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41"/>
      <c r="D683" s="41"/>
      <c r="E683" s="41"/>
      <c r="F683" s="41"/>
      <c r="G683" s="4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41"/>
      <c r="D684" s="41"/>
      <c r="E684" s="41"/>
      <c r="F684" s="41"/>
      <c r="G684" s="4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41"/>
      <c r="D685" s="41"/>
      <c r="E685" s="41"/>
      <c r="F685" s="41"/>
      <c r="G685" s="4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41"/>
      <c r="D686" s="41"/>
      <c r="E686" s="41"/>
      <c r="F686" s="41"/>
      <c r="G686" s="4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41"/>
      <c r="D687" s="41"/>
      <c r="E687" s="41"/>
      <c r="F687" s="41"/>
      <c r="G687" s="4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41"/>
      <c r="D688" s="41"/>
      <c r="E688" s="41"/>
      <c r="F688" s="41"/>
      <c r="G688" s="4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41"/>
      <c r="D689" s="41"/>
      <c r="E689" s="41"/>
      <c r="F689" s="41"/>
      <c r="G689" s="4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41"/>
      <c r="D690" s="41"/>
      <c r="E690" s="41"/>
      <c r="F690" s="41"/>
      <c r="G690" s="4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41"/>
      <c r="D691" s="41"/>
      <c r="E691" s="41"/>
      <c r="F691" s="41"/>
      <c r="G691" s="4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41"/>
      <c r="D692" s="41"/>
      <c r="E692" s="41"/>
      <c r="F692" s="41"/>
      <c r="G692" s="4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41"/>
      <c r="D693" s="41"/>
      <c r="E693" s="41"/>
      <c r="F693" s="41"/>
      <c r="G693" s="4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41"/>
      <c r="D694" s="41"/>
      <c r="E694" s="41"/>
      <c r="F694" s="41"/>
      <c r="G694" s="4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41"/>
      <c r="D695" s="41"/>
      <c r="E695" s="41"/>
      <c r="F695" s="41"/>
      <c r="G695" s="4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41"/>
      <c r="D696" s="41"/>
      <c r="E696" s="41"/>
      <c r="F696" s="41"/>
      <c r="G696" s="4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41"/>
      <c r="D697" s="41"/>
      <c r="E697" s="41"/>
      <c r="F697" s="41"/>
      <c r="G697" s="4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41"/>
      <c r="D698" s="41"/>
      <c r="E698" s="41"/>
      <c r="F698" s="41"/>
      <c r="G698" s="4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41"/>
      <c r="D699" s="41"/>
      <c r="E699" s="41"/>
      <c r="F699" s="41"/>
      <c r="G699" s="4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41"/>
      <c r="D700" s="41"/>
      <c r="E700" s="41"/>
      <c r="F700" s="41"/>
      <c r="G700" s="4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41"/>
      <c r="D701" s="41"/>
      <c r="E701" s="41"/>
      <c r="F701" s="41"/>
      <c r="G701" s="4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41"/>
      <c r="D702" s="41"/>
      <c r="E702" s="41"/>
      <c r="F702" s="41"/>
      <c r="G702" s="4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41"/>
      <c r="D703" s="41"/>
      <c r="E703" s="41"/>
      <c r="F703" s="41"/>
      <c r="G703" s="4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41"/>
      <c r="D704" s="41"/>
      <c r="E704" s="41"/>
      <c r="F704" s="41"/>
      <c r="G704" s="4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41"/>
      <c r="D705" s="41"/>
      <c r="E705" s="41"/>
      <c r="F705" s="41"/>
      <c r="G705" s="4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41"/>
      <c r="D706" s="41"/>
      <c r="E706" s="41"/>
      <c r="F706" s="41"/>
      <c r="G706" s="4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41"/>
      <c r="D707" s="41"/>
      <c r="E707" s="41"/>
      <c r="F707" s="41"/>
      <c r="G707" s="4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41"/>
      <c r="D708" s="41"/>
      <c r="E708" s="41"/>
      <c r="F708" s="41"/>
      <c r="G708" s="4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41"/>
      <c r="D709" s="41"/>
      <c r="E709" s="41"/>
      <c r="F709" s="41"/>
      <c r="G709" s="4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41"/>
      <c r="D710" s="41"/>
      <c r="E710" s="41"/>
      <c r="F710" s="41"/>
      <c r="G710" s="4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41"/>
      <c r="D711" s="41"/>
      <c r="E711" s="41"/>
      <c r="F711" s="41"/>
      <c r="G711" s="4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41"/>
      <c r="D712" s="41"/>
      <c r="E712" s="41"/>
      <c r="F712" s="41"/>
      <c r="G712" s="4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41"/>
      <c r="D713" s="41"/>
      <c r="E713" s="41"/>
      <c r="F713" s="41"/>
      <c r="G713" s="4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41"/>
      <c r="D714" s="41"/>
      <c r="E714" s="41"/>
      <c r="F714" s="41"/>
      <c r="G714" s="4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41"/>
      <c r="D715" s="41"/>
      <c r="E715" s="41"/>
      <c r="F715" s="41"/>
      <c r="G715" s="4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41"/>
      <c r="D716" s="41"/>
      <c r="E716" s="41"/>
      <c r="F716" s="41"/>
      <c r="G716" s="4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41"/>
      <c r="D717" s="41"/>
      <c r="E717" s="41"/>
      <c r="F717" s="41"/>
      <c r="G717" s="4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41"/>
      <c r="D718" s="41"/>
      <c r="E718" s="41"/>
      <c r="F718" s="41"/>
      <c r="G718" s="4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41"/>
      <c r="D719" s="41"/>
      <c r="E719" s="41"/>
      <c r="F719" s="41"/>
      <c r="G719" s="4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41"/>
      <c r="D720" s="41"/>
      <c r="E720" s="41"/>
      <c r="F720" s="41"/>
      <c r="G720" s="4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41"/>
      <c r="D721" s="41"/>
      <c r="E721" s="41"/>
      <c r="F721" s="41"/>
      <c r="G721" s="4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41"/>
      <c r="D722" s="41"/>
      <c r="E722" s="41"/>
      <c r="F722" s="41"/>
      <c r="G722" s="4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41"/>
      <c r="D723" s="41"/>
      <c r="E723" s="41"/>
      <c r="F723" s="41"/>
      <c r="G723" s="4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41"/>
      <c r="D724" s="41"/>
      <c r="E724" s="41"/>
      <c r="F724" s="41"/>
      <c r="G724" s="4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41"/>
      <c r="D725" s="41"/>
      <c r="E725" s="41"/>
      <c r="F725" s="41"/>
      <c r="G725" s="4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41"/>
      <c r="D726" s="41"/>
      <c r="E726" s="41"/>
      <c r="F726" s="41"/>
      <c r="G726" s="4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41"/>
      <c r="D727" s="41"/>
      <c r="E727" s="41"/>
      <c r="F727" s="41"/>
      <c r="G727" s="4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41"/>
      <c r="D728" s="41"/>
      <c r="E728" s="41"/>
      <c r="F728" s="41"/>
      <c r="G728" s="4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41"/>
      <c r="D729" s="41"/>
      <c r="E729" s="41"/>
      <c r="F729" s="41"/>
      <c r="G729" s="4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41"/>
      <c r="D730" s="41"/>
      <c r="E730" s="41"/>
      <c r="F730" s="41"/>
      <c r="G730" s="4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41"/>
      <c r="D731" s="41"/>
      <c r="E731" s="41"/>
      <c r="F731" s="41"/>
      <c r="G731" s="4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41"/>
      <c r="D732" s="41"/>
      <c r="E732" s="41"/>
      <c r="F732" s="41"/>
      <c r="G732" s="4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41"/>
      <c r="D733" s="41"/>
      <c r="E733" s="41"/>
      <c r="F733" s="41"/>
      <c r="G733" s="4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41"/>
      <c r="D734" s="41"/>
      <c r="E734" s="41"/>
      <c r="F734" s="41"/>
      <c r="G734" s="4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41"/>
      <c r="D735" s="41"/>
      <c r="E735" s="41"/>
      <c r="F735" s="41"/>
      <c r="G735" s="4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41"/>
      <c r="D736" s="41"/>
      <c r="E736" s="41"/>
      <c r="F736" s="41"/>
      <c r="G736" s="4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41"/>
      <c r="D737" s="41"/>
      <c r="E737" s="41"/>
      <c r="F737" s="41"/>
      <c r="G737" s="4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41"/>
      <c r="D738" s="41"/>
      <c r="E738" s="41"/>
      <c r="F738" s="41"/>
      <c r="G738" s="4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41"/>
      <c r="D739" s="41"/>
      <c r="E739" s="41"/>
      <c r="F739" s="41"/>
      <c r="G739" s="4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41"/>
      <c r="D740" s="41"/>
      <c r="E740" s="41"/>
      <c r="F740" s="41"/>
      <c r="G740" s="4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41"/>
      <c r="D741" s="41"/>
      <c r="E741" s="41"/>
      <c r="F741" s="41"/>
      <c r="G741" s="4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41"/>
      <c r="D742" s="41"/>
      <c r="E742" s="41"/>
      <c r="F742" s="41"/>
      <c r="G742" s="4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41"/>
      <c r="D743" s="41"/>
      <c r="E743" s="41"/>
      <c r="F743" s="41"/>
      <c r="G743" s="4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41"/>
      <c r="D744" s="41"/>
      <c r="E744" s="41"/>
      <c r="F744" s="41"/>
      <c r="G744" s="4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41"/>
      <c r="D745" s="41"/>
      <c r="E745" s="41"/>
      <c r="F745" s="41"/>
      <c r="G745" s="4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41"/>
      <c r="D746" s="41"/>
      <c r="E746" s="41"/>
      <c r="F746" s="41"/>
      <c r="G746" s="4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41"/>
      <c r="D747" s="41"/>
      <c r="E747" s="41"/>
      <c r="F747" s="41"/>
      <c r="G747" s="4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41"/>
      <c r="D748" s="41"/>
      <c r="E748" s="41"/>
      <c r="F748" s="41"/>
      <c r="G748" s="4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41"/>
      <c r="D749" s="41"/>
      <c r="E749" s="41"/>
      <c r="F749" s="41"/>
      <c r="G749" s="4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41"/>
      <c r="D750" s="41"/>
      <c r="E750" s="41"/>
      <c r="F750" s="41"/>
      <c r="G750" s="4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41"/>
      <c r="D751" s="41"/>
      <c r="E751" s="41"/>
      <c r="F751" s="41"/>
      <c r="G751" s="4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41"/>
      <c r="D752" s="41"/>
      <c r="E752" s="41"/>
      <c r="F752" s="41"/>
      <c r="G752" s="4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41"/>
      <c r="D753" s="41"/>
      <c r="E753" s="41"/>
      <c r="F753" s="41"/>
      <c r="G753" s="4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41"/>
      <c r="D754" s="41"/>
      <c r="E754" s="41"/>
      <c r="F754" s="41"/>
      <c r="G754" s="4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41"/>
      <c r="D755" s="41"/>
      <c r="E755" s="41"/>
      <c r="F755" s="41"/>
      <c r="G755" s="4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41"/>
      <c r="D756" s="41"/>
      <c r="E756" s="41"/>
      <c r="F756" s="41"/>
      <c r="G756" s="4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41"/>
      <c r="D757" s="41"/>
      <c r="E757" s="41"/>
      <c r="F757" s="41"/>
      <c r="G757" s="4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41"/>
      <c r="D758" s="41"/>
      <c r="E758" s="41"/>
      <c r="F758" s="41"/>
      <c r="G758" s="4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41"/>
      <c r="D759" s="41"/>
      <c r="E759" s="41"/>
      <c r="F759" s="41"/>
      <c r="G759" s="4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41"/>
      <c r="D760" s="41"/>
      <c r="E760" s="41"/>
      <c r="F760" s="41"/>
      <c r="G760" s="4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41"/>
      <c r="D761" s="41"/>
      <c r="E761" s="41"/>
      <c r="F761" s="41"/>
      <c r="G761" s="4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41"/>
      <c r="D762" s="41"/>
      <c r="E762" s="41"/>
      <c r="F762" s="41"/>
      <c r="G762" s="4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41"/>
      <c r="D763" s="41"/>
      <c r="E763" s="41"/>
      <c r="F763" s="41"/>
      <c r="G763" s="4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41"/>
      <c r="D764" s="41"/>
      <c r="E764" s="41"/>
      <c r="F764" s="41"/>
      <c r="G764" s="4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41"/>
      <c r="D765" s="41"/>
      <c r="E765" s="41"/>
      <c r="F765" s="41"/>
      <c r="G765" s="4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41"/>
      <c r="D766" s="41"/>
      <c r="E766" s="41"/>
      <c r="F766" s="41"/>
      <c r="G766" s="4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41"/>
      <c r="D767" s="41"/>
      <c r="E767" s="41"/>
      <c r="F767" s="41"/>
      <c r="G767" s="4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41"/>
      <c r="D768" s="41"/>
      <c r="E768" s="41"/>
      <c r="F768" s="41"/>
      <c r="G768" s="4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41"/>
      <c r="D769" s="41"/>
      <c r="E769" s="41"/>
      <c r="F769" s="41"/>
      <c r="G769" s="4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41"/>
      <c r="D770" s="41"/>
      <c r="E770" s="41"/>
      <c r="F770" s="41"/>
      <c r="G770" s="4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41"/>
      <c r="D771" s="41"/>
      <c r="E771" s="41"/>
      <c r="F771" s="41"/>
      <c r="G771" s="4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41"/>
      <c r="D772" s="41"/>
      <c r="E772" s="41"/>
      <c r="F772" s="41"/>
      <c r="G772" s="4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41"/>
      <c r="D773" s="41"/>
      <c r="E773" s="41"/>
      <c r="F773" s="41"/>
      <c r="G773" s="4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41"/>
      <c r="D774" s="41"/>
      <c r="E774" s="41"/>
      <c r="F774" s="41"/>
      <c r="G774" s="4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41"/>
      <c r="D775" s="41"/>
      <c r="E775" s="41"/>
      <c r="F775" s="41"/>
      <c r="G775" s="4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41"/>
      <c r="D776" s="41"/>
      <c r="E776" s="41"/>
      <c r="F776" s="41"/>
      <c r="G776" s="4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41"/>
      <c r="D777" s="41"/>
      <c r="E777" s="41"/>
      <c r="F777" s="41"/>
      <c r="G777" s="4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41"/>
      <c r="D778" s="41"/>
      <c r="E778" s="41"/>
      <c r="F778" s="41"/>
      <c r="G778" s="4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41"/>
      <c r="D779" s="41"/>
      <c r="E779" s="41"/>
      <c r="F779" s="41"/>
      <c r="G779" s="4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41"/>
      <c r="D780" s="41"/>
      <c r="E780" s="41"/>
      <c r="F780" s="41"/>
      <c r="G780" s="4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41"/>
      <c r="D781" s="41"/>
      <c r="E781" s="41"/>
      <c r="F781" s="41"/>
      <c r="G781" s="4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41"/>
      <c r="D782" s="41"/>
      <c r="E782" s="41"/>
      <c r="F782" s="41"/>
      <c r="G782" s="4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41"/>
      <c r="D783" s="41"/>
      <c r="E783" s="41"/>
      <c r="F783" s="41"/>
      <c r="G783" s="4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41"/>
      <c r="D784" s="41"/>
      <c r="E784" s="41"/>
      <c r="F784" s="41"/>
      <c r="G784" s="4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41"/>
      <c r="D785" s="41"/>
      <c r="E785" s="41"/>
      <c r="F785" s="41"/>
      <c r="G785" s="4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41"/>
      <c r="D786" s="41"/>
      <c r="E786" s="41"/>
      <c r="F786" s="41"/>
      <c r="G786" s="4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41"/>
      <c r="D787" s="41"/>
      <c r="E787" s="41"/>
      <c r="F787" s="41"/>
      <c r="G787" s="4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41"/>
      <c r="D788" s="41"/>
      <c r="E788" s="41"/>
      <c r="F788" s="41"/>
      <c r="G788" s="4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41"/>
      <c r="D789" s="41"/>
      <c r="E789" s="41"/>
      <c r="F789" s="41"/>
      <c r="G789" s="4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41"/>
      <c r="D790" s="41"/>
      <c r="E790" s="41"/>
      <c r="F790" s="41"/>
      <c r="G790" s="4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41"/>
      <c r="D791" s="41"/>
      <c r="E791" s="41"/>
      <c r="F791" s="41"/>
      <c r="G791" s="4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41"/>
      <c r="D792" s="41"/>
      <c r="E792" s="41"/>
      <c r="F792" s="41"/>
      <c r="G792" s="4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41"/>
      <c r="D793" s="41"/>
      <c r="E793" s="41"/>
      <c r="F793" s="41"/>
      <c r="G793" s="4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41"/>
      <c r="D794" s="41"/>
      <c r="E794" s="41"/>
      <c r="F794" s="41"/>
      <c r="G794" s="4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41"/>
      <c r="D795" s="41"/>
      <c r="E795" s="41"/>
      <c r="F795" s="41"/>
      <c r="G795" s="4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41"/>
      <c r="D796" s="41"/>
      <c r="E796" s="41"/>
      <c r="F796" s="41"/>
      <c r="G796" s="4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41"/>
      <c r="D797" s="41"/>
      <c r="E797" s="41"/>
      <c r="F797" s="41"/>
      <c r="G797" s="4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41"/>
      <c r="D798" s="41"/>
      <c r="E798" s="41"/>
      <c r="F798" s="41"/>
      <c r="G798" s="4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41"/>
      <c r="D799" s="41"/>
      <c r="E799" s="41"/>
      <c r="F799" s="41"/>
      <c r="G799" s="4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41"/>
      <c r="D800" s="41"/>
      <c r="E800" s="41"/>
      <c r="F800" s="41"/>
      <c r="G800" s="4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41"/>
      <c r="D801" s="41"/>
      <c r="E801" s="41"/>
      <c r="F801" s="41"/>
      <c r="G801" s="4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41"/>
      <c r="D802" s="41"/>
      <c r="E802" s="41"/>
      <c r="F802" s="41"/>
      <c r="G802" s="4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41"/>
      <c r="D803" s="41"/>
      <c r="E803" s="41"/>
      <c r="F803" s="41"/>
      <c r="G803" s="4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41"/>
      <c r="D804" s="41"/>
      <c r="E804" s="41"/>
      <c r="F804" s="41"/>
      <c r="G804" s="4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41"/>
      <c r="D805" s="41"/>
      <c r="E805" s="41"/>
      <c r="F805" s="41"/>
      <c r="G805" s="4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41"/>
      <c r="D806" s="41"/>
      <c r="E806" s="41"/>
      <c r="F806" s="41"/>
      <c r="G806" s="4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41"/>
      <c r="D807" s="41"/>
      <c r="E807" s="41"/>
      <c r="F807" s="41"/>
      <c r="G807" s="4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41"/>
      <c r="D808" s="41"/>
      <c r="E808" s="41"/>
      <c r="F808" s="41"/>
      <c r="G808" s="4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41"/>
      <c r="D809" s="41"/>
      <c r="E809" s="41"/>
      <c r="F809" s="41"/>
      <c r="G809" s="4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41"/>
      <c r="D810" s="41"/>
      <c r="E810" s="41"/>
      <c r="F810" s="41"/>
      <c r="G810" s="4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41"/>
      <c r="D811" s="41"/>
      <c r="E811" s="41"/>
      <c r="F811" s="41"/>
      <c r="G811" s="4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41"/>
      <c r="D812" s="41"/>
      <c r="E812" s="41"/>
      <c r="F812" s="41"/>
      <c r="G812" s="4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41"/>
      <c r="D813" s="41"/>
      <c r="E813" s="41"/>
      <c r="F813" s="41"/>
      <c r="G813" s="4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41"/>
      <c r="D814" s="41"/>
      <c r="E814" s="41"/>
      <c r="F814" s="41"/>
      <c r="G814" s="4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41"/>
      <c r="D815" s="41"/>
      <c r="E815" s="41"/>
      <c r="F815" s="41"/>
      <c r="G815" s="4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41"/>
      <c r="D816" s="41"/>
      <c r="E816" s="41"/>
      <c r="F816" s="41"/>
      <c r="G816" s="4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41"/>
      <c r="D817" s="41"/>
      <c r="E817" s="41"/>
      <c r="F817" s="41"/>
      <c r="G817" s="4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41"/>
      <c r="D818" s="41"/>
      <c r="E818" s="41"/>
      <c r="F818" s="41"/>
      <c r="G818" s="4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41"/>
      <c r="D819" s="41"/>
      <c r="E819" s="41"/>
      <c r="F819" s="41"/>
      <c r="G819" s="4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41"/>
      <c r="D820" s="41"/>
      <c r="E820" s="41"/>
      <c r="F820" s="41"/>
      <c r="G820" s="4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41"/>
      <c r="D821" s="41"/>
      <c r="E821" s="41"/>
      <c r="F821" s="41"/>
      <c r="G821" s="4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41"/>
      <c r="D822" s="41"/>
      <c r="E822" s="41"/>
      <c r="F822" s="41"/>
      <c r="G822" s="4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41"/>
      <c r="D823" s="41"/>
      <c r="E823" s="41"/>
      <c r="F823" s="41"/>
      <c r="G823" s="4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41"/>
      <c r="D824" s="41"/>
      <c r="E824" s="41"/>
      <c r="F824" s="41"/>
      <c r="G824" s="4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41"/>
      <c r="D825" s="41"/>
      <c r="E825" s="41"/>
      <c r="F825" s="41"/>
      <c r="G825" s="4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41"/>
      <c r="D826" s="41"/>
      <c r="E826" s="41"/>
      <c r="F826" s="41"/>
      <c r="G826" s="4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41"/>
      <c r="D827" s="41"/>
      <c r="E827" s="41"/>
      <c r="F827" s="41"/>
      <c r="G827" s="4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41"/>
      <c r="D828" s="41"/>
      <c r="E828" s="41"/>
      <c r="F828" s="41"/>
      <c r="G828" s="4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41"/>
      <c r="D829" s="41"/>
      <c r="E829" s="41"/>
      <c r="F829" s="41"/>
      <c r="G829" s="4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41"/>
      <c r="D830" s="41"/>
      <c r="E830" s="41"/>
      <c r="F830" s="41"/>
      <c r="G830" s="4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41"/>
      <c r="D831" s="41"/>
      <c r="E831" s="41"/>
      <c r="F831" s="41"/>
      <c r="G831" s="4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41"/>
      <c r="D832" s="41"/>
      <c r="E832" s="41"/>
      <c r="F832" s="41"/>
      <c r="G832" s="4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41"/>
      <c r="D833" s="41"/>
      <c r="E833" s="41"/>
      <c r="F833" s="41"/>
      <c r="G833" s="4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41"/>
      <c r="D834" s="41"/>
      <c r="E834" s="41"/>
      <c r="F834" s="41"/>
      <c r="G834" s="4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41"/>
      <c r="D835" s="41"/>
      <c r="E835" s="41"/>
      <c r="F835" s="41"/>
      <c r="G835" s="4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41"/>
      <c r="D836" s="41"/>
      <c r="E836" s="41"/>
      <c r="F836" s="41"/>
      <c r="G836" s="4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41"/>
      <c r="D837" s="41"/>
      <c r="E837" s="41"/>
      <c r="F837" s="41"/>
      <c r="G837" s="4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41"/>
      <c r="D838" s="41"/>
      <c r="E838" s="41"/>
      <c r="F838" s="41"/>
      <c r="G838" s="4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41"/>
      <c r="D839" s="41"/>
      <c r="E839" s="41"/>
      <c r="F839" s="41"/>
      <c r="G839" s="4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41"/>
      <c r="D840" s="41"/>
      <c r="E840" s="41"/>
      <c r="F840" s="41"/>
      <c r="G840" s="4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41"/>
      <c r="D841" s="41"/>
      <c r="E841" s="41"/>
      <c r="F841" s="41"/>
      <c r="G841" s="4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41"/>
      <c r="D842" s="41"/>
      <c r="E842" s="41"/>
      <c r="F842" s="41"/>
      <c r="G842" s="4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41"/>
      <c r="D843" s="41"/>
      <c r="E843" s="41"/>
      <c r="F843" s="41"/>
      <c r="G843" s="4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41"/>
      <c r="D844" s="41"/>
      <c r="E844" s="41"/>
      <c r="F844" s="41"/>
      <c r="G844" s="4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41"/>
      <c r="D845" s="41"/>
      <c r="E845" s="41"/>
      <c r="F845" s="41"/>
      <c r="G845" s="4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41"/>
      <c r="D846" s="41"/>
      <c r="E846" s="41"/>
      <c r="F846" s="41"/>
      <c r="G846" s="4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41"/>
      <c r="D847" s="41"/>
      <c r="E847" s="41"/>
      <c r="F847" s="41"/>
      <c r="G847" s="4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41"/>
      <c r="D848" s="41"/>
      <c r="E848" s="41"/>
      <c r="F848" s="41"/>
      <c r="G848" s="4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41"/>
      <c r="D849" s="41"/>
      <c r="E849" s="41"/>
      <c r="F849" s="41"/>
      <c r="G849" s="4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41"/>
      <c r="D850" s="41"/>
      <c r="E850" s="41"/>
      <c r="F850" s="41"/>
      <c r="G850" s="4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41"/>
      <c r="D851" s="41"/>
      <c r="E851" s="41"/>
      <c r="F851" s="41"/>
      <c r="G851" s="4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41"/>
      <c r="D852" s="41"/>
      <c r="E852" s="41"/>
      <c r="F852" s="41"/>
      <c r="G852" s="4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41"/>
      <c r="D853" s="41"/>
      <c r="E853" s="41"/>
      <c r="F853" s="41"/>
      <c r="G853" s="4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41"/>
      <c r="D854" s="41"/>
      <c r="E854" s="41"/>
      <c r="F854" s="41"/>
      <c r="G854" s="4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41"/>
      <c r="D855" s="41"/>
      <c r="E855" s="41"/>
      <c r="F855" s="41"/>
      <c r="G855" s="4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41"/>
      <c r="D856" s="41"/>
      <c r="E856" s="41"/>
      <c r="F856" s="41"/>
      <c r="G856" s="4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41"/>
      <c r="D857" s="41"/>
      <c r="E857" s="41"/>
      <c r="F857" s="41"/>
      <c r="G857" s="4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41"/>
      <c r="D858" s="41"/>
      <c r="E858" s="41"/>
      <c r="F858" s="41"/>
      <c r="G858" s="4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41"/>
      <c r="D859" s="41"/>
      <c r="E859" s="41"/>
      <c r="F859" s="41"/>
      <c r="G859" s="4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41"/>
      <c r="D860" s="41"/>
      <c r="E860" s="41"/>
      <c r="F860" s="41"/>
      <c r="G860" s="4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41"/>
      <c r="D861" s="41"/>
      <c r="E861" s="41"/>
      <c r="F861" s="41"/>
      <c r="G861" s="4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41"/>
      <c r="D862" s="41"/>
      <c r="E862" s="41"/>
      <c r="F862" s="41"/>
      <c r="G862" s="4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41"/>
      <c r="D863" s="41"/>
      <c r="E863" s="41"/>
      <c r="F863" s="41"/>
      <c r="G863" s="4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41"/>
      <c r="D864" s="41"/>
      <c r="E864" s="41"/>
      <c r="F864" s="41"/>
      <c r="G864" s="4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41"/>
      <c r="D865" s="41"/>
      <c r="E865" s="41"/>
      <c r="F865" s="41"/>
      <c r="G865" s="4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41"/>
      <c r="D866" s="41"/>
      <c r="E866" s="41"/>
      <c r="F866" s="41"/>
      <c r="G866" s="4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41"/>
      <c r="D867" s="41"/>
      <c r="E867" s="41"/>
      <c r="F867" s="41"/>
      <c r="G867" s="4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41"/>
      <c r="D868" s="41"/>
      <c r="E868" s="41"/>
      <c r="F868" s="41"/>
      <c r="G868" s="4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41"/>
      <c r="D869" s="41"/>
      <c r="E869" s="41"/>
      <c r="F869" s="41"/>
      <c r="G869" s="4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41"/>
      <c r="D870" s="41"/>
      <c r="E870" s="41"/>
      <c r="F870" s="41"/>
      <c r="G870" s="4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41"/>
      <c r="D871" s="41"/>
      <c r="E871" s="41"/>
      <c r="F871" s="41"/>
      <c r="G871" s="4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41"/>
      <c r="D872" s="41"/>
      <c r="E872" s="41"/>
      <c r="F872" s="41"/>
      <c r="G872" s="4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41"/>
      <c r="D873" s="41"/>
      <c r="E873" s="41"/>
      <c r="F873" s="41"/>
      <c r="G873" s="4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41"/>
      <c r="D874" s="41"/>
      <c r="E874" s="41"/>
      <c r="F874" s="41"/>
      <c r="G874" s="4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41"/>
      <c r="D875" s="41"/>
      <c r="E875" s="41"/>
      <c r="F875" s="41"/>
      <c r="G875" s="4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41"/>
      <c r="D876" s="41"/>
      <c r="E876" s="41"/>
      <c r="F876" s="41"/>
      <c r="G876" s="4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41"/>
      <c r="D877" s="41"/>
      <c r="E877" s="41"/>
      <c r="F877" s="41"/>
      <c r="G877" s="4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41"/>
      <c r="D878" s="41"/>
      <c r="E878" s="41"/>
      <c r="F878" s="41"/>
      <c r="G878" s="4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41"/>
      <c r="D879" s="41"/>
      <c r="E879" s="41"/>
      <c r="F879" s="41"/>
      <c r="G879" s="4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41"/>
      <c r="D880" s="41"/>
      <c r="E880" s="41"/>
      <c r="F880" s="41"/>
      <c r="G880" s="4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41"/>
      <c r="D881" s="41"/>
      <c r="E881" s="41"/>
      <c r="F881" s="41"/>
      <c r="G881" s="4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41"/>
      <c r="D882" s="41"/>
      <c r="E882" s="41"/>
      <c r="F882" s="41"/>
      <c r="G882" s="4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41"/>
      <c r="D883" s="41"/>
      <c r="E883" s="41"/>
      <c r="F883" s="41"/>
      <c r="G883" s="4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41"/>
      <c r="D884" s="41"/>
      <c r="E884" s="41"/>
      <c r="F884" s="41"/>
      <c r="G884" s="4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41"/>
      <c r="D885" s="41"/>
      <c r="E885" s="41"/>
      <c r="F885" s="41"/>
      <c r="G885" s="4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41"/>
      <c r="D886" s="41"/>
      <c r="E886" s="41"/>
      <c r="F886" s="41"/>
      <c r="G886" s="4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41"/>
      <c r="D887" s="41"/>
      <c r="E887" s="41"/>
      <c r="F887" s="41"/>
      <c r="G887" s="4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41"/>
      <c r="D888" s="41"/>
      <c r="E888" s="41"/>
      <c r="F888" s="41"/>
      <c r="G888" s="4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41"/>
      <c r="D889" s="41"/>
      <c r="E889" s="41"/>
      <c r="F889" s="41"/>
      <c r="G889" s="4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41"/>
      <c r="D890" s="41"/>
      <c r="E890" s="41"/>
      <c r="F890" s="41"/>
      <c r="G890" s="4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41"/>
      <c r="D891" s="41"/>
      <c r="E891" s="41"/>
      <c r="F891" s="41"/>
      <c r="G891" s="4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41"/>
      <c r="D892" s="41"/>
      <c r="E892" s="41"/>
      <c r="F892" s="41"/>
      <c r="G892" s="4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41"/>
      <c r="D893" s="41"/>
      <c r="E893" s="41"/>
      <c r="F893" s="41"/>
      <c r="G893" s="4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41"/>
      <c r="D894" s="41"/>
      <c r="E894" s="41"/>
      <c r="F894" s="41"/>
      <c r="G894" s="4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41"/>
      <c r="D895" s="41"/>
      <c r="E895" s="41"/>
      <c r="F895" s="41"/>
      <c r="G895" s="4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41"/>
      <c r="D896" s="41"/>
      <c r="E896" s="41"/>
      <c r="F896" s="41"/>
      <c r="G896" s="4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41"/>
      <c r="D897" s="41"/>
      <c r="E897" s="41"/>
      <c r="F897" s="41"/>
      <c r="G897" s="4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41"/>
      <c r="D898" s="41"/>
      <c r="E898" s="41"/>
      <c r="F898" s="41"/>
      <c r="G898" s="4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41"/>
      <c r="D899" s="41"/>
      <c r="E899" s="41"/>
      <c r="F899" s="41"/>
      <c r="G899" s="4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41"/>
      <c r="D900" s="41"/>
      <c r="E900" s="41"/>
      <c r="F900" s="41"/>
      <c r="G900" s="4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41"/>
      <c r="D901" s="41"/>
      <c r="E901" s="41"/>
      <c r="F901" s="41"/>
      <c r="G901" s="4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41"/>
      <c r="D902" s="41"/>
      <c r="E902" s="41"/>
      <c r="F902" s="41"/>
      <c r="G902" s="4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41"/>
      <c r="D903" s="41"/>
      <c r="E903" s="41"/>
      <c r="F903" s="41"/>
      <c r="G903" s="4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41"/>
      <c r="D904" s="41"/>
      <c r="E904" s="41"/>
      <c r="F904" s="41"/>
      <c r="G904" s="4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41"/>
      <c r="D905" s="41"/>
      <c r="E905" s="41"/>
      <c r="F905" s="41"/>
      <c r="G905" s="4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41"/>
      <c r="D906" s="41"/>
      <c r="E906" s="41"/>
      <c r="F906" s="41"/>
      <c r="G906" s="4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41"/>
      <c r="D907" s="41"/>
      <c r="E907" s="41"/>
      <c r="F907" s="41"/>
      <c r="G907" s="4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41"/>
      <c r="D908" s="41"/>
      <c r="E908" s="41"/>
      <c r="F908" s="41"/>
      <c r="G908" s="4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41"/>
      <c r="D909" s="41"/>
      <c r="E909" s="41"/>
      <c r="F909" s="41"/>
      <c r="G909" s="4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41"/>
      <c r="D910" s="41"/>
      <c r="E910" s="41"/>
      <c r="F910" s="41"/>
      <c r="G910" s="4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41"/>
      <c r="D911" s="41"/>
      <c r="E911" s="41"/>
      <c r="F911" s="41"/>
      <c r="G911" s="4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41"/>
      <c r="D912" s="41"/>
      <c r="E912" s="41"/>
      <c r="F912" s="41"/>
      <c r="G912" s="4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41"/>
      <c r="D913" s="41"/>
      <c r="E913" s="41"/>
      <c r="F913" s="41"/>
      <c r="G913" s="4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41"/>
      <c r="D914" s="41"/>
      <c r="E914" s="41"/>
      <c r="F914" s="41"/>
      <c r="G914" s="4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41"/>
      <c r="D915" s="41"/>
      <c r="E915" s="41"/>
      <c r="F915" s="41"/>
      <c r="G915" s="4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41"/>
      <c r="D916" s="41"/>
      <c r="E916" s="41"/>
      <c r="F916" s="41"/>
      <c r="G916" s="4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41"/>
      <c r="D917" s="41"/>
      <c r="E917" s="41"/>
      <c r="F917" s="41"/>
      <c r="G917" s="4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41"/>
      <c r="D918" s="41"/>
      <c r="E918" s="41"/>
      <c r="F918" s="41"/>
      <c r="G918" s="4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41"/>
      <c r="D919" s="41"/>
      <c r="E919" s="41"/>
      <c r="F919" s="41"/>
      <c r="G919" s="4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41"/>
      <c r="D920" s="41"/>
      <c r="E920" s="41"/>
      <c r="F920" s="41"/>
      <c r="G920" s="4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41"/>
      <c r="D921" s="41"/>
      <c r="E921" s="41"/>
      <c r="F921" s="41"/>
      <c r="G921" s="4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41"/>
      <c r="D922" s="41"/>
      <c r="E922" s="41"/>
      <c r="F922" s="41"/>
      <c r="G922" s="4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41"/>
      <c r="D923" s="41"/>
      <c r="E923" s="41"/>
      <c r="F923" s="41"/>
      <c r="G923" s="4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41"/>
      <c r="D924" s="41"/>
      <c r="E924" s="41"/>
      <c r="F924" s="41"/>
      <c r="G924" s="4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41"/>
      <c r="D925" s="41"/>
      <c r="E925" s="41"/>
      <c r="F925" s="41"/>
      <c r="G925" s="4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41"/>
      <c r="D926" s="41"/>
      <c r="E926" s="41"/>
      <c r="F926" s="41"/>
      <c r="G926" s="4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41"/>
      <c r="D927" s="41"/>
      <c r="E927" s="41"/>
      <c r="F927" s="41"/>
      <c r="G927" s="4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41"/>
      <c r="D928" s="41"/>
      <c r="E928" s="41"/>
      <c r="F928" s="41"/>
      <c r="G928" s="4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41"/>
      <c r="D929" s="41"/>
      <c r="E929" s="41"/>
      <c r="F929" s="41"/>
      <c r="G929" s="4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41"/>
      <c r="D930" s="41"/>
      <c r="E930" s="41"/>
      <c r="F930" s="41"/>
      <c r="G930" s="4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41"/>
      <c r="D931" s="41"/>
      <c r="E931" s="41"/>
      <c r="F931" s="41"/>
      <c r="G931" s="4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41"/>
      <c r="D932" s="41"/>
      <c r="E932" s="41"/>
      <c r="F932" s="41"/>
      <c r="G932" s="4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41"/>
      <c r="D933" s="41"/>
      <c r="E933" s="41"/>
      <c r="F933" s="41"/>
      <c r="G933" s="4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41"/>
      <c r="D934" s="41"/>
      <c r="E934" s="41"/>
      <c r="F934" s="41"/>
      <c r="G934" s="4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41"/>
      <c r="D935" s="41"/>
      <c r="E935" s="41"/>
      <c r="F935" s="41"/>
      <c r="G935" s="4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41"/>
      <c r="D936" s="41"/>
      <c r="E936" s="41"/>
      <c r="F936" s="41"/>
      <c r="G936" s="4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41"/>
      <c r="D937" s="41"/>
      <c r="E937" s="41"/>
      <c r="F937" s="41"/>
      <c r="G937" s="4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41"/>
      <c r="D938" s="41"/>
      <c r="E938" s="41"/>
      <c r="F938" s="41"/>
      <c r="G938" s="4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41"/>
      <c r="D939" s="41"/>
      <c r="E939" s="41"/>
      <c r="F939" s="41"/>
      <c r="G939" s="4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41"/>
      <c r="D940" s="41"/>
      <c r="E940" s="41"/>
      <c r="F940" s="41"/>
      <c r="G940" s="4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41"/>
      <c r="D941" s="41"/>
      <c r="E941" s="41"/>
      <c r="F941" s="41"/>
      <c r="G941" s="4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41"/>
      <c r="D942" s="41"/>
      <c r="E942" s="41"/>
      <c r="F942" s="41"/>
      <c r="G942" s="4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41"/>
      <c r="D943" s="41"/>
      <c r="E943" s="41"/>
      <c r="F943" s="41"/>
      <c r="G943" s="4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41"/>
      <c r="D944" s="41"/>
      <c r="E944" s="41"/>
      <c r="F944" s="41"/>
      <c r="G944" s="4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41"/>
      <c r="D945" s="41"/>
      <c r="E945" s="41"/>
      <c r="F945" s="41"/>
      <c r="G945" s="4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41"/>
      <c r="D946" s="41"/>
      <c r="E946" s="41"/>
      <c r="F946" s="41"/>
      <c r="G946" s="4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41"/>
      <c r="D947" s="41"/>
      <c r="E947" s="41"/>
      <c r="F947" s="41"/>
      <c r="G947" s="4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41"/>
      <c r="D948" s="41"/>
      <c r="E948" s="41"/>
      <c r="F948" s="41"/>
      <c r="G948" s="4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41"/>
      <c r="D949" s="41"/>
      <c r="E949" s="41"/>
      <c r="F949" s="41"/>
      <c r="G949" s="4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41"/>
      <c r="D950" s="41"/>
      <c r="E950" s="41"/>
      <c r="F950" s="41"/>
      <c r="G950" s="4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41"/>
      <c r="D951" s="41"/>
      <c r="E951" s="41"/>
      <c r="F951" s="41"/>
      <c r="G951" s="4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41"/>
      <c r="D952" s="41"/>
      <c r="E952" s="41"/>
      <c r="F952" s="41"/>
      <c r="G952" s="4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41"/>
      <c r="D953" s="41"/>
      <c r="E953" s="41"/>
      <c r="F953" s="41"/>
      <c r="G953" s="4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41"/>
      <c r="D954" s="41"/>
      <c r="E954" s="41"/>
      <c r="F954" s="41"/>
      <c r="G954" s="4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41"/>
      <c r="D955" s="41"/>
      <c r="E955" s="41"/>
      <c r="F955" s="41"/>
      <c r="G955" s="4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41"/>
      <c r="D956" s="41"/>
      <c r="E956" s="41"/>
      <c r="F956" s="41"/>
      <c r="G956" s="4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41"/>
      <c r="D957" s="41"/>
      <c r="E957" s="41"/>
      <c r="F957" s="41"/>
      <c r="G957" s="4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41"/>
      <c r="D958" s="41"/>
      <c r="E958" s="41"/>
      <c r="F958" s="41"/>
      <c r="G958" s="4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41"/>
      <c r="D959" s="41"/>
      <c r="E959" s="41"/>
      <c r="F959" s="41"/>
      <c r="G959" s="4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41"/>
      <c r="D960" s="41"/>
      <c r="E960" s="41"/>
      <c r="F960" s="41"/>
      <c r="G960" s="4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41"/>
      <c r="D961" s="41"/>
      <c r="E961" s="41"/>
      <c r="F961" s="41"/>
      <c r="G961" s="4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41"/>
      <c r="D962" s="41"/>
      <c r="E962" s="41"/>
      <c r="F962" s="41"/>
      <c r="G962" s="4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41"/>
      <c r="D963" s="41"/>
      <c r="E963" s="41"/>
      <c r="F963" s="41"/>
      <c r="G963" s="4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41"/>
      <c r="D964" s="41"/>
      <c r="E964" s="41"/>
      <c r="F964" s="41"/>
      <c r="G964" s="4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41"/>
      <c r="D965" s="41"/>
      <c r="E965" s="41"/>
      <c r="F965" s="41"/>
      <c r="G965" s="4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41"/>
      <c r="D966" s="41"/>
      <c r="E966" s="41"/>
      <c r="F966" s="41"/>
      <c r="G966" s="4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41"/>
      <c r="D967" s="41"/>
      <c r="E967" s="41"/>
      <c r="F967" s="41"/>
      <c r="G967" s="4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41"/>
      <c r="D968" s="41"/>
      <c r="E968" s="41"/>
      <c r="F968" s="41"/>
      <c r="G968" s="4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41"/>
      <c r="D969" s="41"/>
      <c r="E969" s="41"/>
      <c r="F969" s="41"/>
      <c r="G969" s="4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41"/>
      <c r="D970" s="41"/>
      <c r="E970" s="41"/>
      <c r="F970" s="41"/>
      <c r="G970" s="4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41"/>
      <c r="D971" s="41"/>
      <c r="E971" s="41"/>
      <c r="F971" s="41"/>
      <c r="G971" s="4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41"/>
      <c r="D972" s="41"/>
      <c r="E972" s="41"/>
      <c r="F972" s="41"/>
      <c r="G972" s="4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41"/>
      <c r="D973" s="41"/>
      <c r="E973" s="41"/>
      <c r="F973" s="41"/>
      <c r="G973" s="4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41"/>
      <c r="D974" s="41"/>
      <c r="E974" s="41"/>
      <c r="F974" s="41"/>
      <c r="G974" s="4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41"/>
      <c r="D975" s="41"/>
      <c r="E975" s="41"/>
      <c r="F975" s="41"/>
      <c r="G975" s="4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41"/>
      <c r="D976" s="41"/>
      <c r="E976" s="41"/>
      <c r="F976" s="41"/>
      <c r="G976" s="4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41"/>
      <c r="D977" s="41"/>
      <c r="E977" s="41"/>
      <c r="F977" s="41"/>
      <c r="G977" s="4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41"/>
      <c r="D978" s="41"/>
      <c r="E978" s="41"/>
      <c r="F978" s="41"/>
      <c r="G978" s="4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41"/>
      <c r="D979" s="41"/>
      <c r="E979" s="41"/>
      <c r="F979" s="41"/>
      <c r="G979" s="4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41"/>
      <c r="D980" s="41"/>
      <c r="E980" s="41"/>
      <c r="F980" s="41"/>
      <c r="G980" s="4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41"/>
      <c r="D981" s="41"/>
      <c r="E981" s="41"/>
      <c r="F981" s="41"/>
      <c r="G981" s="4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41"/>
      <c r="D982" s="41"/>
      <c r="E982" s="41"/>
      <c r="F982" s="41"/>
      <c r="G982" s="4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41"/>
      <c r="D983" s="41"/>
      <c r="E983" s="41"/>
      <c r="F983" s="41"/>
      <c r="G983" s="4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41"/>
      <c r="D984" s="41"/>
      <c r="E984" s="41"/>
      <c r="F984" s="41"/>
      <c r="G984" s="4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41"/>
      <c r="D985" s="41"/>
      <c r="E985" s="41"/>
      <c r="F985" s="41"/>
      <c r="G985" s="4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41"/>
      <c r="D986" s="41"/>
      <c r="E986" s="41"/>
      <c r="F986" s="41"/>
      <c r="G986" s="4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41"/>
      <c r="D987" s="41"/>
      <c r="E987" s="41"/>
      <c r="F987" s="41"/>
      <c r="G987" s="4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41"/>
      <c r="D988" s="41"/>
      <c r="E988" s="41"/>
      <c r="F988" s="41"/>
      <c r="G988" s="4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41"/>
      <c r="D989" s="41"/>
      <c r="E989" s="41"/>
      <c r="F989" s="41"/>
      <c r="G989" s="4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41"/>
      <c r="D990" s="41"/>
      <c r="E990" s="41"/>
      <c r="F990" s="41"/>
      <c r="G990" s="4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41"/>
      <c r="D991" s="41"/>
      <c r="E991" s="41"/>
      <c r="F991" s="41"/>
      <c r="G991" s="4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41"/>
      <c r="D992" s="41"/>
      <c r="E992" s="41"/>
      <c r="F992" s="41"/>
      <c r="G992" s="4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41"/>
      <c r="D993" s="41"/>
      <c r="E993" s="41"/>
      <c r="F993" s="41"/>
      <c r="G993" s="4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41"/>
      <c r="D994" s="41"/>
      <c r="E994" s="41"/>
      <c r="F994" s="41"/>
      <c r="G994" s="4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41"/>
      <c r="D995" s="41"/>
      <c r="E995" s="41"/>
      <c r="F995" s="41"/>
      <c r="G995" s="4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41"/>
      <c r="D996" s="41"/>
      <c r="E996" s="41"/>
      <c r="F996" s="41"/>
      <c r="G996" s="4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41"/>
      <c r="D997" s="41"/>
      <c r="E997" s="41"/>
      <c r="F997" s="41"/>
      <c r="G997" s="4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41"/>
      <c r="D998" s="41"/>
      <c r="E998" s="41"/>
      <c r="F998" s="41"/>
      <c r="G998" s="4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41"/>
      <c r="D999" s="41"/>
      <c r="E999" s="41"/>
      <c r="F999" s="41"/>
      <c r="G999" s="4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41"/>
      <c r="D1000" s="41"/>
      <c r="E1000" s="41"/>
      <c r="F1000" s="41"/>
      <c r="G1000" s="4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10:G85"/>
  <mergeCells count="1">
    <mergeCell ref="A8:G8"/>
  </mergeCells>
  <printOptions horizontalCentered="1"/>
  <pageMargins left="0.19685039370078741" right="0.19685039370078741" top="0.19685039370078741" bottom="0.19685039370078741" header="0" footer="0"/>
  <pageSetup paperSize="9" orientation="landscape"/>
  <headerFooter>
    <oddFooter>&amp;RPage :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47.140625" customWidth="1"/>
    <col min="2" max="2" width="8.7109375" customWidth="1"/>
    <col min="3" max="5" width="18.7109375" customWidth="1"/>
    <col min="6" max="6" width="15" customWidth="1"/>
    <col min="7" max="26" width="11.42578125" customWidth="1"/>
  </cols>
  <sheetData>
    <row r="1" spans="1:26" ht="15.75" customHeight="1">
      <c r="A1" s="5"/>
      <c r="B1" s="5"/>
      <c r="C1" s="5"/>
      <c r="D1" s="5"/>
      <c r="E1" s="7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9"/>
      <c r="D2" s="9"/>
      <c r="E2" s="6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9"/>
      <c r="D3" s="9"/>
      <c r="E3" s="6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9"/>
      <c r="D4" s="9"/>
      <c r="E4" s="6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9"/>
      <c r="D5" s="9"/>
      <c r="E5" s="6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9"/>
      <c r="D6" s="9"/>
      <c r="E6" s="6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10" t="s">
        <v>653</v>
      </c>
      <c r="B7" s="111"/>
      <c r="C7" s="111"/>
      <c r="D7" s="111"/>
      <c r="E7" s="112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5"/>
      <c r="C8" s="5"/>
      <c r="D8" s="5"/>
      <c r="E8" s="7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10" t="s">
        <v>560</v>
      </c>
      <c r="B9" s="10" t="s">
        <v>625</v>
      </c>
      <c r="C9" s="55" t="s">
        <v>674</v>
      </c>
      <c r="D9" s="55" t="s">
        <v>675</v>
      </c>
      <c r="E9" s="55" t="s">
        <v>676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6" t="s">
        <v>630</v>
      </c>
      <c r="B10" s="9"/>
      <c r="C10" s="9"/>
      <c r="D10" s="9"/>
      <c r="E10" s="6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677</v>
      </c>
      <c r="B11" s="9"/>
      <c r="C11" s="9"/>
      <c r="D11" s="9"/>
      <c r="E11" s="6">
        <v>125700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 t="s">
        <v>678</v>
      </c>
      <c r="B12" s="9"/>
      <c r="C12" s="9"/>
      <c r="D12" s="9"/>
      <c r="E12" s="17">
        <v>62849</v>
      </c>
      <c r="F12" s="12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57" t="s">
        <v>679</v>
      </c>
      <c r="B13" s="9"/>
      <c r="C13" s="9"/>
      <c r="D13" s="9"/>
      <c r="E13" s="25">
        <f>E11-E12</f>
        <v>62851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/>
      <c r="B14" s="9"/>
      <c r="C14" s="9"/>
      <c r="D14" s="9"/>
      <c r="E14" s="6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/>
      <c r="B15" s="9"/>
      <c r="C15" s="9"/>
      <c r="D15" s="9"/>
      <c r="E15" s="6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/>
      <c r="B16" s="9"/>
      <c r="C16" s="9"/>
      <c r="D16" s="9"/>
      <c r="E16" s="6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/>
      <c r="B17" s="9"/>
      <c r="C17" s="9"/>
      <c r="D17" s="9"/>
      <c r="E17" s="6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/>
      <c r="B18" s="9"/>
      <c r="C18" s="9"/>
      <c r="D18" s="9"/>
      <c r="E18" s="6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/>
      <c r="B19" s="9"/>
      <c r="C19" s="9"/>
      <c r="D19" s="9"/>
      <c r="E19" s="6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/>
      <c r="B20" s="9"/>
      <c r="C20" s="9"/>
      <c r="D20" s="9"/>
      <c r="E20" s="6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/>
      <c r="B21" s="9"/>
      <c r="C21" s="9"/>
      <c r="D21" s="9"/>
      <c r="E21" s="6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/>
      <c r="B22" s="9"/>
      <c r="C22" s="9"/>
      <c r="D22" s="9"/>
      <c r="E22" s="6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/>
      <c r="B23" s="9"/>
      <c r="C23" s="9"/>
      <c r="D23" s="9"/>
      <c r="E23" s="6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/>
      <c r="B24" s="9"/>
      <c r="C24" s="9"/>
      <c r="D24" s="9"/>
      <c r="E24" s="6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/>
      <c r="B25" s="9"/>
      <c r="C25" s="9"/>
      <c r="D25" s="9"/>
      <c r="E25" s="6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/>
      <c r="B26" s="9"/>
      <c r="C26" s="9"/>
      <c r="D26" s="9"/>
      <c r="E26" s="6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9"/>
      <c r="C27" s="9"/>
      <c r="D27" s="9"/>
      <c r="E27" s="6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/>
      <c r="B28" s="9"/>
      <c r="C28" s="9"/>
      <c r="D28" s="9"/>
      <c r="E28" s="6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/>
      <c r="B29" s="9"/>
      <c r="C29" s="9"/>
      <c r="D29" s="9"/>
      <c r="E29" s="6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9"/>
      <c r="C30" s="9"/>
      <c r="D30" s="9"/>
      <c r="E30" s="6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/>
      <c r="B31" s="9"/>
      <c r="C31" s="9"/>
      <c r="D31" s="9"/>
      <c r="E31" s="6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/>
      <c r="B32" s="9"/>
      <c r="C32" s="9"/>
      <c r="D32" s="9"/>
      <c r="E32" s="6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/>
      <c r="B33" s="9"/>
      <c r="C33" s="9"/>
      <c r="D33" s="9"/>
      <c r="E33" s="6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/>
      <c r="B34" s="9"/>
      <c r="C34" s="9"/>
      <c r="D34" s="9"/>
      <c r="E34" s="6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/>
      <c r="B35" s="9"/>
      <c r="C35" s="9"/>
      <c r="D35" s="9"/>
      <c r="E35" s="6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9"/>
      <c r="C36" s="9"/>
      <c r="D36" s="9"/>
      <c r="E36" s="6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9"/>
      <c r="C37" s="9"/>
      <c r="D37" s="9"/>
      <c r="E37" s="6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9"/>
      <c r="C38" s="9"/>
      <c r="D38" s="9"/>
      <c r="E38" s="6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9"/>
      <c r="C39" s="9"/>
      <c r="D39" s="9"/>
      <c r="E39" s="6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9"/>
      <c r="C40" s="9"/>
      <c r="D40" s="9"/>
      <c r="E40" s="6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9"/>
      <c r="C41" s="9"/>
      <c r="D41" s="9"/>
      <c r="E41" s="6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9"/>
      <c r="C42" s="9"/>
      <c r="D42" s="9"/>
      <c r="E42" s="6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9"/>
      <c r="C43" s="9"/>
      <c r="D43" s="9"/>
      <c r="E43" s="6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9"/>
      <c r="C44" s="9"/>
      <c r="D44" s="9"/>
      <c r="E44" s="6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9"/>
      <c r="C45" s="9"/>
      <c r="D45" s="9"/>
      <c r="E45" s="6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9"/>
      <c r="C46" s="9"/>
      <c r="D46" s="9"/>
      <c r="E46" s="6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9"/>
      <c r="C47" s="9"/>
      <c r="D47" s="9"/>
      <c r="E47" s="6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9"/>
      <c r="C48" s="9"/>
      <c r="D48" s="9"/>
      <c r="E48" s="6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9"/>
      <c r="C49" s="9"/>
      <c r="D49" s="9"/>
      <c r="E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9"/>
      <c r="C50" s="9"/>
      <c r="D50" s="9"/>
      <c r="E50" s="6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9"/>
      <c r="C51" s="9"/>
      <c r="D51" s="9"/>
      <c r="E51" s="6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9"/>
      <c r="C52" s="9"/>
      <c r="D52" s="9"/>
      <c r="E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9"/>
      <c r="C53" s="9"/>
      <c r="D53" s="9"/>
      <c r="E53" s="6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9"/>
      <c r="C54" s="9"/>
      <c r="D54" s="9"/>
      <c r="E54" s="6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9"/>
      <c r="C55" s="9"/>
      <c r="D55" s="9"/>
      <c r="E55" s="6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9"/>
      <c r="C56" s="9"/>
      <c r="D56" s="9"/>
      <c r="E56" s="6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9"/>
      <c r="D57" s="9"/>
      <c r="E57" s="6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9"/>
      <c r="D58" s="9"/>
      <c r="E58" s="6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9"/>
      <c r="D59" s="9"/>
      <c r="E59" s="6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9"/>
      <c r="D60" s="9"/>
      <c r="E60" s="6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9"/>
      <c r="D61" s="9"/>
      <c r="E61" s="6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9"/>
      <c r="D62" s="9"/>
      <c r="E62" s="6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9"/>
      <c r="D63" s="9"/>
      <c r="E63" s="6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9"/>
      <c r="D64" s="9"/>
      <c r="E64" s="6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9"/>
      <c r="D65" s="9"/>
      <c r="E65" s="6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9"/>
      <c r="D66" s="9"/>
      <c r="E66" s="6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9"/>
      <c r="D67" s="9"/>
      <c r="E67" s="6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9"/>
      <c r="D68" s="9"/>
      <c r="E68" s="6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9"/>
      <c r="D69" s="9"/>
      <c r="E69" s="6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9"/>
      <c r="D70" s="9"/>
      <c r="E70" s="6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9"/>
      <c r="D71" s="9"/>
      <c r="E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9"/>
      <c r="D72" s="9"/>
      <c r="E72" s="6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9"/>
      <c r="D73" s="9"/>
      <c r="E73" s="6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9"/>
      <c r="D74" s="9"/>
      <c r="E74" s="6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9"/>
      <c r="D75" s="9"/>
      <c r="E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9"/>
      <c r="D76" s="9"/>
      <c r="E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9"/>
      <c r="D77" s="9"/>
      <c r="E77" s="6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9"/>
      <c r="D78" s="9"/>
      <c r="E78" s="6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9"/>
      <c r="D79" s="9"/>
      <c r="E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9"/>
      <c r="D80" s="9"/>
      <c r="E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9"/>
      <c r="D81" s="9"/>
      <c r="E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9"/>
      <c r="D82" s="9"/>
      <c r="E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9"/>
      <c r="D83" s="9"/>
      <c r="E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9"/>
      <c r="D84" s="9"/>
      <c r="E84" s="6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9"/>
      <c r="D85" s="9"/>
      <c r="E85" s="6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9"/>
      <c r="D86" s="9"/>
      <c r="E86" s="6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9"/>
      <c r="D87" s="9"/>
      <c r="E87" s="6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9"/>
      <c r="D88" s="9"/>
      <c r="E88" s="6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9"/>
      <c r="D89" s="9"/>
      <c r="E89" s="6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9"/>
      <c r="D90" s="9"/>
      <c r="E90" s="6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9"/>
      <c r="D91" s="9"/>
      <c r="E91" s="6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9"/>
      <c r="D92" s="9"/>
      <c r="E92" s="6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9"/>
      <c r="D93" s="9"/>
      <c r="E93" s="6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9"/>
      <c r="D94" s="9"/>
      <c r="E94" s="6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9"/>
      <c r="D95" s="9"/>
      <c r="E95" s="6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9"/>
      <c r="D96" s="9"/>
      <c r="E96" s="6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9"/>
      <c r="D97" s="9"/>
      <c r="E97" s="6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9"/>
      <c r="D98" s="9"/>
      <c r="E98" s="6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9"/>
      <c r="D99" s="9"/>
      <c r="E99" s="6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9"/>
      <c r="D100" s="9"/>
      <c r="E100" s="6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9"/>
      <c r="D101" s="9"/>
      <c r="E101" s="6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9"/>
      <c r="D102" s="9"/>
      <c r="E102" s="6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9"/>
      <c r="D103" s="9"/>
      <c r="E103" s="6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9"/>
      <c r="D104" s="9"/>
      <c r="E104" s="6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9"/>
      <c r="D105" s="9"/>
      <c r="E105" s="6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9"/>
      <c r="D106" s="9"/>
      <c r="E106" s="6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9"/>
      <c r="D107" s="9"/>
      <c r="E107" s="6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9"/>
      <c r="D108" s="9"/>
      <c r="E108" s="6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9"/>
      <c r="D109" s="9"/>
      <c r="E109" s="6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9"/>
      <c r="D110" s="9"/>
      <c r="E110" s="6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9"/>
      <c r="D111" s="9"/>
      <c r="E111" s="6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9"/>
      <c r="D112" s="9"/>
      <c r="E112" s="6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9"/>
      <c r="D113" s="9"/>
      <c r="E113" s="6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9"/>
      <c r="D114" s="9"/>
      <c r="E114" s="6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9"/>
      <c r="D115" s="9"/>
      <c r="E115" s="6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9"/>
      <c r="D116" s="9"/>
      <c r="E116" s="6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9"/>
      <c r="D117" s="9"/>
      <c r="E117" s="6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9"/>
      <c r="D118" s="9"/>
      <c r="E118" s="6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9"/>
      <c r="D119" s="9"/>
      <c r="E119" s="6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9"/>
      <c r="D120" s="9"/>
      <c r="E120" s="6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9"/>
      <c r="D121" s="9"/>
      <c r="E121" s="6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9"/>
      <c r="D122" s="9"/>
      <c r="E122" s="6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9"/>
      <c r="D123" s="9"/>
      <c r="E123" s="6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9"/>
      <c r="D124" s="9"/>
      <c r="E124" s="6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9"/>
      <c r="D125" s="9"/>
      <c r="E125" s="6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9"/>
      <c r="D126" s="9"/>
      <c r="E126" s="6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9"/>
      <c r="D127" s="9"/>
      <c r="E127" s="6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9"/>
      <c r="D128" s="9"/>
      <c r="E128" s="6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9"/>
      <c r="D129" s="9"/>
      <c r="E129" s="6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9"/>
      <c r="D130" s="9"/>
      <c r="E130" s="6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9"/>
      <c r="D131" s="9"/>
      <c r="E131" s="6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9"/>
      <c r="D132" s="9"/>
      <c r="E132" s="6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9"/>
      <c r="D133" s="9"/>
      <c r="E133" s="6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9"/>
      <c r="D134" s="9"/>
      <c r="E134" s="6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9"/>
      <c r="D135" s="9"/>
      <c r="E135" s="6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9"/>
      <c r="D136" s="9"/>
      <c r="E136" s="6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9"/>
      <c r="D137" s="9"/>
      <c r="E137" s="6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9"/>
      <c r="D138" s="9"/>
      <c r="E138" s="6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9"/>
      <c r="D139" s="9"/>
      <c r="E139" s="6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9"/>
      <c r="D140" s="9"/>
      <c r="E140" s="6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9"/>
      <c r="D141" s="9"/>
      <c r="E141" s="6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9"/>
      <c r="D142" s="9"/>
      <c r="E142" s="6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9"/>
      <c r="D143" s="9"/>
      <c r="E143" s="6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9"/>
      <c r="D144" s="9"/>
      <c r="E144" s="6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9"/>
      <c r="D145" s="9"/>
      <c r="E145" s="6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9"/>
      <c r="D146" s="9"/>
      <c r="E146" s="6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9"/>
      <c r="D147" s="9"/>
      <c r="E147" s="6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9"/>
      <c r="D148" s="9"/>
      <c r="E148" s="6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9"/>
      <c r="D149" s="9"/>
      <c r="E149" s="6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9"/>
      <c r="D150" s="9"/>
      <c r="E150" s="6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9"/>
      <c r="D151" s="9"/>
      <c r="E151" s="6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9"/>
      <c r="D152" s="9"/>
      <c r="E152" s="6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9"/>
      <c r="D153" s="9"/>
      <c r="E153" s="6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9"/>
      <c r="D154" s="9"/>
      <c r="E154" s="6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9"/>
      <c r="D155" s="9"/>
      <c r="E155" s="6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9"/>
      <c r="D156" s="9"/>
      <c r="E156" s="6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9"/>
      <c r="D157" s="9"/>
      <c r="E157" s="6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9"/>
      <c r="D158" s="9"/>
      <c r="E158" s="6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9"/>
      <c r="D159" s="9"/>
      <c r="E159" s="6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9"/>
      <c r="D160" s="9"/>
      <c r="E160" s="6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9"/>
      <c r="D161" s="9"/>
      <c r="E161" s="6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9"/>
      <c r="D162" s="9"/>
      <c r="E162" s="6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9"/>
      <c r="D163" s="9"/>
      <c r="E163" s="6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9"/>
      <c r="D164" s="9"/>
      <c r="E164" s="6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9"/>
      <c r="D165" s="9"/>
      <c r="E165" s="6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9"/>
      <c r="D166" s="9"/>
      <c r="E166" s="6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9"/>
      <c r="D167" s="9"/>
      <c r="E167" s="6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9"/>
      <c r="D168" s="9"/>
      <c r="E168" s="6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9"/>
      <c r="D169" s="9"/>
      <c r="E169" s="6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9"/>
      <c r="D170" s="9"/>
      <c r="E170" s="6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9"/>
      <c r="D171" s="9"/>
      <c r="E171" s="6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9"/>
      <c r="D172" s="9"/>
      <c r="E172" s="6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9"/>
      <c r="D173" s="9"/>
      <c r="E173" s="6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9"/>
      <c r="D174" s="9"/>
      <c r="E174" s="6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9"/>
      <c r="D175" s="9"/>
      <c r="E175" s="6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9"/>
      <c r="D176" s="9"/>
      <c r="E176" s="6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9"/>
      <c r="D177" s="9"/>
      <c r="E177" s="6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9"/>
      <c r="D178" s="9"/>
      <c r="E178" s="6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9"/>
      <c r="D179" s="9"/>
      <c r="E179" s="6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9"/>
      <c r="D180" s="9"/>
      <c r="E180" s="6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9"/>
      <c r="D181" s="9"/>
      <c r="E181" s="6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9"/>
      <c r="D182" s="9"/>
      <c r="E182" s="6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9"/>
      <c r="D183" s="9"/>
      <c r="E183" s="6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9"/>
      <c r="D184" s="9"/>
      <c r="E184" s="6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9"/>
      <c r="D185" s="9"/>
      <c r="E185" s="6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9"/>
      <c r="D186" s="9"/>
      <c r="E186" s="6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9"/>
      <c r="D187" s="9"/>
      <c r="E187" s="6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9"/>
      <c r="D188" s="9"/>
      <c r="E188" s="6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9"/>
      <c r="D189" s="9"/>
      <c r="E189" s="6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9"/>
      <c r="D190" s="9"/>
      <c r="E190" s="6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9"/>
      <c r="D191" s="9"/>
      <c r="E191" s="6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9"/>
      <c r="D192" s="9"/>
      <c r="E192" s="6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9"/>
      <c r="D193" s="9"/>
      <c r="E193" s="6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9"/>
      <c r="D194" s="9"/>
      <c r="E194" s="6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9"/>
      <c r="D195" s="9"/>
      <c r="E195" s="6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9"/>
      <c r="D196" s="9"/>
      <c r="E196" s="6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9"/>
      <c r="D197" s="9"/>
      <c r="E197" s="6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9"/>
      <c r="D198" s="9"/>
      <c r="E198" s="6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9"/>
      <c r="D199" s="9"/>
      <c r="E199" s="6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9"/>
      <c r="D200" s="9"/>
      <c r="E200" s="6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9"/>
      <c r="D201" s="9"/>
      <c r="E201" s="6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9"/>
      <c r="D202" s="9"/>
      <c r="E202" s="6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9"/>
      <c r="D203" s="9"/>
      <c r="E203" s="6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9"/>
      <c r="D204" s="9"/>
      <c r="E204" s="6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9"/>
      <c r="D205" s="9"/>
      <c r="E205" s="6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9"/>
      <c r="D206" s="9"/>
      <c r="E206" s="6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9"/>
      <c r="D207" s="9"/>
      <c r="E207" s="6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9"/>
      <c r="D208" s="9"/>
      <c r="E208" s="6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9"/>
      <c r="D209" s="9"/>
      <c r="E209" s="6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9"/>
      <c r="D210" s="9"/>
      <c r="E210" s="6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9"/>
      <c r="D211" s="9"/>
      <c r="E211" s="6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9"/>
      <c r="D212" s="9"/>
      <c r="E212" s="6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9"/>
      <c r="D213" s="9"/>
      <c r="E213" s="6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9"/>
      <c r="D214" s="9"/>
      <c r="E214" s="6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9"/>
      <c r="D215" s="9"/>
      <c r="E215" s="6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9"/>
      <c r="D216" s="9"/>
      <c r="E216" s="6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9"/>
      <c r="D217" s="9"/>
      <c r="E217" s="6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9"/>
      <c r="D218" s="9"/>
      <c r="E218" s="6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9"/>
      <c r="D219" s="9"/>
      <c r="E219" s="6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9"/>
      <c r="D220" s="9"/>
      <c r="E220" s="6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9"/>
      <c r="D221" s="9"/>
      <c r="E221" s="6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9"/>
      <c r="D222" s="9"/>
      <c r="E222" s="6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9"/>
      <c r="D223" s="9"/>
      <c r="E223" s="6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9"/>
      <c r="D224" s="9"/>
      <c r="E224" s="6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9"/>
      <c r="D225" s="9"/>
      <c r="E225" s="6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9"/>
      <c r="D226" s="9"/>
      <c r="E226" s="6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9"/>
      <c r="D227" s="9"/>
      <c r="E227" s="6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9"/>
      <c r="D228" s="9"/>
      <c r="E228" s="6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9"/>
      <c r="D229" s="9"/>
      <c r="E229" s="6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9"/>
      <c r="D230" s="9"/>
      <c r="E230" s="6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9"/>
      <c r="D231" s="9"/>
      <c r="E231" s="6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9"/>
      <c r="D232" s="9"/>
      <c r="E232" s="6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9"/>
      <c r="D233" s="9"/>
      <c r="E233" s="6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9"/>
      <c r="D234" s="9"/>
      <c r="E234" s="6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9"/>
      <c r="D235" s="9"/>
      <c r="E235" s="6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9"/>
      <c r="D236" s="9"/>
      <c r="E236" s="6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9"/>
      <c r="D237" s="9"/>
      <c r="E237" s="6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9"/>
      <c r="D238" s="9"/>
      <c r="E238" s="6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9"/>
      <c r="D239" s="9"/>
      <c r="E239" s="6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9"/>
      <c r="D240" s="9"/>
      <c r="E240" s="6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9"/>
      <c r="D241" s="9"/>
      <c r="E241" s="6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9"/>
      <c r="D242" s="9"/>
      <c r="E242" s="6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9"/>
      <c r="D243" s="9"/>
      <c r="E243" s="6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9"/>
      <c r="D244" s="9"/>
      <c r="E244" s="6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9"/>
      <c r="D245" s="9"/>
      <c r="E245" s="6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9"/>
      <c r="D246" s="9"/>
      <c r="E246" s="6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9"/>
      <c r="D247" s="9"/>
      <c r="E247" s="6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9"/>
      <c r="D248" s="9"/>
      <c r="E248" s="6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9"/>
      <c r="D249" s="9"/>
      <c r="E249" s="6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9"/>
      <c r="D250" s="9"/>
      <c r="E250" s="6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9"/>
      <c r="D251" s="9"/>
      <c r="E251" s="6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9"/>
      <c r="D252" s="9"/>
      <c r="E252" s="6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9"/>
      <c r="D253" s="9"/>
      <c r="E253" s="6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9"/>
      <c r="D254" s="9"/>
      <c r="E254" s="6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9"/>
      <c r="D255" s="9"/>
      <c r="E255" s="6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9"/>
      <c r="D256" s="9"/>
      <c r="E256" s="6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9"/>
      <c r="D257" s="9"/>
      <c r="E257" s="6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9"/>
      <c r="D258" s="9"/>
      <c r="E258" s="6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9"/>
      <c r="D259" s="9"/>
      <c r="E259" s="6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9"/>
      <c r="D260" s="9"/>
      <c r="E260" s="6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9"/>
      <c r="D261" s="9"/>
      <c r="E261" s="6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9"/>
      <c r="D262" s="9"/>
      <c r="E262" s="6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9"/>
      <c r="D263" s="9"/>
      <c r="E263" s="6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9"/>
      <c r="D264" s="9"/>
      <c r="E264" s="6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9"/>
      <c r="D265" s="9"/>
      <c r="E265" s="6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9"/>
      <c r="D266" s="9"/>
      <c r="E266" s="6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9"/>
      <c r="D267" s="9"/>
      <c r="E267" s="6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9"/>
      <c r="D268" s="9"/>
      <c r="E268" s="6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9"/>
      <c r="D269" s="9"/>
      <c r="E269" s="6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9"/>
      <c r="D270" s="9"/>
      <c r="E270" s="6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9"/>
      <c r="D271" s="9"/>
      <c r="E271" s="6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9"/>
      <c r="D272" s="9"/>
      <c r="E272" s="6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9"/>
      <c r="D273" s="9"/>
      <c r="E273" s="6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9"/>
      <c r="D274" s="9"/>
      <c r="E274" s="6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9"/>
      <c r="D275" s="9"/>
      <c r="E275" s="6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9"/>
      <c r="D276" s="9"/>
      <c r="E276" s="6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9"/>
      <c r="D277" s="9"/>
      <c r="E277" s="6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9"/>
      <c r="D278" s="9"/>
      <c r="E278" s="6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9"/>
      <c r="D279" s="9"/>
      <c r="E279" s="6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9"/>
      <c r="D280" s="9"/>
      <c r="E280" s="6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9"/>
      <c r="D281" s="9"/>
      <c r="E281" s="6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9"/>
      <c r="D282" s="9"/>
      <c r="E282" s="6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9"/>
      <c r="D283" s="9"/>
      <c r="E283" s="6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9"/>
      <c r="D284" s="9"/>
      <c r="E284" s="6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9"/>
      <c r="D285" s="9"/>
      <c r="E285" s="6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9"/>
      <c r="D286" s="9"/>
      <c r="E286" s="6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9"/>
      <c r="D287" s="9"/>
      <c r="E287" s="6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9"/>
      <c r="D288" s="9"/>
      <c r="E288" s="6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9"/>
      <c r="D289" s="9"/>
      <c r="E289" s="6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9"/>
      <c r="D290" s="9"/>
      <c r="E290" s="6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9"/>
      <c r="D291" s="9"/>
      <c r="E291" s="6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9"/>
      <c r="D292" s="9"/>
      <c r="E292" s="6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9"/>
      <c r="D293" s="9"/>
      <c r="E293" s="6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9"/>
      <c r="D294" s="9"/>
      <c r="E294" s="6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9"/>
      <c r="D295" s="9"/>
      <c r="E295" s="6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9"/>
      <c r="D296" s="9"/>
      <c r="E296" s="6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9"/>
      <c r="D297" s="9"/>
      <c r="E297" s="6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9"/>
      <c r="D298" s="9"/>
      <c r="E298" s="6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9"/>
      <c r="D299" s="9"/>
      <c r="E299" s="6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9"/>
      <c r="D300" s="9"/>
      <c r="E300" s="6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9"/>
      <c r="D301" s="9"/>
      <c r="E301" s="6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9"/>
      <c r="D302" s="9"/>
      <c r="E302" s="6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9"/>
      <c r="D303" s="9"/>
      <c r="E303" s="6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9"/>
      <c r="D304" s="9"/>
      <c r="E304" s="6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9"/>
      <c r="D305" s="9"/>
      <c r="E305" s="6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9"/>
      <c r="D306" s="9"/>
      <c r="E306" s="6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9"/>
      <c r="D307" s="9"/>
      <c r="E307" s="6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9"/>
      <c r="D308" s="9"/>
      <c r="E308" s="6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9"/>
      <c r="D309" s="9"/>
      <c r="E309" s="6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9"/>
      <c r="D310" s="9"/>
      <c r="E310" s="6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9"/>
      <c r="D311" s="9"/>
      <c r="E311" s="6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9"/>
      <c r="D312" s="9"/>
      <c r="E312" s="6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9"/>
      <c r="D313" s="9"/>
      <c r="E313" s="6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9"/>
      <c r="D314" s="9"/>
      <c r="E314" s="6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9"/>
      <c r="D315" s="9"/>
      <c r="E315" s="6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9"/>
      <c r="D316" s="9"/>
      <c r="E316" s="6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9"/>
      <c r="D317" s="9"/>
      <c r="E317" s="6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9"/>
      <c r="D318" s="9"/>
      <c r="E318" s="6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9"/>
      <c r="D319" s="9"/>
      <c r="E319" s="6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9"/>
      <c r="D320" s="9"/>
      <c r="E320" s="6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9"/>
      <c r="D321" s="9"/>
      <c r="E321" s="6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9"/>
      <c r="D322" s="9"/>
      <c r="E322" s="6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9"/>
      <c r="D323" s="9"/>
      <c r="E323" s="6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9"/>
      <c r="D324" s="9"/>
      <c r="E324" s="6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9"/>
      <c r="D325" s="9"/>
      <c r="E325" s="6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9"/>
      <c r="D326" s="9"/>
      <c r="E326" s="6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9"/>
      <c r="D327" s="9"/>
      <c r="E327" s="6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9"/>
      <c r="D328" s="9"/>
      <c r="E328" s="6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9"/>
      <c r="D329" s="9"/>
      <c r="E329" s="6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9"/>
      <c r="D330" s="9"/>
      <c r="E330" s="6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9"/>
      <c r="D331" s="9"/>
      <c r="E331" s="6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9"/>
      <c r="D332" s="9"/>
      <c r="E332" s="6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9"/>
      <c r="D333" s="9"/>
      <c r="E333" s="6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9"/>
      <c r="D334" s="9"/>
      <c r="E334" s="6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9"/>
      <c r="D335" s="9"/>
      <c r="E335" s="6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9"/>
      <c r="D336" s="9"/>
      <c r="E336" s="6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9"/>
      <c r="D337" s="9"/>
      <c r="E337" s="6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9"/>
      <c r="D338" s="9"/>
      <c r="E338" s="6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9"/>
      <c r="D339" s="9"/>
      <c r="E339" s="6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9"/>
      <c r="D340" s="9"/>
      <c r="E340" s="6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9"/>
      <c r="D341" s="9"/>
      <c r="E341" s="6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9"/>
      <c r="D342" s="9"/>
      <c r="E342" s="6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9"/>
      <c r="D343" s="9"/>
      <c r="E343" s="6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9"/>
      <c r="D344" s="9"/>
      <c r="E344" s="6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9"/>
      <c r="D345" s="9"/>
      <c r="E345" s="6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9"/>
      <c r="D346" s="9"/>
      <c r="E346" s="6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9"/>
      <c r="D347" s="9"/>
      <c r="E347" s="6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9"/>
      <c r="D348" s="9"/>
      <c r="E348" s="6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9"/>
      <c r="D349" s="9"/>
      <c r="E349" s="6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9"/>
      <c r="D350" s="9"/>
      <c r="E350" s="6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9"/>
      <c r="D351" s="9"/>
      <c r="E351" s="6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9"/>
      <c r="D352" s="9"/>
      <c r="E352" s="6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9"/>
      <c r="D353" s="9"/>
      <c r="E353" s="6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9"/>
      <c r="D354" s="9"/>
      <c r="E354" s="6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9"/>
      <c r="D355" s="9"/>
      <c r="E355" s="6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9"/>
      <c r="D356" s="9"/>
      <c r="E356" s="6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9"/>
      <c r="D357" s="9"/>
      <c r="E357" s="6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9"/>
      <c r="D358" s="9"/>
      <c r="E358" s="6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9"/>
      <c r="D359" s="9"/>
      <c r="E359" s="6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9"/>
      <c r="D360" s="9"/>
      <c r="E360" s="6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9"/>
      <c r="D361" s="9"/>
      <c r="E361" s="6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9"/>
      <c r="D362" s="9"/>
      <c r="E362" s="6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9"/>
      <c r="D363" s="9"/>
      <c r="E363" s="6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9"/>
      <c r="D364" s="9"/>
      <c r="E364" s="6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9"/>
      <c r="D365" s="9"/>
      <c r="E365" s="6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9"/>
      <c r="D366" s="9"/>
      <c r="E366" s="6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9"/>
      <c r="D367" s="9"/>
      <c r="E367" s="6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9"/>
      <c r="D368" s="9"/>
      <c r="E368" s="6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9"/>
      <c r="D369" s="9"/>
      <c r="E369" s="6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9"/>
      <c r="D370" s="9"/>
      <c r="E370" s="6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9"/>
      <c r="D371" s="9"/>
      <c r="E371" s="6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9"/>
      <c r="D372" s="9"/>
      <c r="E372" s="6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9"/>
      <c r="D373" s="9"/>
      <c r="E373" s="6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9"/>
      <c r="D374" s="9"/>
      <c r="E374" s="6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9"/>
      <c r="D375" s="9"/>
      <c r="E375" s="6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9"/>
      <c r="D376" s="9"/>
      <c r="E376" s="6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9"/>
      <c r="D377" s="9"/>
      <c r="E377" s="6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9"/>
      <c r="D378" s="9"/>
      <c r="E378" s="6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9"/>
      <c r="D379" s="9"/>
      <c r="E379" s="6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9"/>
      <c r="D380" s="9"/>
      <c r="E380" s="6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9"/>
      <c r="D381" s="9"/>
      <c r="E381" s="6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9"/>
      <c r="D382" s="9"/>
      <c r="E382" s="6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9"/>
      <c r="D383" s="9"/>
      <c r="E383" s="6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9"/>
      <c r="D384" s="9"/>
      <c r="E384" s="6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9"/>
      <c r="D385" s="9"/>
      <c r="E385" s="6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9"/>
      <c r="D386" s="9"/>
      <c r="E386" s="6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9"/>
      <c r="D387" s="9"/>
      <c r="E387" s="6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9"/>
      <c r="D388" s="9"/>
      <c r="E388" s="6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9"/>
      <c r="D389" s="9"/>
      <c r="E389" s="6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9"/>
      <c r="D390" s="9"/>
      <c r="E390" s="6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9"/>
      <c r="D391" s="9"/>
      <c r="E391" s="6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9"/>
      <c r="D392" s="9"/>
      <c r="E392" s="6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9"/>
      <c r="D393" s="9"/>
      <c r="E393" s="6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9"/>
      <c r="D394" s="9"/>
      <c r="E394" s="6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9"/>
      <c r="D395" s="9"/>
      <c r="E395" s="6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9"/>
      <c r="D396" s="9"/>
      <c r="E396" s="6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9"/>
      <c r="D397" s="9"/>
      <c r="E397" s="6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9"/>
      <c r="D398" s="9"/>
      <c r="E398" s="6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9"/>
      <c r="D399" s="9"/>
      <c r="E399" s="6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9"/>
      <c r="D400" s="9"/>
      <c r="E400" s="6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9"/>
      <c r="D401" s="9"/>
      <c r="E401" s="6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9"/>
      <c r="D402" s="9"/>
      <c r="E402" s="6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9"/>
      <c r="D403" s="9"/>
      <c r="E403" s="6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9"/>
      <c r="D404" s="9"/>
      <c r="E404" s="6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9"/>
      <c r="D405" s="9"/>
      <c r="E405" s="6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9"/>
      <c r="D406" s="9"/>
      <c r="E406" s="6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9"/>
      <c r="D407" s="9"/>
      <c r="E407" s="6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9"/>
      <c r="D408" s="9"/>
      <c r="E408" s="6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9"/>
      <c r="D409" s="9"/>
      <c r="E409" s="6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9"/>
      <c r="D410" s="9"/>
      <c r="E410" s="6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9"/>
      <c r="D411" s="9"/>
      <c r="E411" s="6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9"/>
      <c r="D412" s="9"/>
      <c r="E412" s="6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9"/>
      <c r="D413" s="9"/>
      <c r="E413" s="6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9"/>
      <c r="D414" s="9"/>
      <c r="E414" s="6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9"/>
      <c r="D415" s="9"/>
      <c r="E415" s="6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9"/>
      <c r="D416" s="9"/>
      <c r="E416" s="6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9"/>
      <c r="D417" s="9"/>
      <c r="E417" s="6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9"/>
      <c r="D418" s="9"/>
      <c r="E418" s="6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9"/>
      <c r="D419" s="9"/>
      <c r="E419" s="6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9"/>
      <c r="D420" s="9"/>
      <c r="E420" s="6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9"/>
      <c r="D421" s="9"/>
      <c r="E421" s="6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9"/>
      <c r="D422" s="9"/>
      <c r="E422" s="6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9"/>
      <c r="D423" s="9"/>
      <c r="E423" s="6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9"/>
      <c r="D424" s="9"/>
      <c r="E424" s="6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9"/>
      <c r="D425" s="9"/>
      <c r="E425" s="6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9"/>
      <c r="D426" s="9"/>
      <c r="E426" s="6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9"/>
      <c r="D427" s="9"/>
      <c r="E427" s="6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9"/>
      <c r="D428" s="9"/>
      <c r="E428" s="6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9"/>
      <c r="D429" s="9"/>
      <c r="E429" s="6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9"/>
      <c r="D430" s="9"/>
      <c r="E430" s="6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9"/>
      <c r="D431" s="9"/>
      <c r="E431" s="6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9"/>
      <c r="D432" s="9"/>
      <c r="E432" s="6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9"/>
      <c r="D433" s="9"/>
      <c r="E433" s="6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9"/>
      <c r="D434" s="9"/>
      <c r="E434" s="6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9"/>
      <c r="D435" s="9"/>
      <c r="E435" s="6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9"/>
      <c r="D436" s="9"/>
      <c r="E436" s="6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9"/>
      <c r="D437" s="9"/>
      <c r="E437" s="6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9"/>
      <c r="D438" s="9"/>
      <c r="E438" s="6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9"/>
      <c r="D439" s="9"/>
      <c r="E439" s="6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9"/>
      <c r="D440" s="9"/>
      <c r="E440" s="6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9"/>
      <c r="D441" s="9"/>
      <c r="E441" s="6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9"/>
      <c r="D442" s="9"/>
      <c r="E442" s="6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9"/>
      <c r="D443" s="9"/>
      <c r="E443" s="6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9"/>
      <c r="D444" s="9"/>
      <c r="E444" s="6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9"/>
      <c r="D445" s="9"/>
      <c r="E445" s="6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9"/>
      <c r="D446" s="9"/>
      <c r="E446" s="6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9"/>
      <c r="D447" s="9"/>
      <c r="E447" s="6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9"/>
      <c r="D448" s="9"/>
      <c r="E448" s="6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9"/>
      <c r="D449" s="9"/>
      <c r="E449" s="6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9"/>
      <c r="D450" s="9"/>
      <c r="E450" s="6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9"/>
      <c r="D451" s="9"/>
      <c r="E451" s="6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9"/>
      <c r="D452" s="9"/>
      <c r="E452" s="6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9"/>
      <c r="D453" s="9"/>
      <c r="E453" s="6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9"/>
      <c r="D454" s="9"/>
      <c r="E454" s="6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9"/>
      <c r="D455" s="9"/>
      <c r="E455" s="6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9"/>
      <c r="D456" s="9"/>
      <c r="E456" s="6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9"/>
      <c r="D457" s="9"/>
      <c r="E457" s="6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9"/>
      <c r="D458" s="9"/>
      <c r="E458" s="6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9"/>
      <c r="D459" s="9"/>
      <c r="E459" s="6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9"/>
      <c r="D460" s="9"/>
      <c r="E460" s="6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9"/>
      <c r="D461" s="9"/>
      <c r="E461" s="6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9"/>
      <c r="D462" s="9"/>
      <c r="E462" s="6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9"/>
      <c r="D463" s="9"/>
      <c r="E463" s="6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9"/>
      <c r="D464" s="9"/>
      <c r="E464" s="6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9"/>
      <c r="D465" s="9"/>
      <c r="E465" s="6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9"/>
      <c r="D466" s="9"/>
      <c r="E466" s="6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9"/>
      <c r="D467" s="9"/>
      <c r="E467" s="6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9"/>
      <c r="D468" s="9"/>
      <c r="E468" s="6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9"/>
      <c r="D469" s="9"/>
      <c r="E469" s="6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9"/>
      <c r="D470" s="9"/>
      <c r="E470" s="6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9"/>
      <c r="D471" s="9"/>
      <c r="E471" s="6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9"/>
      <c r="D472" s="9"/>
      <c r="E472" s="6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9"/>
      <c r="D473" s="9"/>
      <c r="E473" s="6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9"/>
      <c r="D474" s="9"/>
      <c r="E474" s="6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9"/>
      <c r="D475" s="9"/>
      <c r="E475" s="6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9"/>
      <c r="D476" s="9"/>
      <c r="E476" s="6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9"/>
      <c r="D477" s="9"/>
      <c r="E477" s="6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9"/>
      <c r="D478" s="9"/>
      <c r="E478" s="6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9"/>
      <c r="D479" s="9"/>
      <c r="E479" s="6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9"/>
      <c r="D480" s="9"/>
      <c r="E480" s="6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9"/>
      <c r="D481" s="9"/>
      <c r="E481" s="6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9"/>
      <c r="D482" s="9"/>
      <c r="E482" s="6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9"/>
      <c r="D483" s="9"/>
      <c r="E483" s="6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9"/>
      <c r="D484" s="9"/>
      <c r="E484" s="6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9"/>
      <c r="D485" s="9"/>
      <c r="E485" s="6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9"/>
      <c r="D486" s="9"/>
      <c r="E486" s="6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9"/>
      <c r="D487" s="9"/>
      <c r="E487" s="6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9"/>
      <c r="D488" s="9"/>
      <c r="E488" s="6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9"/>
      <c r="D489" s="9"/>
      <c r="E489" s="6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9"/>
      <c r="D490" s="9"/>
      <c r="E490" s="6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9"/>
      <c r="D491" s="9"/>
      <c r="E491" s="6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9"/>
      <c r="D492" s="9"/>
      <c r="E492" s="6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9"/>
      <c r="D493" s="9"/>
      <c r="E493" s="6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9"/>
      <c r="D494" s="9"/>
      <c r="E494" s="6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9"/>
      <c r="D495" s="9"/>
      <c r="E495" s="6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9"/>
      <c r="D496" s="9"/>
      <c r="E496" s="6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9"/>
      <c r="D497" s="9"/>
      <c r="E497" s="6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9"/>
      <c r="D498" s="9"/>
      <c r="E498" s="6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9"/>
      <c r="D499" s="9"/>
      <c r="E499" s="6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9"/>
      <c r="D500" s="9"/>
      <c r="E500" s="6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9"/>
      <c r="D501" s="9"/>
      <c r="E501" s="6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9"/>
      <c r="D502" s="9"/>
      <c r="E502" s="6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9"/>
      <c r="D503" s="9"/>
      <c r="E503" s="6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9"/>
      <c r="D504" s="9"/>
      <c r="E504" s="6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9"/>
      <c r="D505" s="9"/>
      <c r="E505" s="6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9"/>
      <c r="D506" s="9"/>
      <c r="E506" s="6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9"/>
      <c r="D507" s="9"/>
      <c r="E507" s="6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9"/>
      <c r="D508" s="9"/>
      <c r="E508" s="6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9"/>
      <c r="D509" s="9"/>
      <c r="E509" s="6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9"/>
      <c r="D510" s="9"/>
      <c r="E510" s="6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9"/>
      <c r="D511" s="9"/>
      <c r="E511" s="6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9"/>
      <c r="D512" s="9"/>
      <c r="E512" s="6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9"/>
      <c r="D513" s="9"/>
      <c r="E513" s="6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9"/>
      <c r="D514" s="9"/>
      <c r="E514" s="6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9"/>
      <c r="D515" s="9"/>
      <c r="E515" s="6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9"/>
      <c r="D516" s="9"/>
      <c r="E516" s="6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9"/>
      <c r="D517" s="9"/>
      <c r="E517" s="6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9"/>
      <c r="D518" s="9"/>
      <c r="E518" s="6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9"/>
      <c r="D519" s="9"/>
      <c r="E519" s="6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9"/>
      <c r="D520" s="9"/>
      <c r="E520" s="6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9"/>
      <c r="D521" s="9"/>
      <c r="E521" s="6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9"/>
      <c r="D522" s="9"/>
      <c r="E522" s="6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9"/>
      <c r="D523" s="9"/>
      <c r="E523" s="6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9"/>
      <c r="D524" s="9"/>
      <c r="E524" s="6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9"/>
      <c r="D525" s="9"/>
      <c r="E525" s="6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9"/>
      <c r="D526" s="9"/>
      <c r="E526" s="6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9"/>
      <c r="D527" s="9"/>
      <c r="E527" s="6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9"/>
      <c r="D528" s="9"/>
      <c r="E528" s="6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9"/>
      <c r="D529" s="9"/>
      <c r="E529" s="6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9"/>
      <c r="D530" s="9"/>
      <c r="E530" s="6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9"/>
      <c r="D531" s="9"/>
      <c r="E531" s="6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9"/>
      <c r="D532" s="9"/>
      <c r="E532" s="6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9"/>
      <c r="D533" s="9"/>
      <c r="E533" s="6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9"/>
      <c r="D534" s="9"/>
      <c r="E534" s="6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9"/>
      <c r="D535" s="9"/>
      <c r="E535" s="6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9"/>
      <c r="D536" s="9"/>
      <c r="E536" s="6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9"/>
      <c r="D537" s="9"/>
      <c r="E537" s="6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9"/>
      <c r="D538" s="9"/>
      <c r="E538" s="6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9"/>
      <c r="D539" s="9"/>
      <c r="E539" s="6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9"/>
      <c r="D540" s="9"/>
      <c r="E540" s="6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9"/>
      <c r="D541" s="9"/>
      <c r="E541" s="6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9"/>
      <c r="D542" s="9"/>
      <c r="E542" s="6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9"/>
      <c r="D543" s="9"/>
      <c r="E543" s="6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9"/>
      <c r="D544" s="9"/>
      <c r="E544" s="6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9"/>
      <c r="D545" s="9"/>
      <c r="E545" s="6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9"/>
      <c r="D546" s="9"/>
      <c r="E546" s="6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9"/>
      <c r="D547" s="9"/>
      <c r="E547" s="6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9"/>
      <c r="D548" s="9"/>
      <c r="E548" s="6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9"/>
      <c r="D549" s="9"/>
      <c r="E549" s="6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9"/>
      <c r="D550" s="9"/>
      <c r="E550" s="6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9"/>
      <c r="D551" s="9"/>
      <c r="E551" s="6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9"/>
      <c r="D552" s="9"/>
      <c r="E552" s="6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9"/>
      <c r="D553" s="9"/>
      <c r="E553" s="6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9"/>
      <c r="D554" s="9"/>
      <c r="E554" s="6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9"/>
      <c r="D555" s="9"/>
      <c r="E555" s="6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9"/>
      <c r="D556" s="9"/>
      <c r="E556" s="6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9"/>
      <c r="D557" s="9"/>
      <c r="E557" s="6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9"/>
      <c r="D558" s="9"/>
      <c r="E558" s="6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9"/>
      <c r="D559" s="9"/>
      <c r="E559" s="6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9"/>
      <c r="D560" s="9"/>
      <c r="E560" s="6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9"/>
      <c r="D561" s="9"/>
      <c r="E561" s="6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9"/>
      <c r="D562" s="9"/>
      <c r="E562" s="6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9"/>
      <c r="D563" s="9"/>
      <c r="E563" s="6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9"/>
      <c r="D564" s="9"/>
      <c r="E564" s="6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9"/>
      <c r="D565" s="9"/>
      <c r="E565" s="6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9"/>
      <c r="D566" s="9"/>
      <c r="E566" s="6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9"/>
      <c r="D567" s="9"/>
      <c r="E567" s="6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9"/>
      <c r="D568" s="9"/>
      <c r="E568" s="6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9"/>
      <c r="D569" s="9"/>
      <c r="E569" s="6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9"/>
      <c r="D570" s="9"/>
      <c r="E570" s="6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9"/>
      <c r="D571" s="9"/>
      <c r="E571" s="6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9"/>
      <c r="D572" s="9"/>
      <c r="E572" s="6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9"/>
      <c r="D573" s="9"/>
      <c r="E573" s="6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9"/>
      <c r="D574" s="9"/>
      <c r="E574" s="6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9"/>
      <c r="D575" s="9"/>
      <c r="E575" s="6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9"/>
      <c r="D576" s="9"/>
      <c r="E576" s="6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9"/>
      <c r="D577" s="9"/>
      <c r="E577" s="6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9"/>
      <c r="D578" s="9"/>
      <c r="E578" s="6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9"/>
      <c r="D579" s="9"/>
      <c r="E579" s="6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9"/>
      <c r="D580" s="9"/>
      <c r="E580" s="6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9"/>
      <c r="D581" s="9"/>
      <c r="E581" s="6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9"/>
      <c r="D582" s="9"/>
      <c r="E582" s="6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9"/>
      <c r="D583" s="9"/>
      <c r="E583" s="6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9"/>
      <c r="D584" s="9"/>
      <c r="E584" s="6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9"/>
      <c r="D585" s="9"/>
      <c r="E585" s="6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9"/>
      <c r="D586" s="9"/>
      <c r="E586" s="6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9"/>
      <c r="D587" s="9"/>
      <c r="E587" s="6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9"/>
      <c r="D588" s="9"/>
      <c r="E588" s="6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9"/>
      <c r="D589" s="9"/>
      <c r="E589" s="6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9"/>
      <c r="D590" s="9"/>
      <c r="E590" s="6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9"/>
      <c r="D591" s="9"/>
      <c r="E591" s="6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9"/>
      <c r="D592" s="9"/>
      <c r="E592" s="6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9"/>
      <c r="D593" s="9"/>
      <c r="E593" s="6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9"/>
      <c r="D594" s="9"/>
      <c r="E594" s="6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9"/>
      <c r="D595" s="9"/>
      <c r="E595" s="6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9"/>
      <c r="D596" s="9"/>
      <c r="E596" s="6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9"/>
      <c r="D597" s="9"/>
      <c r="E597" s="6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9"/>
      <c r="D598" s="9"/>
      <c r="E598" s="6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9"/>
      <c r="D599" s="9"/>
      <c r="E599" s="6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9"/>
      <c r="D600" s="9"/>
      <c r="E600" s="6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9"/>
      <c r="D601" s="9"/>
      <c r="E601" s="6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9"/>
      <c r="D602" s="9"/>
      <c r="E602" s="6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9"/>
      <c r="D603" s="9"/>
      <c r="E603" s="6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9"/>
      <c r="D604" s="9"/>
      <c r="E604" s="6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9"/>
      <c r="D605" s="9"/>
      <c r="E605" s="6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9"/>
      <c r="D606" s="9"/>
      <c r="E606" s="6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9"/>
      <c r="D607" s="9"/>
      <c r="E607" s="6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9"/>
      <c r="D608" s="9"/>
      <c r="E608" s="6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9"/>
      <c r="D609" s="9"/>
      <c r="E609" s="6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9"/>
      <c r="D610" s="9"/>
      <c r="E610" s="6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9"/>
      <c r="D611" s="9"/>
      <c r="E611" s="6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9"/>
      <c r="D612" s="9"/>
      <c r="E612" s="6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9"/>
      <c r="D613" s="9"/>
      <c r="E613" s="6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9"/>
      <c r="D614" s="9"/>
      <c r="E614" s="6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9"/>
      <c r="D615" s="9"/>
      <c r="E615" s="6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9"/>
      <c r="D616" s="9"/>
      <c r="E616" s="6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9"/>
      <c r="D617" s="9"/>
      <c r="E617" s="6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9"/>
      <c r="D618" s="9"/>
      <c r="E618" s="6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9"/>
      <c r="D619" s="9"/>
      <c r="E619" s="6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9"/>
      <c r="D620" s="9"/>
      <c r="E620" s="6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9"/>
      <c r="D621" s="9"/>
      <c r="E621" s="6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9"/>
      <c r="D622" s="9"/>
      <c r="E622" s="6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9"/>
      <c r="D623" s="9"/>
      <c r="E623" s="6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9"/>
      <c r="D624" s="9"/>
      <c r="E624" s="6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9"/>
      <c r="D625" s="9"/>
      <c r="E625" s="6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9"/>
      <c r="D626" s="9"/>
      <c r="E626" s="6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9"/>
      <c r="D627" s="9"/>
      <c r="E627" s="6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9"/>
      <c r="D628" s="9"/>
      <c r="E628" s="6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9"/>
      <c r="D629" s="9"/>
      <c r="E629" s="6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9"/>
      <c r="D630" s="9"/>
      <c r="E630" s="6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9"/>
      <c r="D631" s="9"/>
      <c r="E631" s="6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9"/>
      <c r="D632" s="9"/>
      <c r="E632" s="6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9"/>
      <c r="D633" s="9"/>
      <c r="E633" s="6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9"/>
      <c r="D634" s="9"/>
      <c r="E634" s="6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9"/>
      <c r="D635" s="9"/>
      <c r="E635" s="6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9"/>
      <c r="D636" s="9"/>
      <c r="E636" s="6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9"/>
      <c r="D637" s="9"/>
      <c r="E637" s="6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9"/>
      <c r="D638" s="9"/>
      <c r="E638" s="6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9"/>
      <c r="D639" s="9"/>
      <c r="E639" s="6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9"/>
      <c r="D640" s="9"/>
      <c r="E640" s="6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9"/>
      <c r="D641" s="9"/>
      <c r="E641" s="6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9"/>
      <c r="D642" s="9"/>
      <c r="E642" s="6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9"/>
      <c r="D643" s="9"/>
      <c r="E643" s="6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9"/>
      <c r="D644" s="9"/>
      <c r="E644" s="6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9"/>
      <c r="D645" s="9"/>
      <c r="E645" s="6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9"/>
      <c r="D646" s="9"/>
      <c r="E646" s="6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9"/>
      <c r="D647" s="9"/>
      <c r="E647" s="6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9"/>
      <c r="D648" s="9"/>
      <c r="E648" s="6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9"/>
      <c r="D649" s="9"/>
      <c r="E649" s="6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9"/>
      <c r="D650" s="9"/>
      <c r="E650" s="6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9"/>
      <c r="D651" s="9"/>
      <c r="E651" s="6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9"/>
      <c r="D652" s="9"/>
      <c r="E652" s="6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9"/>
      <c r="D653" s="9"/>
      <c r="E653" s="6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9"/>
      <c r="D654" s="9"/>
      <c r="E654" s="6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9"/>
      <c r="D655" s="9"/>
      <c r="E655" s="6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9"/>
      <c r="D656" s="9"/>
      <c r="E656" s="6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9"/>
      <c r="D657" s="9"/>
      <c r="E657" s="6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9"/>
      <c r="D658" s="9"/>
      <c r="E658" s="6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9"/>
      <c r="D659" s="9"/>
      <c r="E659" s="6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9"/>
      <c r="D660" s="9"/>
      <c r="E660" s="6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9"/>
      <c r="D661" s="9"/>
      <c r="E661" s="6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9"/>
      <c r="D662" s="9"/>
      <c r="E662" s="6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9"/>
      <c r="D663" s="9"/>
      <c r="E663" s="6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9"/>
      <c r="D664" s="9"/>
      <c r="E664" s="6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9"/>
      <c r="D665" s="9"/>
      <c r="E665" s="6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9"/>
      <c r="D666" s="9"/>
      <c r="E666" s="6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9"/>
      <c r="D667" s="9"/>
      <c r="E667" s="6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9"/>
      <c r="D668" s="9"/>
      <c r="E668" s="6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9"/>
      <c r="D669" s="9"/>
      <c r="E669" s="6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9"/>
      <c r="D670" s="9"/>
      <c r="E670" s="6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9"/>
      <c r="D671" s="9"/>
      <c r="E671" s="6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9"/>
      <c r="D672" s="9"/>
      <c r="E672" s="6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9"/>
      <c r="D673" s="9"/>
      <c r="E673" s="6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9"/>
      <c r="D674" s="9"/>
      <c r="E674" s="6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9"/>
      <c r="D675" s="9"/>
      <c r="E675" s="6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9"/>
      <c r="D676" s="9"/>
      <c r="E676" s="6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9"/>
      <c r="D677" s="9"/>
      <c r="E677" s="6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9"/>
      <c r="D678" s="9"/>
      <c r="E678" s="6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9"/>
      <c r="D679" s="9"/>
      <c r="E679" s="6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9"/>
      <c r="D680" s="9"/>
      <c r="E680" s="6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9"/>
      <c r="D681" s="9"/>
      <c r="E681" s="6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9"/>
      <c r="D682" s="9"/>
      <c r="E682" s="6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9"/>
      <c r="D683" s="9"/>
      <c r="E683" s="6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9"/>
      <c r="D684" s="9"/>
      <c r="E684" s="6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9"/>
      <c r="D685" s="9"/>
      <c r="E685" s="6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9"/>
      <c r="D686" s="9"/>
      <c r="E686" s="6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9"/>
      <c r="D687" s="9"/>
      <c r="E687" s="6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9"/>
      <c r="D688" s="9"/>
      <c r="E688" s="6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9"/>
      <c r="D689" s="9"/>
      <c r="E689" s="6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9"/>
      <c r="D690" s="9"/>
      <c r="E690" s="6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9"/>
      <c r="D691" s="9"/>
      <c r="E691" s="6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9"/>
      <c r="D692" s="9"/>
      <c r="E692" s="6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9"/>
      <c r="D693" s="9"/>
      <c r="E693" s="6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9"/>
      <c r="D694" s="9"/>
      <c r="E694" s="6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9"/>
      <c r="D695" s="9"/>
      <c r="E695" s="6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9"/>
      <c r="D696" s="9"/>
      <c r="E696" s="6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9"/>
      <c r="D697" s="9"/>
      <c r="E697" s="6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9"/>
      <c r="D698" s="9"/>
      <c r="E698" s="6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9"/>
      <c r="D699" s="9"/>
      <c r="E699" s="6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9"/>
      <c r="D700" s="9"/>
      <c r="E700" s="6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9"/>
      <c r="D701" s="9"/>
      <c r="E701" s="6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9"/>
      <c r="D702" s="9"/>
      <c r="E702" s="6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9"/>
      <c r="D703" s="9"/>
      <c r="E703" s="6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9"/>
      <c r="D704" s="9"/>
      <c r="E704" s="6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9"/>
      <c r="D705" s="9"/>
      <c r="E705" s="6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9"/>
      <c r="D706" s="9"/>
      <c r="E706" s="6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9"/>
      <c r="D707" s="9"/>
      <c r="E707" s="6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9"/>
      <c r="D708" s="9"/>
      <c r="E708" s="6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9"/>
      <c r="D709" s="9"/>
      <c r="E709" s="6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9"/>
      <c r="D710" s="9"/>
      <c r="E710" s="6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9"/>
      <c r="D711" s="9"/>
      <c r="E711" s="6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9"/>
      <c r="D712" s="9"/>
      <c r="E712" s="6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9"/>
      <c r="D713" s="9"/>
      <c r="E713" s="6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9"/>
      <c r="D714" s="9"/>
      <c r="E714" s="6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9"/>
      <c r="D715" s="9"/>
      <c r="E715" s="6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9"/>
      <c r="D716" s="9"/>
      <c r="E716" s="6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9"/>
      <c r="D717" s="9"/>
      <c r="E717" s="6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9"/>
      <c r="D718" s="9"/>
      <c r="E718" s="6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9"/>
      <c r="D719" s="9"/>
      <c r="E719" s="6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9"/>
      <c r="D720" s="9"/>
      <c r="E720" s="6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9"/>
      <c r="D721" s="9"/>
      <c r="E721" s="6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9"/>
      <c r="D722" s="9"/>
      <c r="E722" s="6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9"/>
      <c r="D723" s="9"/>
      <c r="E723" s="6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9"/>
      <c r="D724" s="9"/>
      <c r="E724" s="6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9"/>
      <c r="D725" s="9"/>
      <c r="E725" s="6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9"/>
      <c r="D726" s="9"/>
      <c r="E726" s="6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9"/>
      <c r="D727" s="9"/>
      <c r="E727" s="6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9"/>
      <c r="D728" s="9"/>
      <c r="E728" s="6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9"/>
      <c r="D729" s="9"/>
      <c r="E729" s="6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9"/>
      <c r="D730" s="9"/>
      <c r="E730" s="6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9"/>
      <c r="D731" s="9"/>
      <c r="E731" s="6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9"/>
      <c r="D732" s="9"/>
      <c r="E732" s="6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9"/>
      <c r="D733" s="9"/>
      <c r="E733" s="6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9"/>
      <c r="D734" s="9"/>
      <c r="E734" s="6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9"/>
      <c r="D735" s="9"/>
      <c r="E735" s="6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9"/>
      <c r="D736" s="9"/>
      <c r="E736" s="6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9"/>
      <c r="D737" s="9"/>
      <c r="E737" s="6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9"/>
      <c r="D738" s="9"/>
      <c r="E738" s="6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9"/>
      <c r="D739" s="9"/>
      <c r="E739" s="6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9"/>
      <c r="D740" s="9"/>
      <c r="E740" s="6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9"/>
      <c r="D741" s="9"/>
      <c r="E741" s="6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9"/>
      <c r="D742" s="9"/>
      <c r="E742" s="6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9"/>
      <c r="D743" s="9"/>
      <c r="E743" s="6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9"/>
      <c r="D744" s="9"/>
      <c r="E744" s="6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9"/>
      <c r="D745" s="9"/>
      <c r="E745" s="6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9"/>
      <c r="D746" s="9"/>
      <c r="E746" s="6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9"/>
      <c r="D747" s="9"/>
      <c r="E747" s="6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9"/>
      <c r="D748" s="9"/>
      <c r="E748" s="6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9"/>
      <c r="D749" s="9"/>
      <c r="E749" s="6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9"/>
      <c r="D750" s="9"/>
      <c r="E750" s="6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9"/>
      <c r="D751" s="9"/>
      <c r="E751" s="6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9"/>
      <c r="D752" s="9"/>
      <c r="E752" s="6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9"/>
      <c r="D753" s="9"/>
      <c r="E753" s="6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9"/>
      <c r="D754" s="9"/>
      <c r="E754" s="6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9"/>
      <c r="D755" s="9"/>
      <c r="E755" s="6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9"/>
      <c r="D756" s="9"/>
      <c r="E756" s="6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9"/>
      <c r="D757" s="9"/>
      <c r="E757" s="6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9"/>
      <c r="D758" s="9"/>
      <c r="E758" s="6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9"/>
      <c r="D759" s="9"/>
      <c r="E759" s="6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9"/>
      <c r="D760" s="9"/>
      <c r="E760" s="6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9"/>
      <c r="D761" s="9"/>
      <c r="E761" s="6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9"/>
      <c r="D762" s="9"/>
      <c r="E762" s="6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9"/>
      <c r="D763" s="9"/>
      <c r="E763" s="6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9"/>
      <c r="D764" s="9"/>
      <c r="E764" s="6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9"/>
      <c r="D765" s="9"/>
      <c r="E765" s="6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9"/>
      <c r="D766" s="9"/>
      <c r="E766" s="6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9"/>
      <c r="D767" s="9"/>
      <c r="E767" s="6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9"/>
      <c r="D768" s="9"/>
      <c r="E768" s="6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9"/>
      <c r="D769" s="9"/>
      <c r="E769" s="6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9"/>
      <c r="D770" s="9"/>
      <c r="E770" s="6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9"/>
      <c r="D771" s="9"/>
      <c r="E771" s="6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9"/>
      <c r="D772" s="9"/>
      <c r="E772" s="6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9"/>
      <c r="D773" s="9"/>
      <c r="E773" s="6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9"/>
      <c r="D774" s="9"/>
      <c r="E774" s="6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9"/>
      <c r="D775" s="9"/>
      <c r="E775" s="6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9"/>
      <c r="D776" s="9"/>
      <c r="E776" s="6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9"/>
      <c r="D777" s="9"/>
      <c r="E777" s="6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9"/>
      <c r="D778" s="9"/>
      <c r="E778" s="6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9"/>
      <c r="D779" s="9"/>
      <c r="E779" s="6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9"/>
      <c r="D780" s="9"/>
      <c r="E780" s="6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9"/>
      <c r="D781" s="9"/>
      <c r="E781" s="6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9"/>
      <c r="D782" s="9"/>
      <c r="E782" s="6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9"/>
      <c r="D783" s="9"/>
      <c r="E783" s="6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9"/>
      <c r="D784" s="9"/>
      <c r="E784" s="6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9"/>
      <c r="D785" s="9"/>
      <c r="E785" s="6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9"/>
      <c r="D786" s="9"/>
      <c r="E786" s="6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9"/>
      <c r="D787" s="9"/>
      <c r="E787" s="6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9"/>
      <c r="D788" s="9"/>
      <c r="E788" s="6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9"/>
      <c r="D789" s="9"/>
      <c r="E789" s="6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9"/>
      <c r="D790" s="9"/>
      <c r="E790" s="6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9"/>
      <c r="D791" s="9"/>
      <c r="E791" s="6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9"/>
      <c r="D792" s="9"/>
      <c r="E792" s="6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9"/>
      <c r="D793" s="9"/>
      <c r="E793" s="6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9"/>
      <c r="D794" s="9"/>
      <c r="E794" s="6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9"/>
      <c r="D795" s="9"/>
      <c r="E795" s="6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9"/>
      <c r="D796" s="9"/>
      <c r="E796" s="6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9"/>
      <c r="D797" s="9"/>
      <c r="E797" s="6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9"/>
      <c r="D798" s="9"/>
      <c r="E798" s="6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9"/>
      <c r="D799" s="9"/>
      <c r="E799" s="6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9"/>
      <c r="D800" s="9"/>
      <c r="E800" s="6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9"/>
      <c r="D801" s="9"/>
      <c r="E801" s="6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9"/>
      <c r="D802" s="9"/>
      <c r="E802" s="6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9"/>
      <c r="D803" s="9"/>
      <c r="E803" s="6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9"/>
      <c r="D804" s="9"/>
      <c r="E804" s="6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9"/>
      <c r="D805" s="9"/>
      <c r="E805" s="6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9"/>
      <c r="D806" s="9"/>
      <c r="E806" s="6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9"/>
      <c r="D807" s="9"/>
      <c r="E807" s="6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9"/>
      <c r="D808" s="9"/>
      <c r="E808" s="6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9"/>
      <c r="D809" s="9"/>
      <c r="E809" s="6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9"/>
      <c r="D810" s="9"/>
      <c r="E810" s="6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9"/>
      <c r="D811" s="9"/>
      <c r="E811" s="6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9"/>
      <c r="D812" s="9"/>
      <c r="E812" s="6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9"/>
      <c r="D813" s="9"/>
      <c r="E813" s="6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9"/>
      <c r="D814" s="9"/>
      <c r="E814" s="6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9"/>
      <c r="D815" s="9"/>
      <c r="E815" s="6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9"/>
      <c r="D816" s="9"/>
      <c r="E816" s="6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9"/>
      <c r="D817" s="9"/>
      <c r="E817" s="6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9"/>
      <c r="D818" s="9"/>
      <c r="E818" s="6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9"/>
      <c r="D819" s="9"/>
      <c r="E819" s="6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9"/>
      <c r="D820" s="9"/>
      <c r="E820" s="6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9"/>
      <c r="D821" s="9"/>
      <c r="E821" s="6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9"/>
      <c r="D822" s="9"/>
      <c r="E822" s="6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9"/>
      <c r="D823" s="9"/>
      <c r="E823" s="6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9"/>
      <c r="D824" s="9"/>
      <c r="E824" s="6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9"/>
      <c r="D825" s="9"/>
      <c r="E825" s="6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9"/>
      <c r="D826" s="9"/>
      <c r="E826" s="6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9"/>
      <c r="D827" s="9"/>
      <c r="E827" s="6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9"/>
      <c r="D828" s="9"/>
      <c r="E828" s="6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9"/>
      <c r="D829" s="9"/>
      <c r="E829" s="6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9"/>
      <c r="D830" s="9"/>
      <c r="E830" s="6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9"/>
      <c r="D831" s="9"/>
      <c r="E831" s="6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9"/>
      <c r="D832" s="9"/>
      <c r="E832" s="6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9"/>
      <c r="D833" s="9"/>
      <c r="E833" s="6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9"/>
      <c r="D834" s="9"/>
      <c r="E834" s="6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9"/>
      <c r="D835" s="9"/>
      <c r="E835" s="6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9"/>
      <c r="D836" s="9"/>
      <c r="E836" s="6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9"/>
      <c r="D837" s="9"/>
      <c r="E837" s="6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9"/>
      <c r="D838" s="9"/>
      <c r="E838" s="6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9"/>
      <c r="D839" s="9"/>
      <c r="E839" s="6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9"/>
      <c r="D840" s="9"/>
      <c r="E840" s="6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9"/>
      <c r="D841" s="9"/>
      <c r="E841" s="6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9"/>
      <c r="D842" s="9"/>
      <c r="E842" s="6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9"/>
      <c r="D843" s="9"/>
      <c r="E843" s="6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9"/>
      <c r="D844" s="9"/>
      <c r="E844" s="6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9"/>
      <c r="D845" s="9"/>
      <c r="E845" s="6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9"/>
      <c r="D846" s="9"/>
      <c r="E846" s="6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9"/>
      <c r="D847" s="9"/>
      <c r="E847" s="6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9"/>
      <c r="D848" s="9"/>
      <c r="E848" s="6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9"/>
      <c r="D849" s="9"/>
      <c r="E849" s="6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9"/>
      <c r="D850" s="9"/>
      <c r="E850" s="6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9"/>
      <c r="D851" s="9"/>
      <c r="E851" s="6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9"/>
      <c r="D852" s="9"/>
      <c r="E852" s="6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9"/>
      <c r="D853" s="9"/>
      <c r="E853" s="6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9"/>
      <c r="D854" s="9"/>
      <c r="E854" s="6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9"/>
      <c r="D855" s="9"/>
      <c r="E855" s="6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9"/>
      <c r="D856" s="9"/>
      <c r="E856" s="6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9"/>
      <c r="D857" s="9"/>
      <c r="E857" s="6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9"/>
      <c r="D858" s="9"/>
      <c r="E858" s="6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9"/>
      <c r="D859" s="9"/>
      <c r="E859" s="6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9"/>
      <c r="D860" s="9"/>
      <c r="E860" s="6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9"/>
      <c r="D861" s="9"/>
      <c r="E861" s="6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9"/>
      <c r="D862" s="9"/>
      <c r="E862" s="6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9"/>
      <c r="D863" s="9"/>
      <c r="E863" s="6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9"/>
      <c r="D864" s="9"/>
      <c r="E864" s="6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9"/>
      <c r="D865" s="9"/>
      <c r="E865" s="6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9"/>
      <c r="D866" s="9"/>
      <c r="E866" s="6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9"/>
      <c r="D867" s="9"/>
      <c r="E867" s="6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9"/>
      <c r="D868" s="9"/>
      <c r="E868" s="6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9"/>
      <c r="D869" s="9"/>
      <c r="E869" s="6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9"/>
      <c r="D870" s="9"/>
      <c r="E870" s="6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9"/>
      <c r="D871" s="9"/>
      <c r="E871" s="6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9"/>
      <c r="D872" s="9"/>
      <c r="E872" s="6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9"/>
      <c r="D873" s="9"/>
      <c r="E873" s="6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9"/>
      <c r="D874" s="9"/>
      <c r="E874" s="6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9"/>
      <c r="D875" s="9"/>
      <c r="E875" s="6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9"/>
      <c r="D876" s="9"/>
      <c r="E876" s="6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9"/>
      <c r="D877" s="9"/>
      <c r="E877" s="6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9"/>
      <c r="D878" s="9"/>
      <c r="E878" s="6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9"/>
      <c r="D879" s="9"/>
      <c r="E879" s="6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9"/>
      <c r="D880" s="9"/>
      <c r="E880" s="6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9"/>
      <c r="D881" s="9"/>
      <c r="E881" s="6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9"/>
      <c r="D882" s="9"/>
      <c r="E882" s="6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9"/>
      <c r="D883" s="9"/>
      <c r="E883" s="6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9"/>
      <c r="D884" s="9"/>
      <c r="E884" s="6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9"/>
      <c r="D885" s="9"/>
      <c r="E885" s="6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9"/>
      <c r="D886" s="9"/>
      <c r="E886" s="6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9"/>
      <c r="D887" s="9"/>
      <c r="E887" s="6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9"/>
      <c r="D888" s="9"/>
      <c r="E888" s="6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9"/>
      <c r="D889" s="9"/>
      <c r="E889" s="6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9"/>
      <c r="D890" s="9"/>
      <c r="E890" s="6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9"/>
      <c r="D891" s="9"/>
      <c r="E891" s="6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9"/>
      <c r="D892" s="9"/>
      <c r="E892" s="6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9"/>
      <c r="D893" s="9"/>
      <c r="E893" s="6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9"/>
      <c r="D894" s="9"/>
      <c r="E894" s="6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9"/>
      <c r="D895" s="9"/>
      <c r="E895" s="6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9"/>
      <c r="D896" s="9"/>
      <c r="E896" s="6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9"/>
      <c r="D897" s="9"/>
      <c r="E897" s="6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9"/>
      <c r="D898" s="9"/>
      <c r="E898" s="6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9"/>
      <c r="D899" s="9"/>
      <c r="E899" s="6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9"/>
      <c r="D900" s="9"/>
      <c r="E900" s="6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9"/>
      <c r="D901" s="9"/>
      <c r="E901" s="6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9"/>
      <c r="D902" s="9"/>
      <c r="E902" s="6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9"/>
      <c r="D903" s="9"/>
      <c r="E903" s="6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9"/>
      <c r="D904" s="9"/>
      <c r="E904" s="6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9"/>
      <c r="D905" s="9"/>
      <c r="E905" s="6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9"/>
      <c r="D906" s="9"/>
      <c r="E906" s="6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9"/>
      <c r="D907" s="9"/>
      <c r="E907" s="6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9"/>
      <c r="D908" s="9"/>
      <c r="E908" s="6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9"/>
      <c r="D909" s="9"/>
      <c r="E909" s="6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9"/>
      <c r="D910" s="9"/>
      <c r="E910" s="6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9"/>
      <c r="D911" s="9"/>
      <c r="E911" s="6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9"/>
      <c r="D912" s="9"/>
      <c r="E912" s="6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9"/>
      <c r="D913" s="9"/>
      <c r="E913" s="6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9"/>
      <c r="D914" s="9"/>
      <c r="E914" s="6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9"/>
      <c r="D915" s="9"/>
      <c r="E915" s="6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9"/>
      <c r="D916" s="9"/>
      <c r="E916" s="6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9"/>
      <c r="D917" s="9"/>
      <c r="E917" s="6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9"/>
      <c r="D918" s="9"/>
      <c r="E918" s="6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9"/>
      <c r="D919" s="9"/>
      <c r="E919" s="6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9"/>
      <c r="D920" s="9"/>
      <c r="E920" s="6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9"/>
      <c r="D921" s="9"/>
      <c r="E921" s="6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9"/>
      <c r="D922" s="9"/>
      <c r="E922" s="6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9"/>
      <c r="D923" s="9"/>
      <c r="E923" s="6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9"/>
      <c r="D924" s="9"/>
      <c r="E924" s="6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9"/>
      <c r="D925" s="9"/>
      <c r="E925" s="6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9"/>
      <c r="D926" s="9"/>
      <c r="E926" s="6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9"/>
      <c r="D927" s="9"/>
      <c r="E927" s="6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9"/>
      <c r="D928" s="9"/>
      <c r="E928" s="6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9"/>
      <c r="D929" s="9"/>
      <c r="E929" s="6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9"/>
      <c r="D930" s="9"/>
      <c r="E930" s="6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9"/>
      <c r="D931" s="9"/>
      <c r="E931" s="6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9"/>
      <c r="D932" s="9"/>
      <c r="E932" s="6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9"/>
      <c r="D933" s="9"/>
      <c r="E933" s="6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9"/>
      <c r="D934" s="9"/>
      <c r="E934" s="6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9"/>
      <c r="D935" s="9"/>
      <c r="E935" s="6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9"/>
      <c r="D936" s="9"/>
      <c r="E936" s="6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9"/>
      <c r="D937" s="9"/>
      <c r="E937" s="6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9"/>
      <c r="D938" s="9"/>
      <c r="E938" s="6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9"/>
      <c r="D939" s="9"/>
      <c r="E939" s="6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9"/>
      <c r="D940" s="9"/>
      <c r="E940" s="6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9"/>
      <c r="D941" s="9"/>
      <c r="E941" s="6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9"/>
      <c r="D942" s="9"/>
      <c r="E942" s="6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9"/>
      <c r="D943" s="9"/>
      <c r="E943" s="6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9"/>
      <c r="D944" s="9"/>
      <c r="E944" s="6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9"/>
      <c r="D945" s="9"/>
      <c r="E945" s="6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9"/>
      <c r="D946" s="9"/>
      <c r="E946" s="6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9"/>
      <c r="D947" s="9"/>
      <c r="E947" s="6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9"/>
      <c r="D948" s="9"/>
      <c r="E948" s="6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9"/>
      <c r="D949" s="9"/>
      <c r="E949" s="6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9"/>
      <c r="D950" s="9"/>
      <c r="E950" s="6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9"/>
      <c r="D951" s="9"/>
      <c r="E951" s="6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9"/>
      <c r="D952" s="9"/>
      <c r="E952" s="6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9"/>
      <c r="D953" s="9"/>
      <c r="E953" s="6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9"/>
      <c r="D954" s="9"/>
      <c r="E954" s="6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9"/>
      <c r="D955" s="9"/>
      <c r="E955" s="6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9"/>
      <c r="D956" s="9"/>
      <c r="E956" s="6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9"/>
      <c r="D957" s="9"/>
      <c r="E957" s="6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9"/>
      <c r="D958" s="9"/>
      <c r="E958" s="6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9"/>
      <c r="D959" s="9"/>
      <c r="E959" s="6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9"/>
      <c r="D960" s="9"/>
      <c r="E960" s="6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9"/>
      <c r="D961" s="9"/>
      <c r="E961" s="6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9"/>
      <c r="D962" s="9"/>
      <c r="E962" s="6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9"/>
      <c r="D963" s="9"/>
      <c r="E963" s="6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9"/>
      <c r="D964" s="9"/>
      <c r="E964" s="6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9"/>
      <c r="D965" s="9"/>
      <c r="E965" s="6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9"/>
      <c r="D966" s="9"/>
      <c r="E966" s="6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9"/>
      <c r="D967" s="9"/>
      <c r="E967" s="6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9"/>
      <c r="D968" s="9"/>
      <c r="E968" s="6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9"/>
      <c r="D969" s="9"/>
      <c r="E969" s="6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9"/>
      <c r="D970" s="9"/>
      <c r="E970" s="6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9"/>
      <c r="D971" s="9"/>
      <c r="E971" s="6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9"/>
      <c r="D972" s="9"/>
      <c r="E972" s="6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9"/>
      <c r="D973" s="9"/>
      <c r="E973" s="6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9"/>
      <c r="D974" s="9"/>
      <c r="E974" s="6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9"/>
      <c r="D975" s="9"/>
      <c r="E975" s="6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9"/>
      <c r="D976" s="9"/>
      <c r="E976" s="6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9"/>
      <c r="D977" s="9"/>
      <c r="E977" s="6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9"/>
      <c r="D978" s="9"/>
      <c r="E978" s="6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9"/>
      <c r="D979" s="9"/>
      <c r="E979" s="6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9"/>
      <c r="D980" s="9"/>
      <c r="E980" s="6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9"/>
      <c r="D981" s="9"/>
      <c r="E981" s="6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9"/>
      <c r="D982" s="9"/>
      <c r="E982" s="6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9"/>
      <c r="D983" s="9"/>
      <c r="E983" s="6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9"/>
      <c r="D984" s="9"/>
      <c r="E984" s="6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9"/>
      <c r="D985" s="9"/>
      <c r="E985" s="6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9"/>
      <c r="D986" s="9"/>
      <c r="E986" s="6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9"/>
      <c r="D987" s="9"/>
      <c r="E987" s="6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9"/>
      <c r="D988" s="9"/>
      <c r="E988" s="6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9"/>
      <c r="D989" s="9"/>
      <c r="E989" s="6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9"/>
      <c r="D990" s="9"/>
      <c r="E990" s="6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9"/>
      <c r="D991" s="9"/>
      <c r="E991" s="6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9"/>
      <c r="D992" s="9"/>
      <c r="E992" s="6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9"/>
      <c r="D993" s="9"/>
      <c r="E993" s="6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9"/>
      <c r="D994" s="9"/>
      <c r="E994" s="6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9"/>
      <c r="D995" s="9"/>
      <c r="E995" s="6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9"/>
      <c r="D996" s="9"/>
      <c r="E996" s="6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9"/>
      <c r="D997" s="9"/>
      <c r="E997" s="6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9"/>
      <c r="D998" s="9"/>
      <c r="E998" s="6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9"/>
      <c r="D999" s="9"/>
      <c r="E999" s="6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9"/>
      <c r="D1000" s="9"/>
      <c r="E1000" s="6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E9"/>
  <mergeCells count="1">
    <mergeCell ref="A7:E7"/>
  </mergeCells>
  <printOptions horizontalCentered="1"/>
  <pageMargins left="0.19685039370078741" right="0.19685039370078741" top="0.19685039370078741" bottom="0.19685039370078741" header="0" footer="0"/>
  <pageSetup paperSize="9" orientation="landscape"/>
  <headerFooter>
    <oddFooter>&amp;RPage :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8.7109375" customWidth="1"/>
    <col min="3" max="4" width="18.7109375" customWidth="1"/>
    <col min="5" max="5" width="16.28515625" customWidth="1"/>
    <col min="6" max="6" width="15" customWidth="1"/>
    <col min="7" max="7" width="14.5703125" customWidth="1"/>
    <col min="8" max="8" width="14.140625" customWidth="1"/>
    <col min="9" max="9" width="15.28515625" customWidth="1"/>
    <col min="10" max="26" width="11.42578125" customWidth="1"/>
  </cols>
  <sheetData>
    <row r="1" spans="1:26" ht="15.75" customHeight="1">
      <c r="A1" s="5"/>
      <c r="B1" s="5"/>
      <c r="C1" s="6"/>
      <c r="D1" s="7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6"/>
      <c r="D2" s="6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6"/>
      <c r="D3" s="6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6"/>
      <c r="D4" s="6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6"/>
      <c r="D5" s="6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6"/>
      <c r="D6" s="6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109"/>
      <c r="D7" s="109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5"/>
      <c r="C8" s="7"/>
      <c r="D8" s="7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10" t="s">
        <v>625</v>
      </c>
      <c r="C9" s="55" t="s">
        <v>657</v>
      </c>
      <c r="D9" s="7" t="s">
        <v>562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632</v>
      </c>
      <c r="B10" s="44">
        <v>3</v>
      </c>
      <c r="C10" s="6"/>
      <c r="D10" s="6"/>
      <c r="E10" s="8"/>
      <c r="F10" s="8"/>
      <c r="G10" s="8"/>
      <c r="H10" s="8"/>
      <c r="I10" s="12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1" t="s">
        <v>680</v>
      </c>
      <c r="B11" s="44"/>
      <c r="C11" s="7"/>
      <c r="D11" s="7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8" t="s">
        <v>681</v>
      </c>
      <c r="B12" s="44"/>
      <c r="C12" s="7"/>
      <c r="D12" s="7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8" t="s">
        <v>221</v>
      </c>
      <c r="B13" s="44"/>
      <c r="C13" s="6">
        <v>1188624</v>
      </c>
      <c r="D13" s="7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8" t="s">
        <v>225</v>
      </c>
      <c r="B14" s="44"/>
      <c r="C14" s="17">
        <v>85961</v>
      </c>
      <c r="D14" s="7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8"/>
      <c r="B15" s="8"/>
      <c r="C15" s="7">
        <f>SUM(C13:C14)</f>
        <v>1274585</v>
      </c>
      <c r="D15" s="7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58" t="s">
        <v>682</v>
      </c>
      <c r="B16" s="8"/>
      <c r="C16" s="7"/>
      <c r="D16" s="7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8" t="s">
        <v>220</v>
      </c>
      <c r="B17" s="44"/>
      <c r="C17" s="37">
        <v>470570</v>
      </c>
      <c r="D17" s="7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57" t="s">
        <v>683</v>
      </c>
      <c r="B18" s="44">
        <v>3</v>
      </c>
      <c r="C18" s="25">
        <f>SUM(C15:C17)</f>
        <v>1745155</v>
      </c>
      <c r="D18" s="7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1"/>
      <c r="B19" s="44"/>
      <c r="C19" s="7"/>
      <c r="D19" s="7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1" t="s">
        <v>684</v>
      </c>
      <c r="B20" s="44"/>
      <c r="C20" s="7"/>
      <c r="D20" s="7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59" t="s">
        <v>685</v>
      </c>
      <c r="B21" s="44"/>
      <c r="C21" s="7"/>
      <c r="D21" s="7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8" t="s">
        <v>218</v>
      </c>
      <c r="B22" s="44"/>
      <c r="C22" s="6">
        <v>10210000</v>
      </c>
      <c r="D22" s="7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8" t="s">
        <v>224</v>
      </c>
      <c r="B23" s="44"/>
      <c r="C23" s="6">
        <v>6085608</v>
      </c>
      <c r="D23" s="7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8" t="s">
        <v>686</v>
      </c>
      <c r="B24" s="44"/>
      <c r="C24" s="6">
        <v>24037013</v>
      </c>
      <c r="D24" s="7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8" t="s">
        <v>226</v>
      </c>
      <c r="B25" s="44"/>
      <c r="C25" s="6">
        <v>11917</v>
      </c>
      <c r="D25" s="7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8" t="s">
        <v>222</v>
      </c>
      <c r="B26" s="44"/>
      <c r="C26" s="6">
        <v>10000</v>
      </c>
      <c r="D26" s="7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8" t="s">
        <v>223</v>
      </c>
      <c r="B27" s="44"/>
      <c r="C27" s="6">
        <v>10000</v>
      </c>
      <c r="D27" s="7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8" t="s">
        <v>227</v>
      </c>
      <c r="B28" s="44"/>
      <c r="C28" s="6">
        <v>1250389</v>
      </c>
      <c r="D28" s="7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8" t="s">
        <v>687</v>
      </c>
      <c r="B29" s="44"/>
      <c r="C29" s="17">
        <v>122945</v>
      </c>
      <c r="D29" s="7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60" t="s">
        <v>688</v>
      </c>
      <c r="B30" s="44"/>
      <c r="C30" s="7">
        <f>SUM(C22:C29)</f>
        <v>41737872</v>
      </c>
      <c r="D30" s="7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1"/>
      <c r="B31" s="44"/>
      <c r="C31" s="7"/>
      <c r="D31" s="7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59" t="s">
        <v>689</v>
      </c>
      <c r="B32" s="8"/>
      <c r="C32" s="8"/>
      <c r="D32" s="7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8" t="s">
        <v>219</v>
      </c>
      <c r="B33" s="44"/>
      <c r="C33" s="6">
        <v>76477</v>
      </c>
      <c r="D33" s="7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8" t="s">
        <v>228</v>
      </c>
      <c r="B34" s="44"/>
      <c r="C34" s="17">
        <v>741776</v>
      </c>
      <c r="D34" s="7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60" t="s">
        <v>690</v>
      </c>
      <c r="B35" s="44"/>
      <c r="C35" s="7">
        <f>SUM(C33:C34)</f>
        <v>818253</v>
      </c>
      <c r="D35" s="7"/>
      <c r="E35" s="12">
        <f>C35-C24+C18+62851-26767875</f>
        <v>-48178629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8"/>
      <c r="B36" s="44"/>
      <c r="C36" s="7"/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58" t="s">
        <v>691</v>
      </c>
      <c r="B37" s="44"/>
      <c r="C37" s="6"/>
      <c r="D37" s="7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 t="s">
        <v>544</v>
      </c>
      <c r="B38" s="9"/>
      <c r="C38" s="6">
        <v>1035952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 t="s">
        <v>545</v>
      </c>
      <c r="B39" s="9"/>
      <c r="C39" s="6">
        <v>1943296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 t="s">
        <v>549</v>
      </c>
      <c r="B40" s="9"/>
      <c r="C40" s="6">
        <v>1572104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 t="s">
        <v>552</v>
      </c>
      <c r="B41" s="9"/>
      <c r="C41" s="6">
        <v>609703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 t="s">
        <v>553</v>
      </c>
      <c r="B42" s="9"/>
      <c r="C42" s="6">
        <v>2240214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 t="s">
        <v>556</v>
      </c>
      <c r="B43" s="9"/>
      <c r="C43" s="6">
        <v>278382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 t="s">
        <v>557</v>
      </c>
      <c r="B44" s="9"/>
      <c r="C44" s="6">
        <v>60846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 t="s">
        <v>541</v>
      </c>
      <c r="B45" s="9"/>
      <c r="C45" s="6">
        <v>326699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 t="s">
        <v>542</v>
      </c>
      <c r="B46" s="9"/>
      <c r="C46" s="6">
        <v>7117523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 t="s">
        <v>543</v>
      </c>
      <c r="B47" s="9"/>
      <c r="C47" s="6">
        <v>2383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 t="s">
        <v>546</v>
      </c>
      <c r="B48" s="9"/>
      <c r="C48" s="6">
        <v>542050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 t="s">
        <v>547</v>
      </c>
      <c r="B49" s="9"/>
      <c r="C49" s="6">
        <v>42000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 t="s">
        <v>548</v>
      </c>
      <c r="B50" s="9"/>
      <c r="C50" s="6">
        <v>197020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 t="s">
        <v>550</v>
      </c>
      <c r="B51" s="9"/>
      <c r="C51" s="6">
        <v>8463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 t="s">
        <v>551</v>
      </c>
      <c r="B52" s="9"/>
      <c r="C52" s="6">
        <v>2754215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 t="s">
        <v>554</v>
      </c>
      <c r="B53" s="9"/>
      <c r="C53" s="6">
        <v>358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 t="s">
        <v>555</v>
      </c>
      <c r="B54" s="9"/>
      <c r="C54" s="17">
        <v>1792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56" t="s">
        <v>691</v>
      </c>
      <c r="B55" s="9"/>
      <c r="C55" s="7">
        <f>SUM(C38:C54)</f>
        <v>18733000</v>
      </c>
      <c r="D55" s="8"/>
      <c r="E55" s="12">
        <f>C55+C35+C18</f>
        <v>21296408</v>
      </c>
      <c r="F55" s="8">
        <v>69660833</v>
      </c>
      <c r="G55" s="12">
        <f>E55-F55</f>
        <v>-48364425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57" t="s">
        <v>638</v>
      </c>
      <c r="B56" s="10">
        <v>3</v>
      </c>
      <c r="C56" s="25">
        <f>C55+C35+C30</f>
        <v>61289125</v>
      </c>
      <c r="D56" s="7"/>
      <c r="E56" s="12"/>
      <c r="F56" s="1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6"/>
      <c r="D57" s="6"/>
      <c r="E57" s="8"/>
      <c r="F57" s="16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6"/>
      <c r="D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6"/>
      <c r="D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6"/>
      <c r="D60" s="6"/>
      <c r="E60" s="12">
        <v>24159958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6"/>
      <c r="D61" s="6"/>
      <c r="E61" s="12">
        <f>26767875-6563702</f>
        <v>20204173</v>
      </c>
      <c r="F61" s="12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6"/>
      <c r="D62" s="6"/>
      <c r="E62" s="12">
        <v>18733000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6"/>
      <c r="D63" s="6"/>
      <c r="E63" s="12">
        <f>SUM(E60:E62)</f>
        <v>63097131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6"/>
      <c r="D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6"/>
      <c r="D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6"/>
      <c r="D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6"/>
      <c r="D67" s="6"/>
      <c r="E67" s="12">
        <f>C56+C18</f>
        <v>63034280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6"/>
      <c r="D68" s="6"/>
      <c r="E68" s="12">
        <f>E67-E63</f>
        <v>-62851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6"/>
      <c r="D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6"/>
      <c r="D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6"/>
      <c r="D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6"/>
      <c r="D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6"/>
      <c r="D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6"/>
      <c r="D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6"/>
      <c r="D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6"/>
      <c r="D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6"/>
      <c r="D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6"/>
      <c r="D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6"/>
      <c r="D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6"/>
      <c r="D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6"/>
      <c r="D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6"/>
      <c r="D82" s="6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6"/>
      <c r="D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6"/>
      <c r="D84" s="6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6"/>
      <c r="D85" s="6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6"/>
      <c r="D86" s="6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6"/>
      <c r="D87" s="6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6"/>
      <c r="D88" s="6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6"/>
      <c r="D89" s="6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6"/>
      <c r="D90" s="6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6"/>
      <c r="D91" s="6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6"/>
      <c r="D92" s="6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6"/>
      <c r="D93" s="6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6"/>
      <c r="D94" s="6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6"/>
      <c r="D95" s="6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6"/>
      <c r="D96" s="6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6"/>
      <c r="D97" s="6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6"/>
      <c r="D98" s="6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6"/>
      <c r="D99" s="6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6"/>
      <c r="D100" s="6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6"/>
      <c r="D101" s="6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6"/>
      <c r="D102" s="6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6"/>
      <c r="D103" s="6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6"/>
      <c r="D104" s="6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6"/>
      <c r="D105" s="6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6"/>
      <c r="D106" s="6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6"/>
      <c r="D107" s="6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6"/>
      <c r="D108" s="6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6"/>
      <c r="D109" s="6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6"/>
      <c r="D110" s="6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6"/>
      <c r="D111" s="6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6"/>
      <c r="D112" s="6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6"/>
      <c r="D113" s="6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6"/>
      <c r="D114" s="6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6"/>
      <c r="D115" s="6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6"/>
      <c r="D116" s="6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6"/>
      <c r="D117" s="6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6"/>
      <c r="D118" s="6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6"/>
      <c r="D119" s="6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6"/>
      <c r="D120" s="6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6"/>
      <c r="D121" s="6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6"/>
      <c r="D122" s="6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6"/>
      <c r="D123" s="6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6"/>
      <c r="D124" s="6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6"/>
      <c r="D125" s="6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6"/>
      <c r="D126" s="6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6"/>
      <c r="D127" s="6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6"/>
      <c r="D128" s="6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6"/>
      <c r="D129" s="6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6"/>
      <c r="D130" s="6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6"/>
      <c r="D131" s="6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6"/>
      <c r="D132" s="6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6"/>
      <c r="D133" s="6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6"/>
      <c r="D134" s="6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6"/>
      <c r="D135" s="6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6"/>
      <c r="D136" s="6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6"/>
      <c r="D137" s="6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6"/>
      <c r="D138" s="6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6"/>
      <c r="D139" s="6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6"/>
      <c r="D140" s="6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6"/>
      <c r="D141" s="6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6"/>
      <c r="D142" s="6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6"/>
      <c r="D143" s="6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6"/>
      <c r="D144" s="6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6"/>
      <c r="D145" s="6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6"/>
      <c r="D146" s="6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6"/>
      <c r="D147" s="6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6"/>
      <c r="D148" s="6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6"/>
      <c r="D149" s="6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6"/>
      <c r="D150" s="6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6"/>
      <c r="D151" s="6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6"/>
      <c r="D152" s="6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6"/>
      <c r="D153" s="6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6"/>
      <c r="D154" s="6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6"/>
      <c r="D155" s="6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6"/>
      <c r="D156" s="6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6"/>
      <c r="D157" s="6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6"/>
      <c r="D158" s="6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6"/>
      <c r="D159" s="6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6"/>
      <c r="D160" s="6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6"/>
      <c r="D161" s="6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6"/>
      <c r="D162" s="6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6"/>
      <c r="D163" s="6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6"/>
      <c r="D164" s="6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6"/>
      <c r="D165" s="6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6"/>
      <c r="D166" s="6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6"/>
      <c r="D167" s="6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6"/>
      <c r="D168" s="6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6"/>
      <c r="D169" s="6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6"/>
      <c r="D170" s="6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6"/>
      <c r="D171" s="6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6"/>
      <c r="D172" s="6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6"/>
      <c r="D173" s="6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6"/>
      <c r="D174" s="6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6"/>
      <c r="D175" s="6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6"/>
      <c r="D176" s="6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6"/>
      <c r="D177" s="6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6"/>
      <c r="D178" s="6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6"/>
      <c r="D179" s="6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6"/>
      <c r="D180" s="6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6"/>
      <c r="D181" s="6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6"/>
      <c r="D182" s="6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6"/>
      <c r="D183" s="6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6"/>
      <c r="D184" s="6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6"/>
      <c r="D185" s="6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6"/>
      <c r="D186" s="6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6"/>
      <c r="D187" s="6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6"/>
      <c r="D188" s="6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6"/>
      <c r="D189" s="6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6"/>
      <c r="D190" s="6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6"/>
      <c r="D191" s="6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6"/>
      <c r="D192" s="6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6"/>
      <c r="D193" s="6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6"/>
      <c r="D194" s="6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6"/>
      <c r="D195" s="6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6"/>
      <c r="D196" s="6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6"/>
      <c r="D197" s="6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6"/>
      <c r="D198" s="6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6"/>
      <c r="D199" s="6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6"/>
      <c r="D200" s="6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6"/>
      <c r="D201" s="6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6"/>
      <c r="D202" s="6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6"/>
      <c r="D203" s="6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6"/>
      <c r="D204" s="6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6"/>
      <c r="D205" s="6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6"/>
      <c r="D206" s="6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6"/>
      <c r="D207" s="6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6"/>
      <c r="D208" s="6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6"/>
      <c r="D209" s="6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6"/>
      <c r="D210" s="6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6"/>
      <c r="D211" s="6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6"/>
      <c r="D212" s="6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6"/>
      <c r="D213" s="6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6"/>
      <c r="D214" s="6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6"/>
      <c r="D215" s="6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6"/>
      <c r="D216" s="6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6"/>
      <c r="D217" s="6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6"/>
      <c r="D218" s="6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6"/>
      <c r="D219" s="6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6"/>
      <c r="D220" s="6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6"/>
      <c r="D221" s="6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6"/>
      <c r="D222" s="6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6"/>
      <c r="D223" s="6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6"/>
      <c r="D224" s="6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6"/>
      <c r="D225" s="6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6"/>
      <c r="D226" s="6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6"/>
      <c r="D227" s="6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6"/>
      <c r="D228" s="6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6"/>
      <c r="D229" s="6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6"/>
      <c r="D230" s="6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6"/>
      <c r="D231" s="6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6"/>
      <c r="D232" s="6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6"/>
      <c r="D233" s="6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6"/>
      <c r="D234" s="6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6"/>
      <c r="D235" s="6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6"/>
      <c r="D236" s="6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6"/>
      <c r="D237" s="6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6"/>
      <c r="D238" s="6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6"/>
      <c r="D239" s="6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6"/>
      <c r="D240" s="6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6"/>
      <c r="D241" s="6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6"/>
      <c r="D242" s="6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6"/>
      <c r="D243" s="6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6"/>
      <c r="D244" s="6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6"/>
      <c r="D245" s="6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6"/>
      <c r="D246" s="6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6"/>
      <c r="D247" s="6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6"/>
      <c r="D248" s="6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6"/>
      <c r="D249" s="6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6"/>
      <c r="D250" s="6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6"/>
      <c r="D251" s="6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6"/>
      <c r="D252" s="6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6"/>
      <c r="D253" s="6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6"/>
      <c r="D254" s="6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6"/>
      <c r="D255" s="6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6"/>
      <c r="D256" s="6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6"/>
      <c r="D257" s="6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6"/>
      <c r="D258" s="6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6"/>
      <c r="D259" s="6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6"/>
      <c r="D260" s="6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6"/>
      <c r="D261" s="6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6"/>
      <c r="D262" s="6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6"/>
      <c r="D263" s="6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6"/>
      <c r="D264" s="6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6"/>
      <c r="D265" s="6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6"/>
      <c r="D266" s="6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6"/>
      <c r="D267" s="6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6"/>
      <c r="D268" s="6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6"/>
      <c r="D269" s="6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6"/>
      <c r="D270" s="6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6"/>
      <c r="D271" s="6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6"/>
      <c r="D272" s="6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6"/>
      <c r="D273" s="6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6"/>
      <c r="D274" s="6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6"/>
      <c r="D275" s="6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6"/>
      <c r="D276" s="6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6"/>
      <c r="D277" s="6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6"/>
      <c r="D278" s="6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6"/>
      <c r="D279" s="6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6"/>
      <c r="D280" s="6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6"/>
      <c r="D281" s="6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6"/>
      <c r="D282" s="6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6"/>
      <c r="D283" s="6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6"/>
      <c r="D284" s="6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6"/>
      <c r="D285" s="6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6"/>
      <c r="D286" s="6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6"/>
      <c r="D287" s="6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6"/>
      <c r="D288" s="6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6"/>
      <c r="D289" s="6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6"/>
      <c r="D290" s="6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6"/>
      <c r="D291" s="6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6"/>
      <c r="D292" s="6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6"/>
      <c r="D293" s="6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6"/>
      <c r="D294" s="6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6"/>
      <c r="D295" s="6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6"/>
      <c r="D296" s="6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6"/>
      <c r="D297" s="6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6"/>
      <c r="D298" s="6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6"/>
      <c r="D299" s="6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6"/>
      <c r="D300" s="6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6"/>
      <c r="D301" s="6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6"/>
      <c r="D302" s="6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6"/>
      <c r="D303" s="6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6"/>
      <c r="D304" s="6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6"/>
      <c r="D305" s="6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6"/>
      <c r="D306" s="6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6"/>
      <c r="D307" s="6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6"/>
      <c r="D308" s="6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6"/>
      <c r="D309" s="6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6"/>
      <c r="D310" s="6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6"/>
      <c r="D311" s="6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6"/>
      <c r="D312" s="6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6"/>
      <c r="D313" s="6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6"/>
      <c r="D314" s="6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6"/>
      <c r="D315" s="6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6"/>
      <c r="D316" s="6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6"/>
      <c r="D317" s="6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6"/>
      <c r="D318" s="6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6"/>
      <c r="D319" s="6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6"/>
      <c r="D320" s="6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6"/>
      <c r="D321" s="6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6"/>
      <c r="D322" s="6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6"/>
      <c r="D323" s="6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6"/>
      <c r="D324" s="6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6"/>
      <c r="D325" s="6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6"/>
      <c r="D326" s="6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6"/>
      <c r="D327" s="6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6"/>
      <c r="D328" s="6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6"/>
      <c r="D329" s="6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6"/>
      <c r="D330" s="6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6"/>
      <c r="D331" s="6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6"/>
      <c r="D332" s="6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6"/>
      <c r="D333" s="6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6"/>
      <c r="D334" s="6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6"/>
      <c r="D335" s="6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6"/>
      <c r="D336" s="6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6"/>
      <c r="D337" s="6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6"/>
      <c r="D338" s="6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6"/>
      <c r="D339" s="6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6"/>
      <c r="D340" s="6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6"/>
      <c r="D341" s="6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6"/>
      <c r="D342" s="6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6"/>
      <c r="D343" s="6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6"/>
      <c r="D344" s="6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6"/>
      <c r="D345" s="6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6"/>
      <c r="D346" s="6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6"/>
      <c r="D347" s="6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6"/>
      <c r="D348" s="6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6"/>
      <c r="D349" s="6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6"/>
      <c r="D350" s="6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6"/>
      <c r="D351" s="6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6"/>
      <c r="D352" s="6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6"/>
      <c r="D353" s="6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6"/>
      <c r="D354" s="6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6"/>
      <c r="D355" s="6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6"/>
      <c r="D356" s="6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6"/>
      <c r="D357" s="6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6"/>
      <c r="D358" s="6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6"/>
      <c r="D359" s="6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6"/>
      <c r="D360" s="6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6"/>
      <c r="D361" s="6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6"/>
      <c r="D362" s="6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6"/>
      <c r="D363" s="6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6"/>
      <c r="D364" s="6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6"/>
      <c r="D365" s="6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6"/>
      <c r="D366" s="6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6"/>
      <c r="D367" s="6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6"/>
      <c r="D368" s="6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6"/>
      <c r="D369" s="6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6"/>
      <c r="D370" s="6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6"/>
      <c r="D371" s="6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6"/>
      <c r="D372" s="6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6"/>
      <c r="D373" s="6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6"/>
      <c r="D374" s="6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6"/>
      <c r="D375" s="6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6"/>
      <c r="D376" s="6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6"/>
      <c r="D377" s="6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6"/>
      <c r="D378" s="6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6"/>
      <c r="D379" s="6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6"/>
      <c r="D380" s="6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6"/>
      <c r="D381" s="6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6"/>
      <c r="D382" s="6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6"/>
      <c r="D383" s="6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6"/>
      <c r="D384" s="6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6"/>
      <c r="D385" s="6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6"/>
      <c r="D386" s="6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6"/>
      <c r="D387" s="6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6"/>
      <c r="D388" s="6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6"/>
      <c r="D389" s="6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6"/>
      <c r="D390" s="6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6"/>
      <c r="D391" s="6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6"/>
      <c r="D392" s="6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6"/>
      <c r="D393" s="6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6"/>
      <c r="D394" s="6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6"/>
      <c r="D395" s="6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6"/>
      <c r="D396" s="6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6"/>
      <c r="D397" s="6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6"/>
      <c r="D398" s="6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6"/>
      <c r="D399" s="6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6"/>
      <c r="D400" s="6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6"/>
      <c r="D401" s="6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6"/>
      <c r="D402" s="6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6"/>
      <c r="D403" s="6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6"/>
      <c r="D404" s="6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6"/>
      <c r="D405" s="6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6"/>
      <c r="D406" s="6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6"/>
      <c r="D407" s="6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6"/>
      <c r="D408" s="6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6"/>
      <c r="D409" s="6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6"/>
      <c r="D410" s="6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6"/>
      <c r="D411" s="6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6"/>
      <c r="D412" s="6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6"/>
      <c r="D413" s="6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6"/>
      <c r="D414" s="6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6"/>
      <c r="D415" s="6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6"/>
      <c r="D416" s="6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6"/>
      <c r="D417" s="6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6"/>
      <c r="D418" s="6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6"/>
      <c r="D419" s="6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6"/>
      <c r="D420" s="6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6"/>
      <c r="D421" s="6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6"/>
      <c r="D422" s="6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6"/>
      <c r="D423" s="6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6"/>
      <c r="D424" s="6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6"/>
      <c r="D425" s="6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6"/>
      <c r="D426" s="6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6"/>
      <c r="D427" s="6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6"/>
      <c r="D428" s="6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6"/>
      <c r="D429" s="6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6"/>
      <c r="D430" s="6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6"/>
      <c r="D431" s="6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6"/>
      <c r="D432" s="6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6"/>
      <c r="D433" s="6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6"/>
      <c r="D434" s="6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6"/>
      <c r="D435" s="6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6"/>
      <c r="D436" s="6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6"/>
      <c r="D437" s="6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6"/>
      <c r="D438" s="6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6"/>
      <c r="D439" s="6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6"/>
      <c r="D440" s="6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6"/>
      <c r="D441" s="6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6"/>
      <c r="D442" s="6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6"/>
      <c r="D443" s="6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6"/>
      <c r="D444" s="6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6"/>
      <c r="D445" s="6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6"/>
      <c r="D446" s="6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6"/>
      <c r="D447" s="6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6"/>
      <c r="D448" s="6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6"/>
      <c r="D449" s="6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6"/>
      <c r="D450" s="6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6"/>
      <c r="D451" s="6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6"/>
      <c r="D452" s="6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6"/>
      <c r="D453" s="6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6"/>
      <c r="D454" s="6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6"/>
      <c r="D455" s="6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6"/>
      <c r="D456" s="6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6"/>
      <c r="D457" s="6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6"/>
      <c r="D458" s="6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6"/>
      <c r="D459" s="6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6"/>
      <c r="D460" s="6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6"/>
      <c r="D461" s="6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6"/>
      <c r="D462" s="6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6"/>
      <c r="D463" s="6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6"/>
      <c r="D464" s="6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6"/>
      <c r="D465" s="6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6"/>
      <c r="D466" s="6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6"/>
      <c r="D467" s="6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6"/>
      <c r="D468" s="6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6"/>
      <c r="D469" s="6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6"/>
      <c r="D470" s="6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6"/>
      <c r="D471" s="6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6"/>
      <c r="D472" s="6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6"/>
      <c r="D473" s="6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6"/>
      <c r="D474" s="6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6"/>
      <c r="D475" s="6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6"/>
      <c r="D476" s="6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6"/>
      <c r="D477" s="6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6"/>
      <c r="D478" s="6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6"/>
      <c r="D479" s="6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6"/>
      <c r="D480" s="6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6"/>
      <c r="D481" s="6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6"/>
      <c r="D482" s="6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6"/>
      <c r="D483" s="6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6"/>
      <c r="D484" s="6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6"/>
      <c r="D485" s="6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6"/>
      <c r="D486" s="6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6"/>
      <c r="D487" s="6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6"/>
      <c r="D488" s="6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6"/>
      <c r="D489" s="6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6"/>
      <c r="D490" s="6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6"/>
      <c r="D491" s="6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6"/>
      <c r="D492" s="6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6"/>
      <c r="D493" s="6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6"/>
      <c r="D494" s="6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6"/>
      <c r="D495" s="6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6"/>
      <c r="D496" s="6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6"/>
      <c r="D497" s="6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6"/>
      <c r="D498" s="6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6"/>
      <c r="D499" s="6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6"/>
      <c r="D500" s="6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6"/>
      <c r="D501" s="6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6"/>
      <c r="D502" s="6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6"/>
      <c r="D503" s="6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6"/>
      <c r="D504" s="6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6"/>
      <c r="D505" s="6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6"/>
      <c r="D506" s="6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6"/>
      <c r="D507" s="6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6"/>
      <c r="D508" s="6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6"/>
      <c r="D509" s="6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6"/>
      <c r="D510" s="6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6"/>
      <c r="D511" s="6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6"/>
      <c r="D512" s="6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6"/>
      <c r="D513" s="6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6"/>
      <c r="D514" s="6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6"/>
      <c r="D515" s="6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6"/>
      <c r="D516" s="6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6"/>
      <c r="D517" s="6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6"/>
      <c r="D518" s="6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6"/>
      <c r="D519" s="6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6"/>
      <c r="D520" s="6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6"/>
      <c r="D521" s="6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6"/>
      <c r="D522" s="6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6"/>
      <c r="D523" s="6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6"/>
      <c r="D524" s="6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6"/>
      <c r="D525" s="6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6"/>
      <c r="D526" s="6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6"/>
      <c r="D527" s="6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6"/>
      <c r="D528" s="6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6"/>
      <c r="D529" s="6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6"/>
      <c r="D530" s="6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6"/>
      <c r="D531" s="6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6"/>
      <c r="D532" s="6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6"/>
      <c r="D533" s="6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6"/>
      <c r="D534" s="6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6"/>
      <c r="D535" s="6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6"/>
      <c r="D536" s="6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6"/>
      <c r="D537" s="6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6"/>
      <c r="D538" s="6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6"/>
      <c r="D539" s="6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6"/>
      <c r="D540" s="6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6"/>
      <c r="D541" s="6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6"/>
      <c r="D542" s="6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6"/>
      <c r="D543" s="6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6"/>
      <c r="D544" s="6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6"/>
      <c r="D545" s="6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6"/>
      <c r="D546" s="6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6"/>
      <c r="D547" s="6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6"/>
      <c r="D548" s="6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6"/>
      <c r="D549" s="6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6"/>
      <c r="D550" s="6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6"/>
      <c r="D551" s="6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6"/>
      <c r="D552" s="6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6"/>
      <c r="D553" s="6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6"/>
      <c r="D554" s="6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6"/>
      <c r="D555" s="6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6"/>
      <c r="D556" s="6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6"/>
      <c r="D557" s="6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6"/>
      <c r="D558" s="6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6"/>
      <c r="D559" s="6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6"/>
      <c r="D560" s="6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6"/>
      <c r="D561" s="6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6"/>
      <c r="D562" s="6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6"/>
      <c r="D563" s="6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6"/>
      <c r="D564" s="6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6"/>
      <c r="D565" s="6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6"/>
      <c r="D566" s="6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6"/>
      <c r="D567" s="6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6"/>
      <c r="D568" s="6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6"/>
      <c r="D569" s="6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6"/>
      <c r="D570" s="6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6"/>
      <c r="D571" s="6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6"/>
      <c r="D572" s="6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6"/>
      <c r="D573" s="6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6"/>
      <c r="D574" s="6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6"/>
      <c r="D575" s="6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6"/>
      <c r="D576" s="6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6"/>
      <c r="D577" s="6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6"/>
      <c r="D578" s="6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6"/>
      <c r="D579" s="6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6"/>
      <c r="D580" s="6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6"/>
      <c r="D581" s="6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6"/>
      <c r="D582" s="6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6"/>
      <c r="D583" s="6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6"/>
      <c r="D584" s="6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6"/>
      <c r="D585" s="6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6"/>
      <c r="D586" s="6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6"/>
      <c r="D587" s="6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6"/>
      <c r="D588" s="6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6"/>
      <c r="D589" s="6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6"/>
      <c r="D590" s="6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6"/>
      <c r="D591" s="6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6"/>
      <c r="D592" s="6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6"/>
      <c r="D593" s="6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6"/>
      <c r="D594" s="6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6"/>
      <c r="D595" s="6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6"/>
      <c r="D596" s="6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6"/>
      <c r="D597" s="6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6"/>
      <c r="D598" s="6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6"/>
      <c r="D599" s="6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6"/>
      <c r="D600" s="6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6"/>
      <c r="D601" s="6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6"/>
      <c r="D602" s="6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6"/>
      <c r="D603" s="6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6"/>
      <c r="D604" s="6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6"/>
      <c r="D605" s="6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6"/>
      <c r="D606" s="6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6"/>
      <c r="D607" s="6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6"/>
      <c r="D608" s="6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6"/>
      <c r="D609" s="6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6"/>
      <c r="D610" s="6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6"/>
      <c r="D611" s="6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6"/>
      <c r="D612" s="6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6"/>
      <c r="D613" s="6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6"/>
      <c r="D614" s="6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6"/>
      <c r="D615" s="6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6"/>
      <c r="D616" s="6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6"/>
      <c r="D617" s="6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6"/>
      <c r="D618" s="6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6"/>
      <c r="D619" s="6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6"/>
      <c r="D620" s="6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6"/>
      <c r="D621" s="6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6"/>
      <c r="D622" s="6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6"/>
      <c r="D623" s="6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6"/>
      <c r="D624" s="6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6"/>
      <c r="D625" s="6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6"/>
      <c r="D626" s="6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6"/>
      <c r="D627" s="6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6"/>
      <c r="D628" s="6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6"/>
      <c r="D629" s="6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6"/>
      <c r="D630" s="6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6"/>
      <c r="D631" s="6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6"/>
      <c r="D632" s="6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6"/>
      <c r="D633" s="6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6"/>
      <c r="D634" s="6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6"/>
      <c r="D635" s="6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6"/>
      <c r="D636" s="6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6"/>
      <c r="D637" s="6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6"/>
      <c r="D638" s="6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6"/>
      <c r="D639" s="6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6"/>
      <c r="D640" s="6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6"/>
      <c r="D641" s="6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6"/>
      <c r="D642" s="6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6"/>
      <c r="D643" s="6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6"/>
      <c r="D644" s="6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6"/>
      <c r="D645" s="6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6"/>
      <c r="D646" s="6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6"/>
      <c r="D647" s="6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6"/>
      <c r="D648" s="6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6"/>
      <c r="D649" s="6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6"/>
      <c r="D650" s="6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6"/>
      <c r="D651" s="6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6"/>
      <c r="D652" s="6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6"/>
      <c r="D653" s="6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6"/>
      <c r="D654" s="6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6"/>
      <c r="D655" s="6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6"/>
      <c r="D656" s="6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6"/>
      <c r="D657" s="6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6"/>
      <c r="D658" s="6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6"/>
      <c r="D659" s="6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6"/>
      <c r="D660" s="6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6"/>
      <c r="D661" s="6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6"/>
      <c r="D662" s="6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6"/>
      <c r="D663" s="6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6"/>
      <c r="D664" s="6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6"/>
      <c r="D665" s="6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6"/>
      <c r="D666" s="6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6"/>
      <c r="D667" s="6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6"/>
      <c r="D668" s="6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6"/>
      <c r="D669" s="6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6"/>
      <c r="D670" s="6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6"/>
      <c r="D671" s="6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6"/>
      <c r="D672" s="6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6"/>
      <c r="D673" s="6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6"/>
      <c r="D674" s="6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6"/>
      <c r="D675" s="6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6"/>
      <c r="D676" s="6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6"/>
      <c r="D677" s="6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6"/>
      <c r="D678" s="6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6"/>
      <c r="D679" s="6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6"/>
      <c r="D680" s="6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6"/>
      <c r="D681" s="6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6"/>
      <c r="D682" s="6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6"/>
      <c r="D683" s="6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6"/>
      <c r="D684" s="6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6"/>
      <c r="D685" s="6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6"/>
      <c r="D686" s="6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6"/>
      <c r="D687" s="6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6"/>
      <c r="D688" s="6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6"/>
      <c r="D689" s="6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6"/>
      <c r="D690" s="6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6"/>
      <c r="D691" s="6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6"/>
      <c r="D692" s="6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6"/>
      <c r="D693" s="6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6"/>
      <c r="D694" s="6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6"/>
      <c r="D695" s="6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6"/>
      <c r="D696" s="6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6"/>
      <c r="D697" s="6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6"/>
      <c r="D698" s="6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6"/>
      <c r="D699" s="6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6"/>
      <c r="D700" s="6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6"/>
      <c r="D701" s="6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6"/>
      <c r="D702" s="6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6"/>
      <c r="D703" s="6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6"/>
      <c r="D704" s="6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6"/>
      <c r="D705" s="6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6"/>
      <c r="D706" s="6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6"/>
      <c r="D707" s="6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6"/>
      <c r="D708" s="6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6"/>
      <c r="D709" s="6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6"/>
      <c r="D710" s="6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6"/>
      <c r="D711" s="6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6"/>
      <c r="D712" s="6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6"/>
      <c r="D713" s="6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6"/>
      <c r="D714" s="6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6"/>
      <c r="D715" s="6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6"/>
      <c r="D716" s="6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6"/>
      <c r="D717" s="6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6"/>
      <c r="D718" s="6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6"/>
      <c r="D719" s="6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6"/>
      <c r="D720" s="6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6"/>
      <c r="D721" s="6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6"/>
      <c r="D722" s="6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6"/>
      <c r="D723" s="6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6"/>
      <c r="D724" s="6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6"/>
      <c r="D725" s="6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6"/>
      <c r="D726" s="6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6"/>
      <c r="D727" s="6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6"/>
      <c r="D728" s="6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6"/>
      <c r="D729" s="6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6"/>
      <c r="D730" s="6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6"/>
      <c r="D731" s="6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6"/>
      <c r="D732" s="6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6"/>
      <c r="D733" s="6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6"/>
      <c r="D734" s="6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6"/>
      <c r="D735" s="6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6"/>
      <c r="D736" s="6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6"/>
      <c r="D737" s="6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6"/>
      <c r="D738" s="6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6"/>
      <c r="D739" s="6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6"/>
      <c r="D740" s="6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6"/>
      <c r="D741" s="6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6"/>
      <c r="D742" s="6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6"/>
      <c r="D743" s="6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6"/>
      <c r="D744" s="6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6"/>
      <c r="D745" s="6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6"/>
      <c r="D746" s="6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6"/>
      <c r="D747" s="6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6"/>
      <c r="D748" s="6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6"/>
      <c r="D749" s="6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6"/>
      <c r="D750" s="6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6"/>
      <c r="D751" s="6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6"/>
      <c r="D752" s="6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6"/>
      <c r="D753" s="6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6"/>
      <c r="D754" s="6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6"/>
      <c r="D755" s="6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6"/>
      <c r="D756" s="6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6"/>
      <c r="D757" s="6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6"/>
      <c r="D758" s="6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6"/>
      <c r="D759" s="6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6"/>
      <c r="D760" s="6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6"/>
      <c r="D761" s="6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6"/>
      <c r="D762" s="6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6"/>
      <c r="D763" s="6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6"/>
      <c r="D764" s="6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6"/>
      <c r="D765" s="6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6"/>
      <c r="D766" s="6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6"/>
      <c r="D767" s="6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6"/>
      <c r="D768" s="6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6"/>
      <c r="D769" s="6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6"/>
      <c r="D770" s="6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6"/>
      <c r="D771" s="6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6"/>
      <c r="D772" s="6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6"/>
      <c r="D773" s="6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6"/>
      <c r="D774" s="6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6"/>
      <c r="D775" s="6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6"/>
      <c r="D776" s="6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6"/>
      <c r="D777" s="6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6"/>
      <c r="D778" s="6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6"/>
      <c r="D779" s="6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6"/>
      <c r="D780" s="6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6"/>
      <c r="D781" s="6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6"/>
      <c r="D782" s="6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6"/>
      <c r="D783" s="6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6"/>
      <c r="D784" s="6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6"/>
      <c r="D785" s="6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6"/>
      <c r="D786" s="6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6"/>
      <c r="D787" s="6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6"/>
      <c r="D788" s="6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6"/>
      <c r="D789" s="6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6"/>
      <c r="D790" s="6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6"/>
      <c r="D791" s="6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6"/>
      <c r="D792" s="6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6"/>
      <c r="D793" s="6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6"/>
      <c r="D794" s="6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6"/>
      <c r="D795" s="6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6"/>
      <c r="D796" s="6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6"/>
      <c r="D797" s="6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6"/>
      <c r="D798" s="6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6"/>
      <c r="D799" s="6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6"/>
      <c r="D800" s="6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6"/>
      <c r="D801" s="6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6"/>
      <c r="D802" s="6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6"/>
      <c r="D803" s="6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6"/>
      <c r="D804" s="6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6"/>
      <c r="D805" s="6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6"/>
      <c r="D806" s="6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6"/>
      <c r="D807" s="6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6"/>
      <c r="D808" s="6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6"/>
      <c r="D809" s="6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6"/>
      <c r="D810" s="6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6"/>
      <c r="D811" s="6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6"/>
      <c r="D812" s="6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6"/>
      <c r="D813" s="6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6"/>
      <c r="D814" s="6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6"/>
      <c r="D815" s="6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6"/>
      <c r="D816" s="6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6"/>
      <c r="D817" s="6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6"/>
      <c r="D818" s="6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6"/>
      <c r="D819" s="6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6"/>
      <c r="D820" s="6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6"/>
      <c r="D821" s="6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6"/>
      <c r="D822" s="6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6"/>
      <c r="D823" s="6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6"/>
      <c r="D824" s="6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6"/>
      <c r="D825" s="6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6"/>
      <c r="D826" s="6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6"/>
      <c r="D827" s="6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6"/>
      <c r="D828" s="6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6"/>
      <c r="D829" s="6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6"/>
      <c r="D830" s="6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6"/>
      <c r="D831" s="6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6"/>
      <c r="D832" s="6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6"/>
      <c r="D833" s="6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6"/>
      <c r="D834" s="6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6"/>
      <c r="D835" s="6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6"/>
      <c r="D836" s="6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6"/>
      <c r="D837" s="6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6"/>
      <c r="D838" s="6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6"/>
      <c r="D839" s="6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6"/>
      <c r="D840" s="6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6"/>
      <c r="D841" s="6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6"/>
      <c r="D842" s="6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6"/>
      <c r="D843" s="6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6"/>
      <c r="D844" s="6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6"/>
      <c r="D845" s="6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6"/>
      <c r="D846" s="6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6"/>
      <c r="D847" s="6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6"/>
      <c r="D848" s="6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6"/>
      <c r="D849" s="6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6"/>
      <c r="D850" s="6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6"/>
      <c r="D851" s="6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6"/>
      <c r="D852" s="6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6"/>
      <c r="D853" s="6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6"/>
      <c r="D854" s="6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6"/>
      <c r="D855" s="6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6"/>
      <c r="D856" s="6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6"/>
      <c r="D857" s="6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6"/>
      <c r="D858" s="6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6"/>
      <c r="D859" s="6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6"/>
      <c r="D860" s="6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6"/>
      <c r="D861" s="6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6"/>
      <c r="D862" s="6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6"/>
      <c r="D863" s="6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6"/>
      <c r="D864" s="6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6"/>
      <c r="D865" s="6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6"/>
      <c r="D866" s="6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6"/>
      <c r="D867" s="6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6"/>
      <c r="D868" s="6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6"/>
      <c r="D869" s="6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6"/>
      <c r="D870" s="6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6"/>
      <c r="D871" s="6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6"/>
      <c r="D872" s="6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6"/>
      <c r="D873" s="6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6"/>
      <c r="D874" s="6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6"/>
      <c r="D875" s="6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6"/>
      <c r="D876" s="6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6"/>
      <c r="D877" s="6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6"/>
      <c r="D878" s="6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6"/>
      <c r="D879" s="6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6"/>
      <c r="D880" s="6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6"/>
      <c r="D881" s="6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6"/>
      <c r="D882" s="6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6"/>
      <c r="D883" s="6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6"/>
      <c r="D884" s="6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6"/>
      <c r="D885" s="6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6"/>
      <c r="D886" s="6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6"/>
      <c r="D887" s="6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6"/>
      <c r="D888" s="6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6"/>
      <c r="D889" s="6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6"/>
      <c r="D890" s="6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6"/>
      <c r="D891" s="6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6"/>
      <c r="D892" s="6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6"/>
      <c r="D893" s="6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6"/>
      <c r="D894" s="6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6"/>
      <c r="D895" s="6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6"/>
      <c r="D896" s="6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6"/>
      <c r="D897" s="6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6"/>
      <c r="D898" s="6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6"/>
      <c r="D899" s="6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6"/>
      <c r="D900" s="6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6"/>
      <c r="D901" s="6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6"/>
      <c r="D902" s="6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6"/>
      <c r="D903" s="6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6"/>
      <c r="D904" s="6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6"/>
      <c r="D905" s="6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6"/>
      <c r="D906" s="6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6"/>
      <c r="D907" s="6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6"/>
      <c r="D908" s="6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6"/>
      <c r="D909" s="6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6"/>
      <c r="D910" s="6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6"/>
      <c r="D911" s="6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6"/>
      <c r="D912" s="6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6"/>
      <c r="D913" s="6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6"/>
      <c r="D914" s="6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6"/>
      <c r="D915" s="6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6"/>
      <c r="D916" s="6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6"/>
      <c r="D917" s="6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6"/>
      <c r="D918" s="6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6"/>
      <c r="D919" s="6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6"/>
      <c r="D920" s="6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6"/>
      <c r="D921" s="6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6"/>
      <c r="D922" s="6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6"/>
      <c r="D923" s="6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6"/>
      <c r="D924" s="6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6"/>
      <c r="D925" s="6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6"/>
      <c r="D926" s="6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6"/>
      <c r="D927" s="6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6"/>
      <c r="D928" s="6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6"/>
      <c r="D929" s="6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6"/>
      <c r="D930" s="6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6"/>
      <c r="D931" s="6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6"/>
      <c r="D932" s="6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6"/>
      <c r="D933" s="6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6"/>
      <c r="D934" s="6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6"/>
      <c r="D935" s="6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6"/>
      <c r="D936" s="6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6"/>
      <c r="D937" s="6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6"/>
      <c r="D938" s="6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6"/>
      <c r="D939" s="6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6"/>
      <c r="D940" s="6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6"/>
      <c r="D941" s="6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6"/>
      <c r="D942" s="6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6"/>
      <c r="D943" s="6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6"/>
      <c r="D944" s="6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6"/>
      <c r="D945" s="6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6"/>
      <c r="D946" s="6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6"/>
      <c r="D947" s="6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6"/>
      <c r="D948" s="6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6"/>
      <c r="D949" s="6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6"/>
      <c r="D950" s="6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6"/>
      <c r="D951" s="6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6"/>
      <c r="D952" s="6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6"/>
      <c r="D953" s="6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6"/>
      <c r="D954" s="6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6"/>
      <c r="D955" s="6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6"/>
      <c r="D956" s="6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6"/>
      <c r="D957" s="6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6"/>
      <c r="D958" s="6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6"/>
      <c r="D959" s="6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6"/>
      <c r="D960" s="6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6"/>
      <c r="D961" s="6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6"/>
      <c r="D962" s="6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6"/>
      <c r="D963" s="6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6"/>
      <c r="D964" s="6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6"/>
      <c r="D965" s="6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6"/>
      <c r="D966" s="6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6"/>
      <c r="D967" s="6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6"/>
      <c r="D968" s="6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6"/>
      <c r="D969" s="6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6"/>
      <c r="D970" s="6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6"/>
      <c r="D971" s="6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6"/>
      <c r="D972" s="6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6"/>
      <c r="D973" s="6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6"/>
      <c r="D974" s="6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6"/>
      <c r="D975" s="6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6"/>
      <c r="D976" s="6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6"/>
      <c r="D977" s="6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6"/>
      <c r="D978" s="6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6"/>
      <c r="D979" s="6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6"/>
      <c r="D980" s="6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6"/>
      <c r="D981" s="6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6"/>
      <c r="D982" s="6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6"/>
      <c r="D983" s="6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6"/>
      <c r="D984" s="6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6"/>
      <c r="D985" s="6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6"/>
      <c r="D986" s="6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6"/>
      <c r="D987" s="6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6"/>
      <c r="D988" s="6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6"/>
      <c r="D989" s="6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6"/>
      <c r="D990" s="6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6"/>
      <c r="D991" s="6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6"/>
      <c r="D992" s="6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6"/>
      <c r="D993" s="6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6"/>
      <c r="D994" s="6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6"/>
      <c r="D995" s="6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6"/>
      <c r="D996" s="6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6"/>
      <c r="D997" s="6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6"/>
      <c r="D998" s="6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6"/>
      <c r="D999" s="6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6"/>
      <c r="D1000" s="6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D56"/>
  <mergeCells count="1">
    <mergeCell ref="A7:D7"/>
  </mergeCells>
  <printOptions horizontalCentered="1"/>
  <pageMargins left="0.19685039370078741" right="0.19685039370078741" top="0.31496062992125984" bottom="0.39370078740157483" header="0" footer="0"/>
  <pageSetup paperSize="9" scale="86" orientation="portrait"/>
  <headerFooter>
    <oddFooter>&amp;RPage :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8.7109375" customWidth="1"/>
    <col min="3" max="3" width="18.7109375" customWidth="1"/>
    <col min="4" max="4" width="16.28515625" customWidth="1"/>
    <col min="5" max="5" width="15" customWidth="1"/>
    <col min="6" max="6" width="14.5703125" customWidth="1"/>
    <col min="7" max="7" width="14.140625" customWidth="1"/>
    <col min="8" max="8" width="15.28515625" customWidth="1"/>
    <col min="9" max="26" width="11.42578125" customWidth="1"/>
  </cols>
  <sheetData>
    <row r="1" spans="1:26" ht="15.75" customHeight="1">
      <c r="A1" s="5"/>
      <c r="B1" s="5"/>
      <c r="C1" s="6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6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6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6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6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109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5"/>
      <c r="C8" s="7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10" t="s">
        <v>625</v>
      </c>
      <c r="C9" s="55" t="s">
        <v>657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633</v>
      </c>
      <c r="B10" s="44">
        <v>4</v>
      </c>
      <c r="C10" s="6"/>
      <c r="D10" s="8"/>
      <c r="E10" s="8"/>
      <c r="F10" s="8"/>
      <c r="G10" s="8"/>
      <c r="H10" s="12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1" t="s">
        <v>680</v>
      </c>
      <c r="B11" s="44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8" t="s">
        <v>692</v>
      </c>
      <c r="B12" s="44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8" t="s">
        <v>217</v>
      </c>
      <c r="B13" s="9"/>
      <c r="C13" s="6">
        <v>6563702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57" t="s">
        <v>693</v>
      </c>
      <c r="B14" s="44">
        <v>3</v>
      </c>
      <c r="C14" s="25">
        <f>C13</f>
        <v>6563702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1"/>
      <c r="B15" s="44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/>
      <c r="B16" s="9"/>
      <c r="C16" s="6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/>
      <c r="B17" s="9"/>
      <c r="C17" s="6"/>
      <c r="D17" s="12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/>
      <c r="B18" s="9"/>
      <c r="C18" s="6"/>
      <c r="D18" s="12"/>
      <c r="E18" s="12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/>
      <c r="B19" s="9"/>
      <c r="C19" s="6"/>
      <c r="D19" s="12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/>
      <c r="B20" s="9"/>
      <c r="C20" s="6"/>
      <c r="D20" s="12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/>
      <c r="B21" s="9"/>
      <c r="C21" s="6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/>
      <c r="B22" s="9"/>
      <c r="C22" s="6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/>
      <c r="B23" s="9"/>
      <c r="C23" s="6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/>
      <c r="B24" s="9"/>
      <c r="C24" s="6"/>
      <c r="D24" s="12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/>
      <c r="B25" s="9"/>
      <c r="C25" s="6"/>
      <c r="D25" s="12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/>
      <c r="B26" s="9"/>
      <c r="C26" s="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9"/>
      <c r="C27" s="6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/>
      <c r="B28" s="9"/>
      <c r="C28" s="6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/>
      <c r="B29" s="9"/>
      <c r="C29" s="6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9"/>
      <c r="C30" s="6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/>
      <c r="B31" s="9"/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/>
      <c r="B32" s="9"/>
      <c r="C32" s="6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/>
      <c r="B33" s="9"/>
      <c r="C33" s="6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/>
      <c r="B34" s="9"/>
      <c r="C34" s="6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/>
      <c r="B35" s="9"/>
      <c r="C35" s="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9"/>
      <c r="C36" s="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9"/>
      <c r="C37" s="6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9"/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9"/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9"/>
      <c r="C40" s="6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9"/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9"/>
      <c r="C42" s="6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9"/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9"/>
      <c r="C44" s="6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9"/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9"/>
      <c r="C46" s="6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9"/>
      <c r="C47" s="6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9"/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9"/>
      <c r="C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9"/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9"/>
      <c r="C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9"/>
      <c r="C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9"/>
      <c r="C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9"/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9"/>
      <c r="C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9"/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6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6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6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6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6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6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6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6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6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6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6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6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6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6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6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6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6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6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6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6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6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6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6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6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6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6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6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6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6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6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6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6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6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6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6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6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6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6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6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6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6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C15"/>
  <mergeCells count="1">
    <mergeCell ref="A7:C7"/>
  </mergeCells>
  <printOptions horizontalCentered="1"/>
  <pageMargins left="0.19685039370078741" right="0.19685039370078741" top="0.31496062992125984" bottom="0.39370078740157483" header="0" footer="0"/>
  <pageSetup paperSize="9" scale="86" orientation="portrait"/>
  <headerFooter>
    <oddFooter>&amp;RPage :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0"/>
  <sheetViews>
    <sheetView topLeftCell="A38" workbookViewId="0">
      <selection activeCell="C46" sqref="C46"/>
    </sheetView>
  </sheetViews>
  <sheetFormatPr defaultColWidth="14.42578125" defaultRowHeight="15" customHeight="1"/>
  <cols>
    <col min="1" max="1" width="52.7109375" customWidth="1"/>
    <col min="2" max="2" width="8.7109375" customWidth="1"/>
    <col min="3" max="10" width="18.7109375" customWidth="1"/>
    <col min="11" max="11" width="16.28515625" customWidth="1"/>
    <col min="12" max="12" width="15" customWidth="1"/>
    <col min="13" max="13" width="14.5703125" customWidth="1"/>
    <col min="14" max="14" width="14.140625" customWidth="1"/>
    <col min="15" max="15" width="15.28515625" customWidth="1"/>
    <col min="16" max="26" width="11.42578125" customWidth="1"/>
  </cols>
  <sheetData>
    <row r="1" spans="1:26" ht="15.75" customHeight="1">
      <c r="A1" s="5"/>
      <c r="B1" s="5"/>
      <c r="C1" s="5"/>
      <c r="D1" s="5"/>
      <c r="E1" s="5"/>
      <c r="F1" s="5"/>
      <c r="G1" s="5"/>
      <c r="H1" s="5"/>
      <c r="I1" s="6"/>
      <c r="J1" s="7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9"/>
      <c r="D2" s="9"/>
      <c r="E2" s="9"/>
      <c r="F2" s="9"/>
      <c r="G2" s="9"/>
      <c r="H2" s="9"/>
      <c r="I2" s="6"/>
      <c r="J2" s="6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9"/>
      <c r="D3" s="9"/>
      <c r="E3" s="9"/>
      <c r="F3" s="9"/>
      <c r="G3" s="9"/>
      <c r="H3" s="9"/>
      <c r="I3" s="6"/>
      <c r="J3" s="6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9"/>
      <c r="D4" s="9"/>
      <c r="E4" s="9"/>
      <c r="F4" s="9"/>
      <c r="G4" s="9"/>
      <c r="H4" s="9"/>
      <c r="I4" s="6"/>
      <c r="J4" s="6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9"/>
      <c r="D5" s="9"/>
      <c r="E5" s="9"/>
      <c r="F5" s="9"/>
      <c r="G5" s="9"/>
      <c r="H5" s="9"/>
      <c r="I5" s="6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9"/>
      <c r="D6" s="9"/>
      <c r="E6" s="9"/>
      <c r="F6" s="9"/>
      <c r="G6" s="9"/>
      <c r="H6" s="9"/>
      <c r="I6" s="6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109"/>
      <c r="D7" s="109"/>
      <c r="E7" s="109"/>
      <c r="F7" s="109"/>
      <c r="G7" s="109"/>
      <c r="H7" s="109"/>
      <c r="I7" s="109"/>
      <c r="J7" s="10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5"/>
      <c r="C8" s="5"/>
      <c r="D8" s="5"/>
      <c r="E8" s="5"/>
      <c r="F8" s="5"/>
      <c r="G8" s="5"/>
      <c r="H8" s="5"/>
      <c r="I8" s="7"/>
      <c r="J8" s="7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10" t="s">
        <v>625</v>
      </c>
      <c r="C9" s="108" t="s">
        <v>694</v>
      </c>
      <c r="D9" s="109"/>
      <c r="E9" s="108" t="s">
        <v>695</v>
      </c>
      <c r="F9" s="109"/>
      <c r="G9" s="108" t="s">
        <v>696</v>
      </c>
      <c r="H9" s="109"/>
      <c r="I9" s="113" t="s">
        <v>676</v>
      </c>
      <c r="J9" s="109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"/>
      <c r="B10" s="10"/>
      <c r="C10" s="10" t="s">
        <v>697</v>
      </c>
      <c r="D10" s="10" t="s">
        <v>698</v>
      </c>
      <c r="E10" s="10" t="s">
        <v>697</v>
      </c>
      <c r="F10" s="10" t="s">
        <v>698</v>
      </c>
      <c r="G10" s="10" t="s">
        <v>697</v>
      </c>
      <c r="H10" s="10" t="s">
        <v>698</v>
      </c>
      <c r="I10" s="10" t="s">
        <v>697</v>
      </c>
      <c r="J10" s="10" t="s">
        <v>698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1" t="s">
        <v>582</v>
      </c>
      <c r="B11" s="44">
        <v>5</v>
      </c>
      <c r="C11" s="61"/>
      <c r="D11" s="61"/>
      <c r="E11" s="61"/>
      <c r="F11" s="61"/>
      <c r="G11" s="61"/>
      <c r="H11" s="61"/>
      <c r="I11" s="61"/>
      <c r="J11" s="61"/>
      <c r="K11" s="8"/>
      <c r="L11" s="8"/>
      <c r="M11" s="8"/>
      <c r="N11" s="8"/>
      <c r="O11" s="12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9" t="s">
        <v>699</v>
      </c>
      <c r="B12" s="44"/>
      <c r="C12" s="44"/>
      <c r="D12" s="44"/>
      <c r="E12" s="44"/>
      <c r="F12" s="44"/>
      <c r="G12" s="44"/>
      <c r="H12" s="44"/>
      <c r="I12" s="7">
        <v>0</v>
      </c>
      <c r="J12" s="6"/>
      <c r="K12" s="8"/>
      <c r="L12" s="8"/>
      <c r="M12" s="8"/>
      <c r="N12" s="8"/>
      <c r="O12" s="12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62" t="s">
        <v>700</v>
      </c>
      <c r="B13" s="44"/>
      <c r="C13" s="44"/>
      <c r="D13" s="44"/>
      <c r="E13" s="44"/>
      <c r="F13" s="44"/>
      <c r="G13" s="44"/>
      <c r="H13" s="44"/>
      <c r="I13" s="7"/>
      <c r="J13" s="6"/>
      <c r="K13" s="8"/>
      <c r="L13" s="8"/>
      <c r="M13" s="8"/>
      <c r="N13" s="8"/>
      <c r="O13" s="12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63" t="s">
        <v>701</v>
      </c>
      <c r="B14" s="44"/>
      <c r="C14" s="45">
        <v>276610529</v>
      </c>
      <c r="D14" s="45">
        <v>276610529</v>
      </c>
      <c r="E14" s="45">
        <v>0</v>
      </c>
      <c r="F14" s="45">
        <v>0</v>
      </c>
      <c r="G14" s="45">
        <v>0</v>
      </c>
      <c r="H14" s="45">
        <v>0</v>
      </c>
      <c r="I14" s="45">
        <f t="shared" ref="I14:J14" si="0">C14+E14-G14</f>
        <v>276610529</v>
      </c>
      <c r="J14" s="45">
        <f t="shared" si="0"/>
        <v>276610529</v>
      </c>
      <c r="K14" s="8"/>
      <c r="L14" s="8"/>
      <c r="M14" s="8"/>
      <c r="N14" s="8"/>
      <c r="O14" s="12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63" t="s">
        <v>702</v>
      </c>
      <c r="B15" s="44"/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f t="shared" ref="I15:J15" si="1">C15+E15-G15</f>
        <v>0</v>
      </c>
      <c r="J15" s="45">
        <f t="shared" si="1"/>
        <v>0</v>
      </c>
      <c r="K15" s="8"/>
      <c r="L15" s="8"/>
      <c r="M15" s="8"/>
      <c r="N15" s="8"/>
      <c r="O15" s="12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62" t="s">
        <v>703</v>
      </c>
      <c r="B16" s="44"/>
      <c r="C16" s="45"/>
      <c r="D16" s="45"/>
      <c r="E16" s="45"/>
      <c r="F16" s="45"/>
      <c r="G16" s="45"/>
      <c r="H16" s="45"/>
      <c r="I16" s="45">
        <f t="shared" ref="I16:J16" si="2">C16+E16-G16</f>
        <v>0</v>
      </c>
      <c r="J16" s="45">
        <f t="shared" si="2"/>
        <v>0</v>
      </c>
      <c r="K16" s="8"/>
      <c r="L16" s="8"/>
      <c r="M16" s="8"/>
      <c r="N16" s="8"/>
      <c r="O16" s="12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63" t="s">
        <v>701</v>
      </c>
      <c r="B17" s="44"/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f t="shared" ref="I17:J17" si="3">C17+E17-G17</f>
        <v>0</v>
      </c>
      <c r="J17" s="45">
        <f t="shared" si="3"/>
        <v>0</v>
      </c>
      <c r="K17" s="8"/>
      <c r="L17" s="8"/>
      <c r="M17" s="8"/>
      <c r="N17" s="8"/>
      <c r="O17" s="12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63" t="s">
        <v>702</v>
      </c>
      <c r="B18" s="44"/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f t="shared" ref="I18:J18" si="4">C18+E18-G18</f>
        <v>0</v>
      </c>
      <c r="J18" s="45">
        <f t="shared" si="4"/>
        <v>0</v>
      </c>
      <c r="K18" s="8"/>
      <c r="L18" s="8"/>
      <c r="M18" s="8"/>
      <c r="N18" s="8"/>
      <c r="O18" s="12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62" t="s">
        <v>704</v>
      </c>
      <c r="B19" s="44"/>
      <c r="C19" s="45"/>
      <c r="D19" s="45"/>
      <c r="E19" s="45"/>
      <c r="F19" s="45"/>
      <c r="G19" s="45"/>
      <c r="H19" s="45"/>
      <c r="I19" s="45">
        <f t="shared" ref="I19:J19" si="5">C19+E19-G19</f>
        <v>0</v>
      </c>
      <c r="J19" s="45">
        <f t="shared" si="5"/>
        <v>0</v>
      </c>
      <c r="K19" s="8"/>
      <c r="L19" s="8"/>
      <c r="M19" s="8"/>
      <c r="N19" s="8"/>
      <c r="O19" s="12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63" t="s">
        <v>701</v>
      </c>
      <c r="B20" s="44"/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f t="shared" ref="I20:J20" si="6">C20+E20-G20</f>
        <v>0</v>
      </c>
      <c r="J20" s="45">
        <f t="shared" si="6"/>
        <v>0</v>
      </c>
      <c r="K20" s="8"/>
      <c r="L20" s="8"/>
      <c r="M20" s="8"/>
      <c r="N20" s="8"/>
      <c r="O20" s="12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63" t="s">
        <v>702</v>
      </c>
      <c r="B21" s="44"/>
      <c r="C21" s="64">
        <v>0</v>
      </c>
      <c r="D21" s="64">
        <v>0</v>
      </c>
      <c r="E21" s="64">
        <v>0</v>
      </c>
      <c r="F21" s="64">
        <v>0</v>
      </c>
      <c r="G21" s="64">
        <v>0</v>
      </c>
      <c r="H21" s="64">
        <v>0</v>
      </c>
      <c r="I21" s="64">
        <f t="shared" ref="I21:J21" si="7">C21+E21-G21</f>
        <v>0</v>
      </c>
      <c r="J21" s="64">
        <f t="shared" si="7"/>
        <v>0</v>
      </c>
      <c r="K21" s="8"/>
      <c r="L21" s="8"/>
      <c r="M21" s="8"/>
      <c r="N21" s="8"/>
      <c r="O21" s="12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60" t="s">
        <v>705</v>
      </c>
      <c r="B22" s="44"/>
      <c r="C22" s="45">
        <f t="shared" ref="C22:J22" si="8">SUM(C14:C21)</f>
        <v>276610529</v>
      </c>
      <c r="D22" s="45">
        <f t="shared" si="8"/>
        <v>276610529</v>
      </c>
      <c r="E22" s="45">
        <f t="shared" si="8"/>
        <v>0</v>
      </c>
      <c r="F22" s="45">
        <f t="shared" si="8"/>
        <v>0</v>
      </c>
      <c r="G22" s="45">
        <f t="shared" si="8"/>
        <v>0</v>
      </c>
      <c r="H22" s="45">
        <f t="shared" si="8"/>
        <v>0</v>
      </c>
      <c r="I22" s="45">
        <f t="shared" si="8"/>
        <v>276610529</v>
      </c>
      <c r="J22" s="45">
        <f t="shared" si="8"/>
        <v>276610529</v>
      </c>
      <c r="K22" s="8"/>
      <c r="L22" s="8"/>
      <c r="M22" s="8"/>
      <c r="N22" s="8"/>
      <c r="O22" s="12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65"/>
      <c r="B23" s="44"/>
      <c r="C23" s="45"/>
      <c r="D23" s="45"/>
      <c r="E23" s="45"/>
      <c r="F23" s="45"/>
      <c r="G23" s="45"/>
      <c r="H23" s="45"/>
      <c r="I23" s="40"/>
      <c r="J23" s="41"/>
      <c r="K23" s="8"/>
      <c r="L23" s="8"/>
      <c r="M23" s="8"/>
      <c r="N23" s="8"/>
      <c r="O23" s="12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62" t="s">
        <v>706</v>
      </c>
      <c r="B24" s="44"/>
      <c r="C24" s="45"/>
      <c r="D24" s="45"/>
      <c r="E24" s="45"/>
      <c r="F24" s="45"/>
      <c r="G24" s="45"/>
      <c r="H24" s="45"/>
      <c r="I24" s="40"/>
      <c r="J24" s="41"/>
      <c r="K24" s="8"/>
      <c r="L24" s="8"/>
      <c r="M24" s="8"/>
      <c r="N24" s="8"/>
      <c r="O24" s="12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62" t="s">
        <v>707</v>
      </c>
      <c r="B25" s="44"/>
      <c r="C25" s="45"/>
      <c r="D25" s="45"/>
      <c r="E25" s="45"/>
      <c r="F25" s="45"/>
      <c r="G25" s="45"/>
      <c r="H25" s="45"/>
      <c r="I25" s="40"/>
      <c r="J25" s="41"/>
      <c r="K25" s="8"/>
      <c r="L25" s="8"/>
      <c r="M25" s="8"/>
      <c r="N25" s="8"/>
      <c r="O25" s="12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63" t="s">
        <v>708</v>
      </c>
      <c r="B26" s="44"/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f t="shared" ref="I26:J26" si="9">C26+E26-G26</f>
        <v>0</v>
      </c>
      <c r="J26" s="45">
        <f t="shared" si="9"/>
        <v>0</v>
      </c>
      <c r="K26" s="8"/>
      <c r="L26" s="8"/>
      <c r="M26" s="8"/>
      <c r="N26" s="8"/>
      <c r="O26" s="12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63" t="s">
        <v>709</v>
      </c>
      <c r="B27" s="44"/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f t="shared" ref="I27:J27" si="10">C27+E27-G27</f>
        <v>0</v>
      </c>
      <c r="J27" s="45">
        <f t="shared" si="10"/>
        <v>0</v>
      </c>
      <c r="K27" s="8"/>
      <c r="L27" s="8"/>
      <c r="M27" s="8"/>
      <c r="N27" s="8"/>
      <c r="O27" s="12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65"/>
      <c r="B28" s="44"/>
      <c r="C28" s="45"/>
      <c r="D28" s="45"/>
      <c r="E28" s="45"/>
      <c r="F28" s="45"/>
      <c r="G28" s="45"/>
      <c r="H28" s="45"/>
      <c r="I28" s="40"/>
      <c r="J28" s="41"/>
      <c r="K28" s="8"/>
      <c r="L28" s="8"/>
      <c r="M28" s="8"/>
      <c r="N28" s="8"/>
      <c r="O28" s="12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62" t="s">
        <v>710</v>
      </c>
      <c r="B29" s="44"/>
      <c r="C29" s="45"/>
      <c r="D29" s="45"/>
      <c r="E29" s="45"/>
      <c r="F29" s="45"/>
      <c r="G29" s="45"/>
      <c r="H29" s="45"/>
      <c r="I29" s="40"/>
      <c r="J29" s="41"/>
      <c r="K29" s="8"/>
      <c r="L29" s="8"/>
      <c r="M29" s="8"/>
      <c r="N29" s="8"/>
      <c r="O29" s="12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63" t="s">
        <v>708</v>
      </c>
      <c r="B30" s="44"/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f t="shared" ref="I30:J30" si="11">C30+E30-G30</f>
        <v>0</v>
      </c>
      <c r="J30" s="45">
        <f t="shared" si="11"/>
        <v>0</v>
      </c>
      <c r="K30" s="8"/>
      <c r="L30" s="8"/>
      <c r="M30" s="8"/>
      <c r="N30" s="8"/>
      <c r="O30" s="12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63" t="s">
        <v>709</v>
      </c>
      <c r="B31" s="44"/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f t="shared" ref="I31:J31" si="12">C31+E31-G31</f>
        <v>0</v>
      </c>
      <c r="J31" s="45">
        <f t="shared" si="12"/>
        <v>0</v>
      </c>
      <c r="K31" s="8"/>
      <c r="L31" s="8"/>
      <c r="M31" s="8"/>
      <c r="N31" s="8"/>
      <c r="O31" s="12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65"/>
      <c r="B32" s="44"/>
      <c r="C32" s="45"/>
      <c r="D32" s="45"/>
      <c r="E32" s="45"/>
      <c r="F32" s="45"/>
      <c r="G32" s="45"/>
      <c r="H32" s="45"/>
      <c r="I32" s="40"/>
      <c r="J32" s="41"/>
      <c r="K32" s="8"/>
      <c r="L32" s="8"/>
      <c r="M32" s="8"/>
      <c r="N32" s="8"/>
      <c r="O32" s="12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62" t="s">
        <v>711</v>
      </c>
      <c r="B33" s="44"/>
      <c r="C33" s="45"/>
      <c r="D33" s="45"/>
      <c r="E33" s="45"/>
      <c r="F33" s="45"/>
      <c r="G33" s="45"/>
      <c r="H33" s="45"/>
      <c r="I33" s="40"/>
      <c r="J33" s="41"/>
      <c r="K33" s="8"/>
      <c r="L33" s="8"/>
      <c r="M33" s="8"/>
      <c r="N33" s="8"/>
      <c r="O33" s="12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63" t="s">
        <v>708</v>
      </c>
      <c r="B34" s="44"/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f t="shared" ref="I34:J34" si="13">C34+E34-G34</f>
        <v>0</v>
      </c>
      <c r="J34" s="45">
        <f t="shared" si="13"/>
        <v>0</v>
      </c>
      <c r="K34" s="8"/>
      <c r="L34" s="8"/>
      <c r="M34" s="8"/>
      <c r="N34" s="8"/>
      <c r="O34" s="12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63" t="s">
        <v>709</v>
      </c>
      <c r="B35" s="44"/>
      <c r="C35" s="64">
        <v>0</v>
      </c>
      <c r="D35" s="64">
        <v>0</v>
      </c>
      <c r="E35" s="64">
        <v>0</v>
      </c>
      <c r="F35" s="64">
        <v>0</v>
      </c>
      <c r="G35" s="64">
        <v>0</v>
      </c>
      <c r="H35" s="64">
        <v>0</v>
      </c>
      <c r="I35" s="64">
        <f t="shared" ref="I35:J35" si="14">C35+E35-G35</f>
        <v>0</v>
      </c>
      <c r="J35" s="64">
        <f t="shared" si="14"/>
        <v>0</v>
      </c>
      <c r="K35" s="8"/>
      <c r="L35" s="8"/>
      <c r="M35" s="8"/>
      <c r="N35" s="8"/>
      <c r="O35" s="12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60" t="s">
        <v>712</v>
      </c>
      <c r="B36" s="44"/>
      <c r="C36" s="45">
        <f t="shared" ref="C36:J36" si="15">SUM(C26:C35)</f>
        <v>0</v>
      </c>
      <c r="D36" s="45">
        <f t="shared" si="15"/>
        <v>0</v>
      </c>
      <c r="E36" s="45">
        <f t="shared" si="15"/>
        <v>0</v>
      </c>
      <c r="F36" s="45">
        <f t="shared" si="15"/>
        <v>0</v>
      </c>
      <c r="G36" s="45">
        <f t="shared" si="15"/>
        <v>0</v>
      </c>
      <c r="H36" s="45">
        <f t="shared" si="15"/>
        <v>0</v>
      </c>
      <c r="I36" s="45">
        <f t="shared" si="15"/>
        <v>0</v>
      </c>
      <c r="J36" s="45">
        <f t="shared" si="15"/>
        <v>0</v>
      </c>
      <c r="K36" s="8"/>
      <c r="L36" s="8"/>
      <c r="M36" s="8"/>
      <c r="N36" s="8"/>
      <c r="O36" s="12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62" t="s">
        <v>713</v>
      </c>
      <c r="B37" s="44"/>
      <c r="C37" s="45"/>
      <c r="D37" s="45"/>
      <c r="E37" s="45"/>
      <c r="F37" s="45"/>
      <c r="G37" s="45"/>
      <c r="H37" s="45"/>
      <c r="I37" s="40"/>
      <c r="J37" s="41"/>
      <c r="K37" s="8"/>
      <c r="L37" s="8"/>
      <c r="M37" s="8"/>
      <c r="N37" s="8"/>
      <c r="O37" s="12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63" t="s">
        <v>714</v>
      </c>
      <c r="B38" s="44"/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f t="shared" ref="I38:J38" si="16">C38+E38-G38</f>
        <v>0</v>
      </c>
      <c r="J38" s="45">
        <f t="shared" si="16"/>
        <v>0</v>
      </c>
      <c r="K38" s="8"/>
      <c r="L38" s="8"/>
      <c r="M38" s="8"/>
      <c r="N38" s="8"/>
      <c r="O38" s="12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63" t="s">
        <v>715</v>
      </c>
      <c r="B39" s="44"/>
      <c r="C39" s="64">
        <v>0</v>
      </c>
      <c r="D39" s="64">
        <v>0</v>
      </c>
      <c r="E39" s="64">
        <v>0</v>
      </c>
      <c r="F39" s="64">
        <v>0</v>
      </c>
      <c r="G39" s="64">
        <v>0</v>
      </c>
      <c r="H39" s="64">
        <v>0</v>
      </c>
      <c r="I39" s="64">
        <f t="shared" ref="I39:J39" si="17">C39+E39-G39</f>
        <v>0</v>
      </c>
      <c r="J39" s="64">
        <f t="shared" si="17"/>
        <v>0</v>
      </c>
      <c r="K39" s="8"/>
      <c r="L39" s="8"/>
      <c r="M39" s="8"/>
      <c r="N39" s="8"/>
      <c r="O39" s="12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0" t="s">
        <v>716</v>
      </c>
      <c r="B40" s="44"/>
      <c r="C40" s="45">
        <f t="shared" ref="C40:J40" si="18">SUM(C38:C39)</f>
        <v>0</v>
      </c>
      <c r="D40" s="45">
        <f t="shared" si="18"/>
        <v>0</v>
      </c>
      <c r="E40" s="45">
        <f t="shared" si="18"/>
        <v>0</v>
      </c>
      <c r="F40" s="45">
        <f t="shared" si="18"/>
        <v>0</v>
      </c>
      <c r="G40" s="45">
        <f t="shared" si="18"/>
        <v>0</v>
      </c>
      <c r="H40" s="45">
        <f t="shared" si="18"/>
        <v>0</v>
      </c>
      <c r="I40" s="45">
        <f t="shared" si="18"/>
        <v>0</v>
      </c>
      <c r="J40" s="45">
        <f t="shared" si="18"/>
        <v>0</v>
      </c>
      <c r="K40" s="8"/>
      <c r="L40" s="8"/>
      <c r="M40" s="8"/>
      <c r="N40" s="8"/>
      <c r="O40" s="12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9"/>
      <c r="C41" s="41"/>
      <c r="D41" s="41"/>
      <c r="E41" s="41"/>
      <c r="F41" s="41"/>
      <c r="G41" s="41"/>
      <c r="H41" s="41"/>
      <c r="I41" s="40"/>
      <c r="J41" s="40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57" t="s">
        <v>717</v>
      </c>
      <c r="B42" s="5"/>
      <c r="C42" s="66">
        <f t="shared" ref="C42:J42" si="19">C40+C36+C22</f>
        <v>276610529</v>
      </c>
      <c r="D42" s="66">
        <f t="shared" si="19"/>
        <v>276610529</v>
      </c>
      <c r="E42" s="66">
        <f t="shared" si="19"/>
        <v>0</v>
      </c>
      <c r="F42" s="66">
        <f t="shared" si="19"/>
        <v>0</v>
      </c>
      <c r="G42" s="66">
        <f t="shared" si="19"/>
        <v>0</v>
      </c>
      <c r="H42" s="66">
        <f t="shared" si="19"/>
        <v>0</v>
      </c>
      <c r="I42" s="66">
        <f t="shared" si="19"/>
        <v>276610529</v>
      </c>
      <c r="J42" s="66">
        <f t="shared" si="19"/>
        <v>276610529</v>
      </c>
      <c r="K42" s="12"/>
      <c r="L42" s="12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9"/>
      <c r="C43" s="9"/>
      <c r="D43" s="9"/>
      <c r="E43" s="9"/>
      <c r="F43" s="9"/>
      <c r="G43" s="9"/>
      <c r="H43" s="9"/>
      <c r="I43" s="6"/>
      <c r="J43" s="6"/>
      <c r="K43" s="8"/>
      <c r="L43" s="16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9"/>
      <c r="C44" s="9"/>
      <c r="D44" s="9"/>
      <c r="E44" s="9"/>
      <c r="F44" s="9"/>
      <c r="G44" s="9"/>
      <c r="H44" s="9"/>
      <c r="I44" s="6"/>
      <c r="J44" s="6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9"/>
      <c r="C45" s="9"/>
      <c r="D45" s="9"/>
      <c r="E45" s="9"/>
      <c r="F45" s="9"/>
      <c r="G45" s="9"/>
      <c r="H45" s="9"/>
      <c r="I45" s="6"/>
      <c r="J45" s="6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9"/>
      <c r="C46" s="9"/>
      <c r="D46" s="9"/>
      <c r="E46" s="9"/>
      <c r="F46" s="9"/>
      <c r="G46" s="9"/>
      <c r="H46" s="9"/>
      <c r="I46" s="6"/>
      <c r="J46" s="6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9"/>
      <c r="C47" s="9"/>
      <c r="D47" s="9"/>
      <c r="E47" s="9"/>
      <c r="F47" s="9"/>
      <c r="G47" s="9"/>
      <c r="H47" s="9"/>
      <c r="I47" s="6"/>
      <c r="J47" s="6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9"/>
      <c r="C48" s="9"/>
      <c r="D48" s="9"/>
      <c r="E48" s="9"/>
      <c r="F48" s="9"/>
      <c r="G48" s="9"/>
      <c r="H48" s="9"/>
      <c r="I48" s="6"/>
      <c r="J48" s="6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9"/>
      <c r="C49" s="9"/>
      <c r="D49" s="9"/>
      <c r="E49" s="9"/>
      <c r="F49" s="9"/>
      <c r="G49" s="9"/>
      <c r="H49" s="9"/>
      <c r="I49" s="6"/>
      <c r="J49" s="6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9"/>
      <c r="C50" s="9"/>
      <c r="D50" s="9"/>
      <c r="E50" s="9"/>
      <c r="F50" s="9"/>
      <c r="G50" s="9"/>
      <c r="H50" s="9"/>
      <c r="I50" s="6"/>
      <c r="J50" s="6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9"/>
      <c r="C51" s="9"/>
      <c r="D51" s="9"/>
      <c r="E51" s="9"/>
      <c r="F51" s="9"/>
      <c r="G51" s="9"/>
      <c r="H51" s="9"/>
      <c r="I51" s="6"/>
      <c r="J51" s="6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9"/>
      <c r="C52" s="9"/>
      <c r="D52" s="9"/>
      <c r="E52" s="9"/>
      <c r="F52" s="9"/>
      <c r="G52" s="9"/>
      <c r="H52" s="9"/>
      <c r="I52" s="6"/>
      <c r="J52" s="6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9"/>
      <c r="C53" s="9"/>
      <c r="D53" s="9"/>
      <c r="E53" s="9"/>
      <c r="F53" s="9"/>
      <c r="G53" s="9"/>
      <c r="H53" s="9"/>
      <c r="I53" s="6"/>
      <c r="J53" s="6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9"/>
      <c r="C54" s="9"/>
      <c r="D54" s="9"/>
      <c r="E54" s="9"/>
      <c r="F54" s="9"/>
      <c r="G54" s="9"/>
      <c r="H54" s="9"/>
      <c r="I54" s="6"/>
      <c r="J54" s="6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9"/>
      <c r="C55" s="9"/>
      <c r="D55" s="9"/>
      <c r="E55" s="9"/>
      <c r="F55" s="9"/>
      <c r="G55" s="9"/>
      <c r="H55" s="9"/>
      <c r="I55" s="6"/>
      <c r="J55" s="6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9"/>
      <c r="C56" s="9"/>
      <c r="D56" s="9"/>
      <c r="E56" s="9"/>
      <c r="F56" s="9"/>
      <c r="G56" s="9"/>
      <c r="H56" s="9"/>
      <c r="I56" s="6"/>
      <c r="J56" s="6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9"/>
      <c r="D57" s="9"/>
      <c r="E57" s="9"/>
      <c r="F57" s="9"/>
      <c r="G57" s="9"/>
      <c r="H57" s="9"/>
      <c r="I57" s="6"/>
      <c r="J57" s="6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9"/>
      <c r="D58" s="9"/>
      <c r="E58" s="9"/>
      <c r="F58" s="9"/>
      <c r="G58" s="9"/>
      <c r="H58" s="9"/>
      <c r="I58" s="6"/>
      <c r="J58" s="6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9"/>
      <c r="D59" s="9"/>
      <c r="E59" s="9"/>
      <c r="F59" s="9"/>
      <c r="G59" s="9"/>
      <c r="H59" s="9"/>
      <c r="I59" s="6"/>
      <c r="J59" s="6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9"/>
      <c r="D60" s="9"/>
      <c r="E60" s="9"/>
      <c r="F60" s="9"/>
      <c r="G60" s="9"/>
      <c r="H60" s="9"/>
      <c r="I60" s="6"/>
      <c r="J60" s="6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9"/>
      <c r="D61" s="9"/>
      <c r="E61" s="9"/>
      <c r="F61" s="9"/>
      <c r="G61" s="9"/>
      <c r="H61" s="9"/>
      <c r="I61" s="6"/>
      <c r="J61" s="6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9"/>
      <c r="D62" s="9"/>
      <c r="E62" s="9"/>
      <c r="F62" s="9"/>
      <c r="G62" s="9"/>
      <c r="H62" s="9"/>
      <c r="I62" s="6"/>
      <c r="J62" s="6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9"/>
      <c r="D63" s="9"/>
      <c r="E63" s="9"/>
      <c r="F63" s="9"/>
      <c r="G63" s="9"/>
      <c r="H63" s="9"/>
      <c r="I63" s="6"/>
      <c r="J63" s="6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9"/>
      <c r="D64" s="9"/>
      <c r="E64" s="9"/>
      <c r="F64" s="9"/>
      <c r="G64" s="9"/>
      <c r="H64" s="9"/>
      <c r="I64" s="6"/>
      <c r="J64" s="6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9"/>
      <c r="D65" s="9"/>
      <c r="E65" s="9"/>
      <c r="F65" s="9"/>
      <c r="G65" s="9"/>
      <c r="H65" s="9"/>
      <c r="I65" s="6"/>
      <c r="J65" s="6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9"/>
      <c r="D66" s="9"/>
      <c r="E66" s="9"/>
      <c r="F66" s="9"/>
      <c r="G66" s="9"/>
      <c r="H66" s="9"/>
      <c r="I66" s="6"/>
      <c r="J66" s="6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9"/>
      <c r="D67" s="9"/>
      <c r="E67" s="9"/>
      <c r="F67" s="9"/>
      <c r="G67" s="9"/>
      <c r="H67" s="9"/>
      <c r="I67" s="6"/>
      <c r="J67" s="6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9"/>
      <c r="D68" s="9"/>
      <c r="E68" s="9"/>
      <c r="F68" s="9"/>
      <c r="G68" s="9"/>
      <c r="H68" s="9"/>
      <c r="I68" s="6"/>
      <c r="J68" s="6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9"/>
      <c r="D69" s="9"/>
      <c r="E69" s="9"/>
      <c r="F69" s="9"/>
      <c r="G69" s="9"/>
      <c r="H69" s="9"/>
      <c r="I69" s="6"/>
      <c r="J69" s="6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9"/>
      <c r="D70" s="9"/>
      <c r="E70" s="9"/>
      <c r="F70" s="9"/>
      <c r="G70" s="9"/>
      <c r="H70" s="9"/>
      <c r="I70" s="6"/>
      <c r="J70" s="6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9"/>
      <c r="D71" s="9"/>
      <c r="E71" s="9"/>
      <c r="F71" s="9"/>
      <c r="G71" s="9"/>
      <c r="H71" s="9"/>
      <c r="I71" s="6"/>
      <c r="J71" s="6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9"/>
      <c r="D72" s="9"/>
      <c r="E72" s="9"/>
      <c r="F72" s="9"/>
      <c r="G72" s="9"/>
      <c r="H72" s="9"/>
      <c r="I72" s="6"/>
      <c r="J72" s="6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9"/>
      <c r="D73" s="9"/>
      <c r="E73" s="9"/>
      <c r="F73" s="9"/>
      <c r="G73" s="9"/>
      <c r="H73" s="9"/>
      <c r="I73" s="6"/>
      <c r="J73" s="6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9"/>
      <c r="D74" s="9"/>
      <c r="E74" s="9"/>
      <c r="F74" s="9"/>
      <c r="G74" s="9"/>
      <c r="H74" s="9"/>
      <c r="I74" s="6"/>
      <c r="J74" s="6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9"/>
      <c r="D75" s="9"/>
      <c r="E75" s="9"/>
      <c r="F75" s="9"/>
      <c r="G75" s="9"/>
      <c r="H75" s="9"/>
      <c r="I75" s="6"/>
      <c r="J75" s="6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9"/>
      <c r="D76" s="9"/>
      <c r="E76" s="9"/>
      <c r="F76" s="9"/>
      <c r="G76" s="9"/>
      <c r="H76" s="9"/>
      <c r="I76" s="6"/>
      <c r="J76" s="6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9"/>
      <c r="D77" s="9"/>
      <c r="E77" s="9"/>
      <c r="F77" s="9"/>
      <c r="G77" s="9"/>
      <c r="H77" s="9"/>
      <c r="I77" s="6"/>
      <c r="J77" s="6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9"/>
      <c r="D78" s="9"/>
      <c r="E78" s="9"/>
      <c r="F78" s="9"/>
      <c r="G78" s="9"/>
      <c r="H78" s="9"/>
      <c r="I78" s="6"/>
      <c r="J78" s="6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9"/>
      <c r="D79" s="9"/>
      <c r="E79" s="9"/>
      <c r="F79" s="9"/>
      <c r="G79" s="9"/>
      <c r="H79" s="9"/>
      <c r="I79" s="6"/>
      <c r="J79" s="6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9"/>
      <c r="D80" s="9"/>
      <c r="E80" s="9"/>
      <c r="F80" s="9"/>
      <c r="G80" s="9"/>
      <c r="H80" s="9"/>
      <c r="I80" s="6"/>
      <c r="J80" s="6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9"/>
      <c r="D81" s="9"/>
      <c r="E81" s="9"/>
      <c r="F81" s="9"/>
      <c r="G81" s="9"/>
      <c r="H81" s="9"/>
      <c r="I81" s="6"/>
      <c r="J81" s="6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9"/>
      <c r="D82" s="9"/>
      <c r="E82" s="9"/>
      <c r="F82" s="9"/>
      <c r="G82" s="9"/>
      <c r="H82" s="9"/>
      <c r="I82" s="6"/>
      <c r="J82" s="6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9"/>
      <c r="D83" s="9"/>
      <c r="E83" s="9"/>
      <c r="F83" s="9"/>
      <c r="G83" s="9"/>
      <c r="H83" s="9"/>
      <c r="I83" s="6"/>
      <c r="J83" s="6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9"/>
      <c r="D84" s="9"/>
      <c r="E84" s="9"/>
      <c r="F84" s="9"/>
      <c r="G84" s="9"/>
      <c r="H84" s="9"/>
      <c r="I84" s="6"/>
      <c r="J84" s="6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9"/>
      <c r="D85" s="9"/>
      <c r="E85" s="9"/>
      <c r="F85" s="9"/>
      <c r="G85" s="9"/>
      <c r="H85" s="9"/>
      <c r="I85" s="6"/>
      <c r="J85" s="6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9"/>
      <c r="D86" s="9"/>
      <c r="E86" s="9"/>
      <c r="F86" s="9"/>
      <c r="G86" s="9"/>
      <c r="H86" s="9"/>
      <c r="I86" s="6"/>
      <c r="J86" s="6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9"/>
      <c r="D87" s="9"/>
      <c r="E87" s="9"/>
      <c r="F87" s="9"/>
      <c r="G87" s="9"/>
      <c r="H87" s="9"/>
      <c r="I87" s="6"/>
      <c r="J87" s="6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9"/>
      <c r="D88" s="9"/>
      <c r="E88" s="9"/>
      <c r="F88" s="9"/>
      <c r="G88" s="9"/>
      <c r="H88" s="9"/>
      <c r="I88" s="6"/>
      <c r="J88" s="6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9"/>
      <c r="D89" s="9"/>
      <c r="E89" s="9"/>
      <c r="F89" s="9"/>
      <c r="G89" s="9"/>
      <c r="H89" s="9"/>
      <c r="I89" s="6"/>
      <c r="J89" s="6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9"/>
      <c r="D90" s="9"/>
      <c r="E90" s="9"/>
      <c r="F90" s="9"/>
      <c r="G90" s="9"/>
      <c r="H90" s="9"/>
      <c r="I90" s="6"/>
      <c r="J90" s="6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9"/>
      <c r="D91" s="9"/>
      <c r="E91" s="9"/>
      <c r="F91" s="9"/>
      <c r="G91" s="9"/>
      <c r="H91" s="9"/>
      <c r="I91" s="6"/>
      <c r="J91" s="6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9"/>
      <c r="D92" s="9"/>
      <c r="E92" s="9"/>
      <c r="F92" s="9"/>
      <c r="G92" s="9"/>
      <c r="H92" s="9"/>
      <c r="I92" s="6"/>
      <c r="J92" s="6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9"/>
      <c r="D93" s="9"/>
      <c r="E93" s="9"/>
      <c r="F93" s="9"/>
      <c r="G93" s="9"/>
      <c r="H93" s="9"/>
      <c r="I93" s="6"/>
      <c r="J93" s="6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9"/>
      <c r="D94" s="9"/>
      <c r="E94" s="9"/>
      <c r="F94" s="9"/>
      <c r="G94" s="9"/>
      <c r="H94" s="9"/>
      <c r="I94" s="6"/>
      <c r="J94" s="6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9"/>
      <c r="D95" s="9"/>
      <c r="E95" s="9"/>
      <c r="F95" s="9"/>
      <c r="G95" s="9"/>
      <c r="H95" s="9"/>
      <c r="I95" s="6"/>
      <c r="J95" s="6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9"/>
      <c r="D96" s="9"/>
      <c r="E96" s="9"/>
      <c r="F96" s="9"/>
      <c r="G96" s="9"/>
      <c r="H96" s="9"/>
      <c r="I96" s="6"/>
      <c r="J96" s="6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9"/>
      <c r="D97" s="9"/>
      <c r="E97" s="9"/>
      <c r="F97" s="9"/>
      <c r="G97" s="9"/>
      <c r="H97" s="9"/>
      <c r="I97" s="6"/>
      <c r="J97" s="6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9"/>
      <c r="D98" s="9"/>
      <c r="E98" s="9"/>
      <c r="F98" s="9"/>
      <c r="G98" s="9"/>
      <c r="H98" s="9"/>
      <c r="I98" s="6"/>
      <c r="J98" s="6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9"/>
      <c r="D99" s="9"/>
      <c r="E99" s="9"/>
      <c r="F99" s="9"/>
      <c r="G99" s="9"/>
      <c r="H99" s="9"/>
      <c r="I99" s="6"/>
      <c r="J99" s="6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9"/>
      <c r="D100" s="9"/>
      <c r="E100" s="9"/>
      <c r="F100" s="9"/>
      <c r="G100" s="9"/>
      <c r="H100" s="9"/>
      <c r="I100" s="6"/>
      <c r="J100" s="6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9"/>
      <c r="D101" s="9"/>
      <c r="E101" s="9"/>
      <c r="F101" s="9"/>
      <c r="G101" s="9"/>
      <c r="H101" s="9"/>
      <c r="I101" s="6"/>
      <c r="J101" s="6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9"/>
      <c r="D102" s="9"/>
      <c r="E102" s="9"/>
      <c r="F102" s="9"/>
      <c r="G102" s="9"/>
      <c r="H102" s="9"/>
      <c r="I102" s="6"/>
      <c r="J102" s="6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9"/>
      <c r="D103" s="9"/>
      <c r="E103" s="9"/>
      <c r="F103" s="9"/>
      <c r="G103" s="9"/>
      <c r="H103" s="9"/>
      <c r="I103" s="6"/>
      <c r="J103" s="6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9"/>
      <c r="D104" s="9"/>
      <c r="E104" s="9"/>
      <c r="F104" s="9"/>
      <c r="G104" s="9"/>
      <c r="H104" s="9"/>
      <c r="I104" s="6"/>
      <c r="J104" s="6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9"/>
      <c r="D105" s="9"/>
      <c r="E105" s="9"/>
      <c r="F105" s="9"/>
      <c r="G105" s="9"/>
      <c r="H105" s="9"/>
      <c r="I105" s="6"/>
      <c r="J105" s="6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9"/>
      <c r="D106" s="9"/>
      <c r="E106" s="9"/>
      <c r="F106" s="9"/>
      <c r="G106" s="9"/>
      <c r="H106" s="9"/>
      <c r="I106" s="6"/>
      <c r="J106" s="6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9"/>
      <c r="D107" s="9"/>
      <c r="E107" s="9"/>
      <c r="F107" s="9"/>
      <c r="G107" s="9"/>
      <c r="H107" s="9"/>
      <c r="I107" s="6"/>
      <c r="J107" s="6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9"/>
      <c r="D108" s="9"/>
      <c r="E108" s="9"/>
      <c r="F108" s="9"/>
      <c r="G108" s="9"/>
      <c r="H108" s="9"/>
      <c r="I108" s="6"/>
      <c r="J108" s="6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9"/>
      <c r="D109" s="9"/>
      <c r="E109" s="9"/>
      <c r="F109" s="9"/>
      <c r="G109" s="9"/>
      <c r="H109" s="9"/>
      <c r="I109" s="6"/>
      <c r="J109" s="6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9"/>
      <c r="D110" s="9"/>
      <c r="E110" s="9"/>
      <c r="F110" s="9"/>
      <c r="G110" s="9"/>
      <c r="H110" s="9"/>
      <c r="I110" s="6"/>
      <c r="J110" s="6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9"/>
      <c r="D111" s="9"/>
      <c r="E111" s="9"/>
      <c r="F111" s="9"/>
      <c r="G111" s="9"/>
      <c r="H111" s="9"/>
      <c r="I111" s="6"/>
      <c r="J111" s="6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9"/>
      <c r="D112" s="9"/>
      <c r="E112" s="9"/>
      <c r="F112" s="9"/>
      <c r="G112" s="9"/>
      <c r="H112" s="9"/>
      <c r="I112" s="6"/>
      <c r="J112" s="6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9"/>
      <c r="D113" s="9"/>
      <c r="E113" s="9"/>
      <c r="F113" s="9"/>
      <c r="G113" s="9"/>
      <c r="H113" s="9"/>
      <c r="I113" s="6"/>
      <c r="J113" s="6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9"/>
      <c r="D114" s="9"/>
      <c r="E114" s="9"/>
      <c r="F114" s="9"/>
      <c r="G114" s="9"/>
      <c r="H114" s="9"/>
      <c r="I114" s="6"/>
      <c r="J114" s="6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9"/>
      <c r="D115" s="9"/>
      <c r="E115" s="9"/>
      <c r="F115" s="9"/>
      <c r="G115" s="9"/>
      <c r="H115" s="9"/>
      <c r="I115" s="6"/>
      <c r="J115" s="6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9"/>
      <c r="D116" s="9"/>
      <c r="E116" s="9"/>
      <c r="F116" s="9"/>
      <c r="G116" s="9"/>
      <c r="H116" s="9"/>
      <c r="I116" s="6"/>
      <c r="J116" s="6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9"/>
      <c r="D117" s="9"/>
      <c r="E117" s="9"/>
      <c r="F117" s="9"/>
      <c r="G117" s="9"/>
      <c r="H117" s="9"/>
      <c r="I117" s="6"/>
      <c r="J117" s="6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9"/>
      <c r="D118" s="9"/>
      <c r="E118" s="9"/>
      <c r="F118" s="9"/>
      <c r="G118" s="9"/>
      <c r="H118" s="9"/>
      <c r="I118" s="6"/>
      <c r="J118" s="6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9"/>
      <c r="D119" s="9"/>
      <c r="E119" s="9"/>
      <c r="F119" s="9"/>
      <c r="G119" s="9"/>
      <c r="H119" s="9"/>
      <c r="I119" s="6"/>
      <c r="J119" s="6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9"/>
      <c r="D120" s="9"/>
      <c r="E120" s="9"/>
      <c r="F120" s="9"/>
      <c r="G120" s="9"/>
      <c r="H120" s="9"/>
      <c r="I120" s="6"/>
      <c r="J120" s="6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9"/>
      <c r="D121" s="9"/>
      <c r="E121" s="9"/>
      <c r="F121" s="9"/>
      <c r="G121" s="9"/>
      <c r="H121" s="9"/>
      <c r="I121" s="6"/>
      <c r="J121" s="6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9"/>
      <c r="D122" s="9"/>
      <c r="E122" s="9"/>
      <c r="F122" s="9"/>
      <c r="G122" s="9"/>
      <c r="H122" s="9"/>
      <c r="I122" s="6"/>
      <c r="J122" s="6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9"/>
      <c r="D123" s="9"/>
      <c r="E123" s="9"/>
      <c r="F123" s="9"/>
      <c r="G123" s="9"/>
      <c r="H123" s="9"/>
      <c r="I123" s="6"/>
      <c r="J123" s="6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9"/>
      <c r="D124" s="9"/>
      <c r="E124" s="9"/>
      <c r="F124" s="9"/>
      <c r="G124" s="9"/>
      <c r="H124" s="9"/>
      <c r="I124" s="6"/>
      <c r="J124" s="6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9"/>
      <c r="D125" s="9"/>
      <c r="E125" s="9"/>
      <c r="F125" s="9"/>
      <c r="G125" s="9"/>
      <c r="H125" s="9"/>
      <c r="I125" s="6"/>
      <c r="J125" s="6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9"/>
      <c r="D126" s="9"/>
      <c r="E126" s="9"/>
      <c r="F126" s="9"/>
      <c r="G126" s="9"/>
      <c r="H126" s="9"/>
      <c r="I126" s="6"/>
      <c r="J126" s="6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9"/>
      <c r="D127" s="9"/>
      <c r="E127" s="9"/>
      <c r="F127" s="9"/>
      <c r="G127" s="9"/>
      <c r="H127" s="9"/>
      <c r="I127" s="6"/>
      <c r="J127" s="6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9"/>
      <c r="D128" s="9"/>
      <c r="E128" s="9"/>
      <c r="F128" s="9"/>
      <c r="G128" s="9"/>
      <c r="H128" s="9"/>
      <c r="I128" s="6"/>
      <c r="J128" s="6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9"/>
      <c r="D129" s="9"/>
      <c r="E129" s="9"/>
      <c r="F129" s="9"/>
      <c r="G129" s="9"/>
      <c r="H129" s="9"/>
      <c r="I129" s="6"/>
      <c r="J129" s="6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9"/>
      <c r="D130" s="9"/>
      <c r="E130" s="9"/>
      <c r="F130" s="9"/>
      <c r="G130" s="9"/>
      <c r="H130" s="9"/>
      <c r="I130" s="6"/>
      <c r="J130" s="6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9"/>
      <c r="D131" s="9"/>
      <c r="E131" s="9"/>
      <c r="F131" s="9"/>
      <c r="G131" s="9"/>
      <c r="H131" s="9"/>
      <c r="I131" s="6"/>
      <c r="J131" s="6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9"/>
      <c r="D132" s="9"/>
      <c r="E132" s="9"/>
      <c r="F132" s="9"/>
      <c r="G132" s="9"/>
      <c r="H132" s="9"/>
      <c r="I132" s="6"/>
      <c r="J132" s="6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9"/>
      <c r="D133" s="9"/>
      <c r="E133" s="9"/>
      <c r="F133" s="9"/>
      <c r="G133" s="9"/>
      <c r="H133" s="9"/>
      <c r="I133" s="6"/>
      <c r="J133" s="6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9"/>
      <c r="D134" s="9"/>
      <c r="E134" s="9"/>
      <c r="F134" s="9"/>
      <c r="G134" s="9"/>
      <c r="H134" s="9"/>
      <c r="I134" s="6"/>
      <c r="J134" s="6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9"/>
      <c r="D135" s="9"/>
      <c r="E135" s="9"/>
      <c r="F135" s="9"/>
      <c r="G135" s="9"/>
      <c r="H135" s="9"/>
      <c r="I135" s="6"/>
      <c r="J135" s="6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9"/>
      <c r="D136" s="9"/>
      <c r="E136" s="9"/>
      <c r="F136" s="9"/>
      <c r="G136" s="9"/>
      <c r="H136" s="9"/>
      <c r="I136" s="6"/>
      <c r="J136" s="6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9"/>
      <c r="D137" s="9"/>
      <c r="E137" s="9"/>
      <c r="F137" s="9"/>
      <c r="G137" s="9"/>
      <c r="H137" s="9"/>
      <c r="I137" s="6"/>
      <c r="J137" s="6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9"/>
      <c r="D138" s="9"/>
      <c r="E138" s="9"/>
      <c r="F138" s="9"/>
      <c r="G138" s="9"/>
      <c r="H138" s="9"/>
      <c r="I138" s="6"/>
      <c r="J138" s="6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9"/>
      <c r="D139" s="9"/>
      <c r="E139" s="9"/>
      <c r="F139" s="9"/>
      <c r="G139" s="9"/>
      <c r="H139" s="9"/>
      <c r="I139" s="6"/>
      <c r="J139" s="6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9"/>
      <c r="D140" s="9"/>
      <c r="E140" s="9"/>
      <c r="F140" s="9"/>
      <c r="G140" s="9"/>
      <c r="H140" s="9"/>
      <c r="I140" s="6"/>
      <c r="J140" s="6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9"/>
      <c r="D141" s="9"/>
      <c r="E141" s="9"/>
      <c r="F141" s="9"/>
      <c r="G141" s="9"/>
      <c r="H141" s="9"/>
      <c r="I141" s="6"/>
      <c r="J141" s="6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9"/>
      <c r="D142" s="9"/>
      <c r="E142" s="9"/>
      <c r="F142" s="9"/>
      <c r="G142" s="9"/>
      <c r="H142" s="9"/>
      <c r="I142" s="6"/>
      <c r="J142" s="6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9"/>
      <c r="D143" s="9"/>
      <c r="E143" s="9"/>
      <c r="F143" s="9"/>
      <c r="G143" s="9"/>
      <c r="H143" s="9"/>
      <c r="I143" s="6"/>
      <c r="J143" s="6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9"/>
      <c r="D144" s="9"/>
      <c r="E144" s="9"/>
      <c r="F144" s="9"/>
      <c r="G144" s="9"/>
      <c r="H144" s="9"/>
      <c r="I144" s="6"/>
      <c r="J144" s="6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9"/>
      <c r="D145" s="9"/>
      <c r="E145" s="9"/>
      <c r="F145" s="9"/>
      <c r="G145" s="9"/>
      <c r="H145" s="9"/>
      <c r="I145" s="6"/>
      <c r="J145" s="6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9"/>
      <c r="D146" s="9"/>
      <c r="E146" s="9"/>
      <c r="F146" s="9"/>
      <c r="G146" s="9"/>
      <c r="H146" s="9"/>
      <c r="I146" s="6"/>
      <c r="J146" s="6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9"/>
      <c r="D147" s="9"/>
      <c r="E147" s="9"/>
      <c r="F147" s="9"/>
      <c r="G147" s="9"/>
      <c r="H147" s="9"/>
      <c r="I147" s="6"/>
      <c r="J147" s="6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9"/>
      <c r="D148" s="9"/>
      <c r="E148" s="9"/>
      <c r="F148" s="9"/>
      <c r="G148" s="9"/>
      <c r="H148" s="9"/>
      <c r="I148" s="6"/>
      <c r="J148" s="6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9"/>
      <c r="D149" s="9"/>
      <c r="E149" s="9"/>
      <c r="F149" s="9"/>
      <c r="G149" s="9"/>
      <c r="H149" s="9"/>
      <c r="I149" s="6"/>
      <c r="J149" s="6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9"/>
      <c r="D150" s="9"/>
      <c r="E150" s="9"/>
      <c r="F150" s="9"/>
      <c r="G150" s="9"/>
      <c r="H150" s="9"/>
      <c r="I150" s="6"/>
      <c r="J150" s="6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9"/>
      <c r="D151" s="9"/>
      <c r="E151" s="9"/>
      <c r="F151" s="9"/>
      <c r="G151" s="9"/>
      <c r="H151" s="9"/>
      <c r="I151" s="6"/>
      <c r="J151" s="6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9"/>
      <c r="D152" s="9"/>
      <c r="E152" s="9"/>
      <c r="F152" s="9"/>
      <c r="G152" s="9"/>
      <c r="H152" s="9"/>
      <c r="I152" s="6"/>
      <c r="J152" s="6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9"/>
      <c r="D153" s="9"/>
      <c r="E153" s="9"/>
      <c r="F153" s="9"/>
      <c r="G153" s="9"/>
      <c r="H153" s="9"/>
      <c r="I153" s="6"/>
      <c r="J153" s="6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9"/>
      <c r="D154" s="9"/>
      <c r="E154" s="9"/>
      <c r="F154" s="9"/>
      <c r="G154" s="9"/>
      <c r="H154" s="9"/>
      <c r="I154" s="6"/>
      <c r="J154" s="6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9"/>
      <c r="D155" s="9"/>
      <c r="E155" s="9"/>
      <c r="F155" s="9"/>
      <c r="G155" s="9"/>
      <c r="H155" s="9"/>
      <c r="I155" s="6"/>
      <c r="J155" s="6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9"/>
      <c r="D156" s="9"/>
      <c r="E156" s="9"/>
      <c r="F156" s="9"/>
      <c r="G156" s="9"/>
      <c r="H156" s="9"/>
      <c r="I156" s="6"/>
      <c r="J156" s="6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9"/>
      <c r="D157" s="9"/>
      <c r="E157" s="9"/>
      <c r="F157" s="9"/>
      <c r="G157" s="9"/>
      <c r="H157" s="9"/>
      <c r="I157" s="6"/>
      <c r="J157" s="6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9"/>
      <c r="D158" s="9"/>
      <c r="E158" s="9"/>
      <c r="F158" s="9"/>
      <c r="G158" s="9"/>
      <c r="H158" s="9"/>
      <c r="I158" s="6"/>
      <c r="J158" s="6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9"/>
      <c r="D159" s="9"/>
      <c r="E159" s="9"/>
      <c r="F159" s="9"/>
      <c r="G159" s="9"/>
      <c r="H159" s="9"/>
      <c r="I159" s="6"/>
      <c r="J159" s="6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9"/>
      <c r="D160" s="9"/>
      <c r="E160" s="9"/>
      <c r="F160" s="9"/>
      <c r="G160" s="9"/>
      <c r="H160" s="9"/>
      <c r="I160" s="6"/>
      <c r="J160" s="6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9"/>
      <c r="D161" s="9"/>
      <c r="E161" s="9"/>
      <c r="F161" s="9"/>
      <c r="G161" s="9"/>
      <c r="H161" s="9"/>
      <c r="I161" s="6"/>
      <c r="J161" s="6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9"/>
      <c r="D162" s="9"/>
      <c r="E162" s="9"/>
      <c r="F162" s="9"/>
      <c r="G162" s="9"/>
      <c r="H162" s="9"/>
      <c r="I162" s="6"/>
      <c r="J162" s="6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9"/>
      <c r="D163" s="9"/>
      <c r="E163" s="9"/>
      <c r="F163" s="9"/>
      <c r="G163" s="9"/>
      <c r="H163" s="9"/>
      <c r="I163" s="6"/>
      <c r="J163" s="6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9"/>
      <c r="D164" s="9"/>
      <c r="E164" s="9"/>
      <c r="F164" s="9"/>
      <c r="G164" s="9"/>
      <c r="H164" s="9"/>
      <c r="I164" s="6"/>
      <c r="J164" s="6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9"/>
      <c r="D165" s="9"/>
      <c r="E165" s="9"/>
      <c r="F165" s="9"/>
      <c r="G165" s="9"/>
      <c r="H165" s="9"/>
      <c r="I165" s="6"/>
      <c r="J165" s="6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9"/>
      <c r="D166" s="9"/>
      <c r="E166" s="9"/>
      <c r="F166" s="9"/>
      <c r="G166" s="9"/>
      <c r="H166" s="9"/>
      <c r="I166" s="6"/>
      <c r="J166" s="6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9"/>
      <c r="D167" s="9"/>
      <c r="E167" s="9"/>
      <c r="F167" s="9"/>
      <c r="G167" s="9"/>
      <c r="H167" s="9"/>
      <c r="I167" s="6"/>
      <c r="J167" s="6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9"/>
      <c r="D168" s="9"/>
      <c r="E168" s="9"/>
      <c r="F168" s="9"/>
      <c r="G168" s="9"/>
      <c r="H168" s="9"/>
      <c r="I168" s="6"/>
      <c r="J168" s="6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9"/>
      <c r="D169" s="9"/>
      <c r="E169" s="9"/>
      <c r="F169" s="9"/>
      <c r="G169" s="9"/>
      <c r="H169" s="9"/>
      <c r="I169" s="6"/>
      <c r="J169" s="6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9"/>
      <c r="D170" s="9"/>
      <c r="E170" s="9"/>
      <c r="F170" s="9"/>
      <c r="G170" s="9"/>
      <c r="H170" s="9"/>
      <c r="I170" s="6"/>
      <c r="J170" s="6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9"/>
      <c r="D171" s="9"/>
      <c r="E171" s="9"/>
      <c r="F171" s="9"/>
      <c r="G171" s="9"/>
      <c r="H171" s="9"/>
      <c r="I171" s="6"/>
      <c r="J171" s="6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9"/>
      <c r="D172" s="9"/>
      <c r="E172" s="9"/>
      <c r="F172" s="9"/>
      <c r="G172" s="9"/>
      <c r="H172" s="9"/>
      <c r="I172" s="6"/>
      <c r="J172" s="6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9"/>
      <c r="D173" s="9"/>
      <c r="E173" s="9"/>
      <c r="F173" s="9"/>
      <c r="G173" s="9"/>
      <c r="H173" s="9"/>
      <c r="I173" s="6"/>
      <c r="J173" s="6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9"/>
      <c r="D174" s="9"/>
      <c r="E174" s="9"/>
      <c r="F174" s="9"/>
      <c r="G174" s="9"/>
      <c r="H174" s="9"/>
      <c r="I174" s="6"/>
      <c r="J174" s="6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9"/>
      <c r="D175" s="9"/>
      <c r="E175" s="9"/>
      <c r="F175" s="9"/>
      <c r="G175" s="9"/>
      <c r="H175" s="9"/>
      <c r="I175" s="6"/>
      <c r="J175" s="6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9"/>
      <c r="D176" s="9"/>
      <c r="E176" s="9"/>
      <c r="F176" s="9"/>
      <c r="G176" s="9"/>
      <c r="H176" s="9"/>
      <c r="I176" s="6"/>
      <c r="J176" s="6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9"/>
      <c r="D177" s="9"/>
      <c r="E177" s="9"/>
      <c r="F177" s="9"/>
      <c r="G177" s="9"/>
      <c r="H177" s="9"/>
      <c r="I177" s="6"/>
      <c r="J177" s="6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9"/>
      <c r="D178" s="9"/>
      <c r="E178" s="9"/>
      <c r="F178" s="9"/>
      <c r="G178" s="9"/>
      <c r="H178" s="9"/>
      <c r="I178" s="6"/>
      <c r="J178" s="6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9"/>
      <c r="D179" s="9"/>
      <c r="E179" s="9"/>
      <c r="F179" s="9"/>
      <c r="G179" s="9"/>
      <c r="H179" s="9"/>
      <c r="I179" s="6"/>
      <c r="J179" s="6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9"/>
      <c r="D180" s="9"/>
      <c r="E180" s="9"/>
      <c r="F180" s="9"/>
      <c r="G180" s="9"/>
      <c r="H180" s="9"/>
      <c r="I180" s="6"/>
      <c r="J180" s="6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9"/>
      <c r="D181" s="9"/>
      <c r="E181" s="9"/>
      <c r="F181" s="9"/>
      <c r="G181" s="9"/>
      <c r="H181" s="9"/>
      <c r="I181" s="6"/>
      <c r="J181" s="6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9"/>
      <c r="D182" s="9"/>
      <c r="E182" s="9"/>
      <c r="F182" s="9"/>
      <c r="G182" s="9"/>
      <c r="H182" s="9"/>
      <c r="I182" s="6"/>
      <c r="J182" s="6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9"/>
      <c r="D183" s="9"/>
      <c r="E183" s="9"/>
      <c r="F183" s="9"/>
      <c r="G183" s="9"/>
      <c r="H183" s="9"/>
      <c r="I183" s="6"/>
      <c r="J183" s="6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9"/>
      <c r="D184" s="9"/>
      <c r="E184" s="9"/>
      <c r="F184" s="9"/>
      <c r="G184" s="9"/>
      <c r="H184" s="9"/>
      <c r="I184" s="6"/>
      <c r="J184" s="6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9"/>
      <c r="D185" s="9"/>
      <c r="E185" s="9"/>
      <c r="F185" s="9"/>
      <c r="G185" s="9"/>
      <c r="H185" s="9"/>
      <c r="I185" s="6"/>
      <c r="J185" s="6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9"/>
      <c r="D186" s="9"/>
      <c r="E186" s="9"/>
      <c r="F186" s="9"/>
      <c r="G186" s="9"/>
      <c r="H186" s="9"/>
      <c r="I186" s="6"/>
      <c r="J186" s="6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9"/>
      <c r="D187" s="9"/>
      <c r="E187" s="9"/>
      <c r="F187" s="9"/>
      <c r="G187" s="9"/>
      <c r="H187" s="9"/>
      <c r="I187" s="6"/>
      <c r="J187" s="6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9"/>
      <c r="D188" s="9"/>
      <c r="E188" s="9"/>
      <c r="F188" s="9"/>
      <c r="G188" s="9"/>
      <c r="H188" s="9"/>
      <c r="I188" s="6"/>
      <c r="J188" s="6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9"/>
      <c r="D189" s="9"/>
      <c r="E189" s="9"/>
      <c r="F189" s="9"/>
      <c r="G189" s="9"/>
      <c r="H189" s="9"/>
      <c r="I189" s="6"/>
      <c r="J189" s="6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9"/>
      <c r="D190" s="9"/>
      <c r="E190" s="9"/>
      <c r="F190" s="9"/>
      <c r="G190" s="9"/>
      <c r="H190" s="9"/>
      <c r="I190" s="6"/>
      <c r="J190" s="6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9"/>
      <c r="D191" s="9"/>
      <c r="E191" s="9"/>
      <c r="F191" s="9"/>
      <c r="G191" s="9"/>
      <c r="H191" s="9"/>
      <c r="I191" s="6"/>
      <c r="J191" s="6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9"/>
      <c r="D192" s="9"/>
      <c r="E192" s="9"/>
      <c r="F192" s="9"/>
      <c r="G192" s="9"/>
      <c r="H192" s="9"/>
      <c r="I192" s="6"/>
      <c r="J192" s="6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9"/>
      <c r="D193" s="9"/>
      <c r="E193" s="9"/>
      <c r="F193" s="9"/>
      <c r="G193" s="9"/>
      <c r="H193" s="9"/>
      <c r="I193" s="6"/>
      <c r="J193" s="6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9"/>
      <c r="D194" s="9"/>
      <c r="E194" s="9"/>
      <c r="F194" s="9"/>
      <c r="G194" s="9"/>
      <c r="H194" s="9"/>
      <c r="I194" s="6"/>
      <c r="J194" s="6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9"/>
      <c r="D195" s="9"/>
      <c r="E195" s="9"/>
      <c r="F195" s="9"/>
      <c r="G195" s="9"/>
      <c r="H195" s="9"/>
      <c r="I195" s="6"/>
      <c r="J195" s="6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9"/>
      <c r="D196" s="9"/>
      <c r="E196" s="9"/>
      <c r="F196" s="9"/>
      <c r="G196" s="9"/>
      <c r="H196" s="9"/>
      <c r="I196" s="6"/>
      <c r="J196" s="6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9"/>
      <c r="D197" s="9"/>
      <c r="E197" s="9"/>
      <c r="F197" s="9"/>
      <c r="G197" s="9"/>
      <c r="H197" s="9"/>
      <c r="I197" s="6"/>
      <c r="J197" s="6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9"/>
      <c r="D198" s="9"/>
      <c r="E198" s="9"/>
      <c r="F198" s="9"/>
      <c r="G198" s="9"/>
      <c r="H198" s="9"/>
      <c r="I198" s="6"/>
      <c r="J198" s="6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9"/>
      <c r="D199" s="9"/>
      <c r="E199" s="9"/>
      <c r="F199" s="9"/>
      <c r="G199" s="9"/>
      <c r="H199" s="9"/>
      <c r="I199" s="6"/>
      <c r="J199" s="6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9"/>
      <c r="D200" s="9"/>
      <c r="E200" s="9"/>
      <c r="F200" s="9"/>
      <c r="G200" s="9"/>
      <c r="H200" s="9"/>
      <c r="I200" s="6"/>
      <c r="J200" s="6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9"/>
      <c r="D201" s="9"/>
      <c r="E201" s="9"/>
      <c r="F201" s="9"/>
      <c r="G201" s="9"/>
      <c r="H201" s="9"/>
      <c r="I201" s="6"/>
      <c r="J201" s="6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9"/>
      <c r="D202" s="9"/>
      <c r="E202" s="9"/>
      <c r="F202" s="9"/>
      <c r="G202" s="9"/>
      <c r="H202" s="9"/>
      <c r="I202" s="6"/>
      <c r="J202" s="6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9"/>
      <c r="D203" s="9"/>
      <c r="E203" s="9"/>
      <c r="F203" s="9"/>
      <c r="G203" s="9"/>
      <c r="H203" s="9"/>
      <c r="I203" s="6"/>
      <c r="J203" s="6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9"/>
      <c r="D204" s="9"/>
      <c r="E204" s="9"/>
      <c r="F204" s="9"/>
      <c r="G204" s="9"/>
      <c r="H204" s="9"/>
      <c r="I204" s="6"/>
      <c r="J204" s="6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9"/>
      <c r="D205" s="9"/>
      <c r="E205" s="9"/>
      <c r="F205" s="9"/>
      <c r="G205" s="9"/>
      <c r="H205" s="9"/>
      <c r="I205" s="6"/>
      <c r="J205" s="6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9"/>
      <c r="D206" s="9"/>
      <c r="E206" s="9"/>
      <c r="F206" s="9"/>
      <c r="G206" s="9"/>
      <c r="H206" s="9"/>
      <c r="I206" s="6"/>
      <c r="J206" s="6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9"/>
      <c r="D207" s="9"/>
      <c r="E207" s="9"/>
      <c r="F207" s="9"/>
      <c r="G207" s="9"/>
      <c r="H207" s="9"/>
      <c r="I207" s="6"/>
      <c r="J207" s="6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9"/>
      <c r="D208" s="9"/>
      <c r="E208" s="9"/>
      <c r="F208" s="9"/>
      <c r="G208" s="9"/>
      <c r="H208" s="9"/>
      <c r="I208" s="6"/>
      <c r="J208" s="6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9"/>
      <c r="D209" s="9"/>
      <c r="E209" s="9"/>
      <c r="F209" s="9"/>
      <c r="G209" s="9"/>
      <c r="H209" s="9"/>
      <c r="I209" s="6"/>
      <c r="J209" s="6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9"/>
      <c r="D210" s="9"/>
      <c r="E210" s="9"/>
      <c r="F210" s="9"/>
      <c r="G210" s="9"/>
      <c r="H210" s="9"/>
      <c r="I210" s="6"/>
      <c r="J210" s="6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9"/>
      <c r="D211" s="9"/>
      <c r="E211" s="9"/>
      <c r="F211" s="9"/>
      <c r="G211" s="9"/>
      <c r="H211" s="9"/>
      <c r="I211" s="6"/>
      <c r="J211" s="6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9"/>
      <c r="D212" s="9"/>
      <c r="E212" s="9"/>
      <c r="F212" s="9"/>
      <c r="G212" s="9"/>
      <c r="H212" s="9"/>
      <c r="I212" s="6"/>
      <c r="J212" s="6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9"/>
      <c r="D213" s="9"/>
      <c r="E213" s="9"/>
      <c r="F213" s="9"/>
      <c r="G213" s="9"/>
      <c r="H213" s="9"/>
      <c r="I213" s="6"/>
      <c r="J213" s="6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9"/>
      <c r="D214" s="9"/>
      <c r="E214" s="9"/>
      <c r="F214" s="9"/>
      <c r="G214" s="9"/>
      <c r="H214" s="9"/>
      <c r="I214" s="6"/>
      <c r="J214" s="6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9"/>
      <c r="D215" s="9"/>
      <c r="E215" s="9"/>
      <c r="F215" s="9"/>
      <c r="G215" s="9"/>
      <c r="H215" s="9"/>
      <c r="I215" s="6"/>
      <c r="J215" s="6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9"/>
      <c r="D216" s="9"/>
      <c r="E216" s="9"/>
      <c r="F216" s="9"/>
      <c r="G216" s="9"/>
      <c r="H216" s="9"/>
      <c r="I216" s="6"/>
      <c r="J216" s="6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9"/>
      <c r="D217" s="9"/>
      <c r="E217" s="9"/>
      <c r="F217" s="9"/>
      <c r="G217" s="9"/>
      <c r="H217" s="9"/>
      <c r="I217" s="6"/>
      <c r="J217" s="6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9"/>
      <c r="D218" s="9"/>
      <c r="E218" s="9"/>
      <c r="F218" s="9"/>
      <c r="G218" s="9"/>
      <c r="H218" s="9"/>
      <c r="I218" s="6"/>
      <c r="J218" s="6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9"/>
      <c r="D219" s="9"/>
      <c r="E219" s="9"/>
      <c r="F219" s="9"/>
      <c r="G219" s="9"/>
      <c r="H219" s="9"/>
      <c r="I219" s="6"/>
      <c r="J219" s="6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9"/>
      <c r="D220" s="9"/>
      <c r="E220" s="9"/>
      <c r="F220" s="9"/>
      <c r="G220" s="9"/>
      <c r="H220" s="9"/>
      <c r="I220" s="6"/>
      <c r="J220" s="6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9"/>
      <c r="D221" s="9"/>
      <c r="E221" s="9"/>
      <c r="F221" s="9"/>
      <c r="G221" s="9"/>
      <c r="H221" s="9"/>
      <c r="I221" s="6"/>
      <c r="J221" s="6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9"/>
      <c r="D222" s="9"/>
      <c r="E222" s="9"/>
      <c r="F222" s="9"/>
      <c r="G222" s="9"/>
      <c r="H222" s="9"/>
      <c r="I222" s="6"/>
      <c r="J222" s="6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9"/>
      <c r="D223" s="9"/>
      <c r="E223" s="9"/>
      <c r="F223" s="9"/>
      <c r="G223" s="9"/>
      <c r="H223" s="9"/>
      <c r="I223" s="6"/>
      <c r="J223" s="6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9"/>
      <c r="D224" s="9"/>
      <c r="E224" s="9"/>
      <c r="F224" s="9"/>
      <c r="G224" s="9"/>
      <c r="H224" s="9"/>
      <c r="I224" s="6"/>
      <c r="J224" s="6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9"/>
      <c r="D225" s="9"/>
      <c r="E225" s="9"/>
      <c r="F225" s="9"/>
      <c r="G225" s="9"/>
      <c r="H225" s="9"/>
      <c r="I225" s="6"/>
      <c r="J225" s="6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9"/>
      <c r="D226" s="9"/>
      <c r="E226" s="9"/>
      <c r="F226" s="9"/>
      <c r="G226" s="9"/>
      <c r="H226" s="9"/>
      <c r="I226" s="6"/>
      <c r="J226" s="6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9"/>
      <c r="D227" s="9"/>
      <c r="E227" s="9"/>
      <c r="F227" s="9"/>
      <c r="G227" s="9"/>
      <c r="H227" s="9"/>
      <c r="I227" s="6"/>
      <c r="J227" s="6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9"/>
      <c r="D228" s="9"/>
      <c r="E228" s="9"/>
      <c r="F228" s="9"/>
      <c r="G228" s="9"/>
      <c r="H228" s="9"/>
      <c r="I228" s="6"/>
      <c r="J228" s="6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9"/>
      <c r="D229" s="9"/>
      <c r="E229" s="9"/>
      <c r="F229" s="9"/>
      <c r="G229" s="9"/>
      <c r="H229" s="9"/>
      <c r="I229" s="6"/>
      <c r="J229" s="6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9"/>
      <c r="D230" s="9"/>
      <c r="E230" s="9"/>
      <c r="F230" s="9"/>
      <c r="G230" s="9"/>
      <c r="H230" s="9"/>
      <c r="I230" s="6"/>
      <c r="J230" s="6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9"/>
      <c r="D231" s="9"/>
      <c r="E231" s="9"/>
      <c r="F231" s="9"/>
      <c r="G231" s="9"/>
      <c r="H231" s="9"/>
      <c r="I231" s="6"/>
      <c r="J231" s="6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9"/>
      <c r="D232" s="9"/>
      <c r="E232" s="9"/>
      <c r="F232" s="9"/>
      <c r="G232" s="9"/>
      <c r="H232" s="9"/>
      <c r="I232" s="6"/>
      <c r="J232" s="6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9"/>
      <c r="D233" s="9"/>
      <c r="E233" s="9"/>
      <c r="F233" s="9"/>
      <c r="G233" s="9"/>
      <c r="H233" s="9"/>
      <c r="I233" s="6"/>
      <c r="J233" s="6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9"/>
      <c r="D234" s="9"/>
      <c r="E234" s="9"/>
      <c r="F234" s="9"/>
      <c r="G234" s="9"/>
      <c r="H234" s="9"/>
      <c r="I234" s="6"/>
      <c r="J234" s="6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9"/>
      <c r="D235" s="9"/>
      <c r="E235" s="9"/>
      <c r="F235" s="9"/>
      <c r="G235" s="9"/>
      <c r="H235" s="9"/>
      <c r="I235" s="6"/>
      <c r="J235" s="6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9"/>
      <c r="D236" s="9"/>
      <c r="E236" s="9"/>
      <c r="F236" s="9"/>
      <c r="G236" s="9"/>
      <c r="H236" s="9"/>
      <c r="I236" s="6"/>
      <c r="J236" s="6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9"/>
      <c r="D237" s="9"/>
      <c r="E237" s="9"/>
      <c r="F237" s="9"/>
      <c r="G237" s="9"/>
      <c r="H237" s="9"/>
      <c r="I237" s="6"/>
      <c r="J237" s="6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9"/>
      <c r="D238" s="9"/>
      <c r="E238" s="9"/>
      <c r="F238" s="9"/>
      <c r="G238" s="9"/>
      <c r="H238" s="9"/>
      <c r="I238" s="6"/>
      <c r="J238" s="6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9"/>
      <c r="D239" s="9"/>
      <c r="E239" s="9"/>
      <c r="F239" s="9"/>
      <c r="G239" s="9"/>
      <c r="H239" s="9"/>
      <c r="I239" s="6"/>
      <c r="J239" s="6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9"/>
      <c r="D240" s="9"/>
      <c r="E240" s="9"/>
      <c r="F240" s="9"/>
      <c r="G240" s="9"/>
      <c r="H240" s="9"/>
      <c r="I240" s="6"/>
      <c r="J240" s="6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9"/>
      <c r="D241" s="9"/>
      <c r="E241" s="9"/>
      <c r="F241" s="9"/>
      <c r="G241" s="9"/>
      <c r="H241" s="9"/>
      <c r="I241" s="6"/>
      <c r="J241" s="6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9"/>
      <c r="D242" s="9"/>
      <c r="E242" s="9"/>
      <c r="F242" s="9"/>
      <c r="G242" s="9"/>
      <c r="H242" s="9"/>
      <c r="I242" s="6"/>
      <c r="J242" s="6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9"/>
      <c r="D243" s="9"/>
      <c r="E243" s="9"/>
      <c r="F243" s="9"/>
      <c r="G243" s="9"/>
      <c r="H243" s="9"/>
      <c r="I243" s="6"/>
      <c r="J243" s="6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9"/>
      <c r="D244" s="9"/>
      <c r="E244" s="9"/>
      <c r="F244" s="9"/>
      <c r="G244" s="9"/>
      <c r="H244" s="9"/>
      <c r="I244" s="6"/>
      <c r="J244" s="6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9"/>
      <c r="D245" s="9"/>
      <c r="E245" s="9"/>
      <c r="F245" s="9"/>
      <c r="G245" s="9"/>
      <c r="H245" s="9"/>
      <c r="I245" s="6"/>
      <c r="J245" s="6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9"/>
      <c r="D246" s="9"/>
      <c r="E246" s="9"/>
      <c r="F246" s="9"/>
      <c r="G246" s="9"/>
      <c r="H246" s="9"/>
      <c r="I246" s="6"/>
      <c r="J246" s="6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9"/>
      <c r="D247" s="9"/>
      <c r="E247" s="9"/>
      <c r="F247" s="9"/>
      <c r="G247" s="9"/>
      <c r="H247" s="9"/>
      <c r="I247" s="6"/>
      <c r="J247" s="6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9"/>
      <c r="D248" s="9"/>
      <c r="E248" s="9"/>
      <c r="F248" s="9"/>
      <c r="G248" s="9"/>
      <c r="H248" s="9"/>
      <c r="I248" s="6"/>
      <c r="J248" s="6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9"/>
      <c r="D249" s="9"/>
      <c r="E249" s="9"/>
      <c r="F249" s="9"/>
      <c r="G249" s="9"/>
      <c r="H249" s="9"/>
      <c r="I249" s="6"/>
      <c r="J249" s="6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9"/>
      <c r="D250" s="9"/>
      <c r="E250" s="9"/>
      <c r="F250" s="9"/>
      <c r="G250" s="9"/>
      <c r="H250" s="9"/>
      <c r="I250" s="6"/>
      <c r="J250" s="6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9"/>
      <c r="D251" s="9"/>
      <c r="E251" s="9"/>
      <c r="F251" s="9"/>
      <c r="G251" s="9"/>
      <c r="H251" s="9"/>
      <c r="I251" s="6"/>
      <c r="J251" s="6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9"/>
      <c r="D252" s="9"/>
      <c r="E252" s="9"/>
      <c r="F252" s="9"/>
      <c r="G252" s="9"/>
      <c r="H252" s="9"/>
      <c r="I252" s="6"/>
      <c r="J252" s="6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9"/>
      <c r="D253" s="9"/>
      <c r="E253" s="9"/>
      <c r="F253" s="9"/>
      <c r="G253" s="9"/>
      <c r="H253" s="9"/>
      <c r="I253" s="6"/>
      <c r="J253" s="6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9"/>
      <c r="D254" s="9"/>
      <c r="E254" s="9"/>
      <c r="F254" s="9"/>
      <c r="G254" s="9"/>
      <c r="H254" s="9"/>
      <c r="I254" s="6"/>
      <c r="J254" s="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9"/>
      <c r="D255" s="9"/>
      <c r="E255" s="9"/>
      <c r="F255" s="9"/>
      <c r="G255" s="9"/>
      <c r="H255" s="9"/>
      <c r="I255" s="6"/>
      <c r="J255" s="6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9"/>
      <c r="D256" s="9"/>
      <c r="E256" s="9"/>
      <c r="F256" s="9"/>
      <c r="G256" s="9"/>
      <c r="H256" s="9"/>
      <c r="I256" s="6"/>
      <c r="J256" s="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9"/>
      <c r="D257" s="9"/>
      <c r="E257" s="9"/>
      <c r="F257" s="9"/>
      <c r="G257" s="9"/>
      <c r="H257" s="9"/>
      <c r="I257" s="6"/>
      <c r="J257" s="6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9"/>
      <c r="D258" s="9"/>
      <c r="E258" s="9"/>
      <c r="F258" s="9"/>
      <c r="G258" s="9"/>
      <c r="H258" s="9"/>
      <c r="I258" s="6"/>
      <c r="J258" s="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9"/>
      <c r="D259" s="9"/>
      <c r="E259" s="9"/>
      <c r="F259" s="9"/>
      <c r="G259" s="9"/>
      <c r="H259" s="9"/>
      <c r="I259" s="6"/>
      <c r="J259" s="6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9"/>
      <c r="D260" s="9"/>
      <c r="E260" s="9"/>
      <c r="F260" s="9"/>
      <c r="G260" s="9"/>
      <c r="H260" s="9"/>
      <c r="I260" s="6"/>
      <c r="J260" s="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9"/>
      <c r="D261" s="9"/>
      <c r="E261" s="9"/>
      <c r="F261" s="9"/>
      <c r="G261" s="9"/>
      <c r="H261" s="9"/>
      <c r="I261" s="6"/>
      <c r="J261" s="6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9"/>
      <c r="D262" s="9"/>
      <c r="E262" s="9"/>
      <c r="F262" s="9"/>
      <c r="G262" s="9"/>
      <c r="H262" s="9"/>
      <c r="I262" s="6"/>
      <c r="J262" s="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9"/>
      <c r="D263" s="9"/>
      <c r="E263" s="9"/>
      <c r="F263" s="9"/>
      <c r="G263" s="9"/>
      <c r="H263" s="9"/>
      <c r="I263" s="6"/>
      <c r="J263" s="6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9"/>
      <c r="D264" s="9"/>
      <c r="E264" s="9"/>
      <c r="F264" s="9"/>
      <c r="G264" s="9"/>
      <c r="H264" s="9"/>
      <c r="I264" s="6"/>
      <c r="J264" s="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9"/>
      <c r="D265" s="9"/>
      <c r="E265" s="9"/>
      <c r="F265" s="9"/>
      <c r="G265" s="9"/>
      <c r="H265" s="9"/>
      <c r="I265" s="6"/>
      <c r="J265" s="6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9"/>
      <c r="D266" s="9"/>
      <c r="E266" s="9"/>
      <c r="F266" s="9"/>
      <c r="G266" s="9"/>
      <c r="H266" s="9"/>
      <c r="I266" s="6"/>
      <c r="J266" s="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9"/>
      <c r="D267" s="9"/>
      <c r="E267" s="9"/>
      <c r="F267" s="9"/>
      <c r="G267" s="9"/>
      <c r="H267" s="9"/>
      <c r="I267" s="6"/>
      <c r="J267" s="6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9"/>
      <c r="D268" s="9"/>
      <c r="E268" s="9"/>
      <c r="F268" s="9"/>
      <c r="G268" s="9"/>
      <c r="H268" s="9"/>
      <c r="I268" s="6"/>
      <c r="J268" s="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9"/>
      <c r="D269" s="9"/>
      <c r="E269" s="9"/>
      <c r="F269" s="9"/>
      <c r="G269" s="9"/>
      <c r="H269" s="9"/>
      <c r="I269" s="6"/>
      <c r="J269" s="6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9"/>
      <c r="D270" s="9"/>
      <c r="E270" s="9"/>
      <c r="F270" s="9"/>
      <c r="G270" s="9"/>
      <c r="H270" s="9"/>
      <c r="I270" s="6"/>
      <c r="J270" s="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9"/>
      <c r="D271" s="9"/>
      <c r="E271" s="9"/>
      <c r="F271" s="9"/>
      <c r="G271" s="9"/>
      <c r="H271" s="9"/>
      <c r="I271" s="6"/>
      <c r="J271" s="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9"/>
      <c r="D272" s="9"/>
      <c r="E272" s="9"/>
      <c r="F272" s="9"/>
      <c r="G272" s="9"/>
      <c r="H272" s="9"/>
      <c r="I272" s="6"/>
      <c r="J272" s="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9"/>
      <c r="D273" s="9"/>
      <c r="E273" s="9"/>
      <c r="F273" s="9"/>
      <c r="G273" s="9"/>
      <c r="H273" s="9"/>
      <c r="I273" s="6"/>
      <c r="J273" s="6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9"/>
      <c r="D274" s="9"/>
      <c r="E274" s="9"/>
      <c r="F274" s="9"/>
      <c r="G274" s="9"/>
      <c r="H274" s="9"/>
      <c r="I274" s="6"/>
      <c r="J274" s="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9"/>
      <c r="D275" s="9"/>
      <c r="E275" s="9"/>
      <c r="F275" s="9"/>
      <c r="G275" s="9"/>
      <c r="H275" s="9"/>
      <c r="I275" s="6"/>
      <c r="J275" s="6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9"/>
      <c r="D276" s="9"/>
      <c r="E276" s="9"/>
      <c r="F276" s="9"/>
      <c r="G276" s="9"/>
      <c r="H276" s="9"/>
      <c r="I276" s="6"/>
      <c r="J276" s="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9"/>
      <c r="D277" s="9"/>
      <c r="E277" s="9"/>
      <c r="F277" s="9"/>
      <c r="G277" s="9"/>
      <c r="H277" s="9"/>
      <c r="I277" s="6"/>
      <c r="J277" s="6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9"/>
      <c r="D278" s="9"/>
      <c r="E278" s="9"/>
      <c r="F278" s="9"/>
      <c r="G278" s="9"/>
      <c r="H278" s="9"/>
      <c r="I278" s="6"/>
      <c r="J278" s="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9"/>
      <c r="D279" s="9"/>
      <c r="E279" s="9"/>
      <c r="F279" s="9"/>
      <c r="G279" s="9"/>
      <c r="H279" s="9"/>
      <c r="I279" s="6"/>
      <c r="J279" s="6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9"/>
      <c r="D280" s="9"/>
      <c r="E280" s="9"/>
      <c r="F280" s="9"/>
      <c r="G280" s="9"/>
      <c r="H280" s="9"/>
      <c r="I280" s="6"/>
      <c r="J280" s="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9"/>
      <c r="D281" s="9"/>
      <c r="E281" s="9"/>
      <c r="F281" s="9"/>
      <c r="G281" s="9"/>
      <c r="H281" s="9"/>
      <c r="I281" s="6"/>
      <c r="J281" s="6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9"/>
      <c r="D282" s="9"/>
      <c r="E282" s="9"/>
      <c r="F282" s="9"/>
      <c r="G282" s="9"/>
      <c r="H282" s="9"/>
      <c r="I282" s="6"/>
      <c r="J282" s="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9"/>
      <c r="D283" s="9"/>
      <c r="E283" s="9"/>
      <c r="F283" s="9"/>
      <c r="G283" s="9"/>
      <c r="H283" s="9"/>
      <c r="I283" s="6"/>
      <c r="J283" s="6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9"/>
      <c r="D284" s="9"/>
      <c r="E284" s="9"/>
      <c r="F284" s="9"/>
      <c r="G284" s="9"/>
      <c r="H284" s="9"/>
      <c r="I284" s="6"/>
      <c r="J284" s="6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9"/>
      <c r="D285" s="9"/>
      <c r="E285" s="9"/>
      <c r="F285" s="9"/>
      <c r="G285" s="9"/>
      <c r="H285" s="9"/>
      <c r="I285" s="6"/>
      <c r="J285" s="6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9"/>
      <c r="D286" s="9"/>
      <c r="E286" s="9"/>
      <c r="F286" s="9"/>
      <c r="G286" s="9"/>
      <c r="H286" s="9"/>
      <c r="I286" s="6"/>
      <c r="J286" s="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9"/>
      <c r="D287" s="9"/>
      <c r="E287" s="9"/>
      <c r="F287" s="9"/>
      <c r="G287" s="9"/>
      <c r="H287" s="9"/>
      <c r="I287" s="6"/>
      <c r="J287" s="6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9"/>
      <c r="D288" s="9"/>
      <c r="E288" s="9"/>
      <c r="F288" s="9"/>
      <c r="G288" s="9"/>
      <c r="H288" s="9"/>
      <c r="I288" s="6"/>
      <c r="J288" s="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9"/>
      <c r="D289" s="9"/>
      <c r="E289" s="9"/>
      <c r="F289" s="9"/>
      <c r="G289" s="9"/>
      <c r="H289" s="9"/>
      <c r="I289" s="6"/>
      <c r="J289" s="6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9"/>
      <c r="D290" s="9"/>
      <c r="E290" s="9"/>
      <c r="F290" s="9"/>
      <c r="G290" s="9"/>
      <c r="H290" s="9"/>
      <c r="I290" s="6"/>
      <c r="J290" s="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9"/>
      <c r="D291" s="9"/>
      <c r="E291" s="9"/>
      <c r="F291" s="9"/>
      <c r="G291" s="9"/>
      <c r="H291" s="9"/>
      <c r="I291" s="6"/>
      <c r="J291" s="6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9"/>
      <c r="D292" s="9"/>
      <c r="E292" s="9"/>
      <c r="F292" s="9"/>
      <c r="G292" s="9"/>
      <c r="H292" s="9"/>
      <c r="I292" s="6"/>
      <c r="J292" s="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9"/>
      <c r="D293" s="9"/>
      <c r="E293" s="9"/>
      <c r="F293" s="9"/>
      <c r="G293" s="9"/>
      <c r="H293" s="9"/>
      <c r="I293" s="6"/>
      <c r="J293" s="6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9"/>
      <c r="D294" s="9"/>
      <c r="E294" s="9"/>
      <c r="F294" s="9"/>
      <c r="G294" s="9"/>
      <c r="H294" s="9"/>
      <c r="I294" s="6"/>
      <c r="J294" s="6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9"/>
      <c r="D295" s="9"/>
      <c r="E295" s="9"/>
      <c r="F295" s="9"/>
      <c r="G295" s="9"/>
      <c r="H295" s="9"/>
      <c r="I295" s="6"/>
      <c r="J295" s="6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9"/>
      <c r="D296" s="9"/>
      <c r="E296" s="9"/>
      <c r="F296" s="9"/>
      <c r="G296" s="9"/>
      <c r="H296" s="9"/>
      <c r="I296" s="6"/>
      <c r="J296" s="6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9"/>
      <c r="D297" s="9"/>
      <c r="E297" s="9"/>
      <c r="F297" s="9"/>
      <c r="G297" s="9"/>
      <c r="H297" s="9"/>
      <c r="I297" s="6"/>
      <c r="J297" s="6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9"/>
      <c r="D298" s="9"/>
      <c r="E298" s="9"/>
      <c r="F298" s="9"/>
      <c r="G298" s="9"/>
      <c r="H298" s="9"/>
      <c r="I298" s="6"/>
      <c r="J298" s="6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9"/>
      <c r="D299" s="9"/>
      <c r="E299" s="9"/>
      <c r="F299" s="9"/>
      <c r="G299" s="9"/>
      <c r="H299" s="9"/>
      <c r="I299" s="6"/>
      <c r="J299" s="6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9"/>
      <c r="D300" s="9"/>
      <c r="E300" s="9"/>
      <c r="F300" s="9"/>
      <c r="G300" s="9"/>
      <c r="H300" s="9"/>
      <c r="I300" s="6"/>
      <c r="J300" s="6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9"/>
      <c r="D301" s="9"/>
      <c r="E301" s="9"/>
      <c r="F301" s="9"/>
      <c r="G301" s="9"/>
      <c r="H301" s="9"/>
      <c r="I301" s="6"/>
      <c r="J301" s="6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9"/>
      <c r="D302" s="9"/>
      <c r="E302" s="9"/>
      <c r="F302" s="9"/>
      <c r="G302" s="9"/>
      <c r="H302" s="9"/>
      <c r="I302" s="6"/>
      <c r="J302" s="6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9"/>
      <c r="D303" s="9"/>
      <c r="E303" s="9"/>
      <c r="F303" s="9"/>
      <c r="G303" s="9"/>
      <c r="H303" s="9"/>
      <c r="I303" s="6"/>
      <c r="J303" s="6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9"/>
      <c r="D304" s="9"/>
      <c r="E304" s="9"/>
      <c r="F304" s="9"/>
      <c r="G304" s="9"/>
      <c r="H304" s="9"/>
      <c r="I304" s="6"/>
      <c r="J304" s="6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9"/>
      <c r="D305" s="9"/>
      <c r="E305" s="9"/>
      <c r="F305" s="9"/>
      <c r="G305" s="9"/>
      <c r="H305" s="9"/>
      <c r="I305" s="6"/>
      <c r="J305" s="6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9"/>
      <c r="D306" s="9"/>
      <c r="E306" s="9"/>
      <c r="F306" s="9"/>
      <c r="G306" s="9"/>
      <c r="H306" s="9"/>
      <c r="I306" s="6"/>
      <c r="J306" s="6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9"/>
      <c r="D307" s="9"/>
      <c r="E307" s="9"/>
      <c r="F307" s="9"/>
      <c r="G307" s="9"/>
      <c r="H307" s="9"/>
      <c r="I307" s="6"/>
      <c r="J307" s="6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9"/>
      <c r="D308" s="9"/>
      <c r="E308" s="9"/>
      <c r="F308" s="9"/>
      <c r="G308" s="9"/>
      <c r="H308" s="9"/>
      <c r="I308" s="6"/>
      <c r="J308" s="6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9"/>
      <c r="D309" s="9"/>
      <c r="E309" s="9"/>
      <c r="F309" s="9"/>
      <c r="G309" s="9"/>
      <c r="H309" s="9"/>
      <c r="I309" s="6"/>
      <c r="J309" s="6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9"/>
      <c r="D310" s="9"/>
      <c r="E310" s="9"/>
      <c r="F310" s="9"/>
      <c r="G310" s="9"/>
      <c r="H310" s="9"/>
      <c r="I310" s="6"/>
      <c r="J310" s="6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9"/>
      <c r="D311" s="9"/>
      <c r="E311" s="9"/>
      <c r="F311" s="9"/>
      <c r="G311" s="9"/>
      <c r="H311" s="9"/>
      <c r="I311" s="6"/>
      <c r="J311" s="6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9"/>
      <c r="D312" s="9"/>
      <c r="E312" s="9"/>
      <c r="F312" s="9"/>
      <c r="G312" s="9"/>
      <c r="H312" s="9"/>
      <c r="I312" s="6"/>
      <c r="J312" s="6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9"/>
      <c r="D313" s="9"/>
      <c r="E313" s="9"/>
      <c r="F313" s="9"/>
      <c r="G313" s="9"/>
      <c r="H313" s="9"/>
      <c r="I313" s="6"/>
      <c r="J313" s="6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9"/>
      <c r="D314" s="9"/>
      <c r="E314" s="9"/>
      <c r="F314" s="9"/>
      <c r="G314" s="9"/>
      <c r="H314" s="9"/>
      <c r="I314" s="6"/>
      <c r="J314" s="6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9"/>
      <c r="D315" s="9"/>
      <c r="E315" s="9"/>
      <c r="F315" s="9"/>
      <c r="G315" s="9"/>
      <c r="H315" s="9"/>
      <c r="I315" s="6"/>
      <c r="J315" s="6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9"/>
      <c r="D316" s="9"/>
      <c r="E316" s="9"/>
      <c r="F316" s="9"/>
      <c r="G316" s="9"/>
      <c r="H316" s="9"/>
      <c r="I316" s="6"/>
      <c r="J316" s="6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9"/>
      <c r="D317" s="9"/>
      <c r="E317" s="9"/>
      <c r="F317" s="9"/>
      <c r="G317" s="9"/>
      <c r="H317" s="9"/>
      <c r="I317" s="6"/>
      <c r="J317" s="6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9"/>
      <c r="D318" s="9"/>
      <c r="E318" s="9"/>
      <c r="F318" s="9"/>
      <c r="G318" s="9"/>
      <c r="H318" s="9"/>
      <c r="I318" s="6"/>
      <c r="J318" s="6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9"/>
      <c r="D319" s="9"/>
      <c r="E319" s="9"/>
      <c r="F319" s="9"/>
      <c r="G319" s="9"/>
      <c r="H319" s="9"/>
      <c r="I319" s="6"/>
      <c r="J319" s="6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9"/>
      <c r="D320" s="9"/>
      <c r="E320" s="9"/>
      <c r="F320" s="9"/>
      <c r="G320" s="9"/>
      <c r="H320" s="9"/>
      <c r="I320" s="6"/>
      <c r="J320" s="6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9"/>
      <c r="D321" s="9"/>
      <c r="E321" s="9"/>
      <c r="F321" s="9"/>
      <c r="G321" s="9"/>
      <c r="H321" s="9"/>
      <c r="I321" s="6"/>
      <c r="J321" s="6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9"/>
      <c r="D322" s="9"/>
      <c r="E322" s="9"/>
      <c r="F322" s="9"/>
      <c r="G322" s="9"/>
      <c r="H322" s="9"/>
      <c r="I322" s="6"/>
      <c r="J322" s="6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9"/>
      <c r="D323" s="9"/>
      <c r="E323" s="9"/>
      <c r="F323" s="9"/>
      <c r="G323" s="9"/>
      <c r="H323" s="9"/>
      <c r="I323" s="6"/>
      <c r="J323" s="6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9"/>
      <c r="D324" s="9"/>
      <c r="E324" s="9"/>
      <c r="F324" s="9"/>
      <c r="G324" s="9"/>
      <c r="H324" s="9"/>
      <c r="I324" s="6"/>
      <c r="J324" s="6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9"/>
      <c r="D325" s="9"/>
      <c r="E325" s="9"/>
      <c r="F325" s="9"/>
      <c r="G325" s="9"/>
      <c r="H325" s="9"/>
      <c r="I325" s="6"/>
      <c r="J325" s="6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9"/>
      <c r="D326" s="9"/>
      <c r="E326" s="9"/>
      <c r="F326" s="9"/>
      <c r="G326" s="9"/>
      <c r="H326" s="9"/>
      <c r="I326" s="6"/>
      <c r="J326" s="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9"/>
      <c r="D327" s="9"/>
      <c r="E327" s="9"/>
      <c r="F327" s="9"/>
      <c r="G327" s="9"/>
      <c r="H327" s="9"/>
      <c r="I327" s="6"/>
      <c r="J327" s="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9"/>
      <c r="D328" s="9"/>
      <c r="E328" s="9"/>
      <c r="F328" s="9"/>
      <c r="G328" s="9"/>
      <c r="H328" s="9"/>
      <c r="I328" s="6"/>
      <c r="J328" s="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9"/>
      <c r="D329" s="9"/>
      <c r="E329" s="9"/>
      <c r="F329" s="9"/>
      <c r="G329" s="9"/>
      <c r="H329" s="9"/>
      <c r="I329" s="6"/>
      <c r="J329" s="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9"/>
      <c r="D330" s="9"/>
      <c r="E330" s="9"/>
      <c r="F330" s="9"/>
      <c r="G330" s="9"/>
      <c r="H330" s="9"/>
      <c r="I330" s="6"/>
      <c r="J330" s="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9"/>
      <c r="D331" s="9"/>
      <c r="E331" s="9"/>
      <c r="F331" s="9"/>
      <c r="G331" s="9"/>
      <c r="H331" s="9"/>
      <c r="I331" s="6"/>
      <c r="J331" s="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9"/>
      <c r="D332" s="9"/>
      <c r="E332" s="9"/>
      <c r="F332" s="9"/>
      <c r="G332" s="9"/>
      <c r="H332" s="9"/>
      <c r="I332" s="6"/>
      <c r="J332" s="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9"/>
      <c r="D333" s="9"/>
      <c r="E333" s="9"/>
      <c r="F333" s="9"/>
      <c r="G333" s="9"/>
      <c r="H333" s="9"/>
      <c r="I333" s="6"/>
      <c r="J333" s="6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9"/>
      <c r="D334" s="9"/>
      <c r="E334" s="9"/>
      <c r="F334" s="9"/>
      <c r="G334" s="9"/>
      <c r="H334" s="9"/>
      <c r="I334" s="6"/>
      <c r="J334" s="6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9"/>
      <c r="D335" s="9"/>
      <c r="E335" s="9"/>
      <c r="F335" s="9"/>
      <c r="G335" s="9"/>
      <c r="H335" s="9"/>
      <c r="I335" s="6"/>
      <c r="J335" s="6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9"/>
      <c r="D336" s="9"/>
      <c r="E336" s="9"/>
      <c r="F336" s="9"/>
      <c r="G336" s="9"/>
      <c r="H336" s="9"/>
      <c r="I336" s="6"/>
      <c r="J336" s="6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9"/>
      <c r="D337" s="9"/>
      <c r="E337" s="9"/>
      <c r="F337" s="9"/>
      <c r="G337" s="9"/>
      <c r="H337" s="9"/>
      <c r="I337" s="6"/>
      <c r="J337" s="6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9"/>
      <c r="D338" s="9"/>
      <c r="E338" s="9"/>
      <c r="F338" s="9"/>
      <c r="G338" s="9"/>
      <c r="H338" s="9"/>
      <c r="I338" s="6"/>
      <c r="J338" s="6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9"/>
      <c r="D339" s="9"/>
      <c r="E339" s="9"/>
      <c r="F339" s="9"/>
      <c r="G339" s="9"/>
      <c r="H339" s="9"/>
      <c r="I339" s="6"/>
      <c r="J339" s="6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9"/>
      <c r="D340" s="9"/>
      <c r="E340" s="9"/>
      <c r="F340" s="9"/>
      <c r="G340" s="9"/>
      <c r="H340" s="9"/>
      <c r="I340" s="6"/>
      <c r="J340" s="6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9"/>
      <c r="D341" s="9"/>
      <c r="E341" s="9"/>
      <c r="F341" s="9"/>
      <c r="G341" s="9"/>
      <c r="H341" s="9"/>
      <c r="I341" s="6"/>
      <c r="J341" s="6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9"/>
      <c r="D342" s="9"/>
      <c r="E342" s="9"/>
      <c r="F342" s="9"/>
      <c r="G342" s="9"/>
      <c r="H342" s="9"/>
      <c r="I342" s="6"/>
      <c r="J342" s="6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9"/>
      <c r="D343" s="9"/>
      <c r="E343" s="9"/>
      <c r="F343" s="9"/>
      <c r="G343" s="9"/>
      <c r="H343" s="9"/>
      <c r="I343" s="6"/>
      <c r="J343" s="6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9"/>
      <c r="D344" s="9"/>
      <c r="E344" s="9"/>
      <c r="F344" s="9"/>
      <c r="G344" s="9"/>
      <c r="H344" s="9"/>
      <c r="I344" s="6"/>
      <c r="J344" s="6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9"/>
      <c r="D345" s="9"/>
      <c r="E345" s="9"/>
      <c r="F345" s="9"/>
      <c r="G345" s="9"/>
      <c r="H345" s="9"/>
      <c r="I345" s="6"/>
      <c r="J345" s="6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9"/>
      <c r="D346" s="9"/>
      <c r="E346" s="9"/>
      <c r="F346" s="9"/>
      <c r="G346" s="9"/>
      <c r="H346" s="9"/>
      <c r="I346" s="6"/>
      <c r="J346" s="6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9"/>
      <c r="D347" s="9"/>
      <c r="E347" s="9"/>
      <c r="F347" s="9"/>
      <c r="G347" s="9"/>
      <c r="H347" s="9"/>
      <c r="I347" s="6"/>
      <c r="J347" s="6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9"/>
      <c r="D348" s="9"/>
      <c r="E348" s="9"/>
      <c r="F348" s="9"/>
      <c r="G348" s="9"/>
      <c r="H348" s="9"/>
      <c r="I348" s="6"/>
      <c r="J348" s="6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9"/>
      <c r="D349" s="9"/>
      <c r="E349" s="9"/>
      <c r="F349" s="9"/>
      <c r="G349" s="9"/>
      <c r="H349" s="9"/>
      <c r="I349" s="6"/>
      <c r="J349" s="6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9"/>
      <c r="D350" s="9"/>
      <c r="E350" s="9"/>
      <c r="F350" s="9"/>
      <c r="G350" s="9"/>
      <c r="H350" s="9"/>
      <c r="I350" s="6"/>
      <c r="J350" s="6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9"/>
      <c r="D351" s="9"/>
      <c r="E351" s="9"/>
      <c r="F351" s="9"/>
      <c r="G351" s="9"/>
      <c r="H351" s="9"/>
      <c r="I351" s="6"/>
      <c r="J351" s="6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9"/>
      <c r="D352" s="9"/>
      <c r="E352" s="9"/>
      <c r="F352" s="9"/>
      <c r="G352" s="9"/>
      <c r="H352" s="9"/>
      <c r="I352" s="6"/>
      <c r="J352" s="6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9"/>
      <c r="D353" s="9"/>
      <c r="E353" s="9"/>
      <c r="F353" s="9"/>
      <c r="G353" s="9"/>
      <c r="H353" s="9"/>
      <c r="I353" s="6"/>
      <c r="J353" s="6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9"/>
      <c r="D354" s="9"/>
      <c r="E354" s="9"/>
      <c r="F354" s="9"/>
      <c r="G354" s="9"/>
      <c r="H354" s="9"/>
      <c r="I354" s="6"/>
      <c r="J354" s="6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9"/>
      <c r="D355" s="9"/>
      <c r="E355" s="9"/>
      <c r="F355" s="9"/>
      <c r="G355" s="9"/>
      <c r="H355" s="9"/>
      <c r="I355" s="6"/>
      <c r="J355" s="6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9"/>
      <c r="D356" s="9"/>
      <c r="E356" s="9"/>
      <c r="F356" s="9"/>
      <c r="G356" s="9"/>
      <c r="H356" s="9"/>
      <c r="I356" s="6"/>
      <c r="J356" s="6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9"/>
      <c r="D357" s="9"/>
      <c r="E357" s="9"/>
      <c r="F357" s="9"/>
      <c r="G357" s="9"/>
      <c r="H357" s="9"/>
      <c r="I357" s="6"/>
      <c r="J357" s="6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9"/>
      <c r="D358" s="9"/>
      <c r="E358" s="9"/>
      <c r="F358" s="9"/>
      <c r="G358" s="9"/>
      <c r="H358" s="9"/>
      <c r="I358" s="6"/>
      <c r="J358" s="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9"/>
      <c r="D359" s="9"/>
      <c r="E359" s="9"/>
      <c r="F359" s="9"/>
      <c r="G359" s="9"/>
      <c r="H359" s="9"/>
      <c r="I359" s="6"/>
      <c r="J359" s="6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9"/>
      <c r="D360" s="9"/>
      <c r="E360" s="9"/>
      <c r="F360" s="9"/>
      <c r="G360" s="9"/>
      <c r="H360" s="9"/>
      <c r="I360" s="6"/>
      <c r="J360" s="6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9"/>
      <c r="D361" s="9"/>
      <c r="E361" s="9"/>
      <c r="F361" s="9"/>
      <c r="G361" s="9"/>
      <c r="H361" s="9"/>
      <c r="I361" s="6"/>
      <c r="J361" s="6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9"/>
      <c r="D362" s="9"/>
      <c r="E362" s="9"/>
      <c r="F362" s="9"/>
      <c r="G362" s="9"/>
      <c r="H362" s="9"/>
      <c r="I362" s="6"/>
      <c r="J362" s="6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9"/>
      <c r="D363" s="9"/>
      <c r="E363" s="9"/>
      <c r="F363" s="9"/>
      <c r="G363" s="9"/>
      <c r="H363" s="9"/>
      <c r="I363" s="6"/>
      <c r="J363" s="6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9"/>
      <c r="D364" s="9"/>
      <c r="E364" s="9"/>
      <c r="F364" s="9"/>
      <c r="G364" s="9"/>
      <c r="H364" s="9"/>
      <c r="I364" s="6"/>
      <c r="J364" s="6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9"/>
      <c r="D365" s="9"/>
      <c r="E365" s="9"/>
      <c r="F365" s="9"/>
      <c r="G365" s="9"/>
      <c r="H365" s="9"/>
      <c r="I365" s="6"/>
      <c r="J365" s="6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9"/>
      <c r="D366" s="9"/>
      <c r="E366" s="9"/>
      <c r="F366" s="9"/>
      <c r="G366" s="9"/>
      <c r="H366" s="9"/>
      <c r="I366" s="6"/>
      <c r="J366" s="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9"/>
      <c r="D367" s="9"/>
      <c r="E367" s="9"/>
      <c r="F367" s="9"/>
      <c r="G367" s="9"/>
      <c r="H367" s="9"/>
      <c r="I367" s="6"/>
      <c r="J367" s="6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9"/>
      <c r="D368" s="9"/>
      <c r="E368" s="9"/>
      <c r="F368" s="9"/>
      <c r="G368" s="9"/>
      <c r="H368" s="9"/>
      <c r="I368" s="6"/>
      <c r="J368" s="6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9"/>
      <c r="D369" s="9"/>
      <c r="E369" s="9"/>
      <c r="F369" s="9"/>
      <c r="G369" s="9"/>
      <c r="H369" s="9"/>
      <c r="I369" s="6"/>
      <c r="J369" s="6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9"/>
      <c r="D370" s="9"/>
      <c r="E370" s="9"/>
      <c r="F370" s="9"/>
      <c r="G370" s="9"/>
      <c r="H370" s="9"/>
      <c r="I370" s="6"/>
      <c r="J370" s="6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9"/>
      <c r="D371" s="9"/>
      <c r="E371" s="9"/>
      <c r="F371" s="9"/>
      <c r="G371" s="9"/>
      <c r="H371" s="9"/>
      <c r="I371" s="6"/>
      <c r="J371" s="6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9"/>
      <c r="D372" s="9"/>
      <c r="E372" s="9"/>
      <c r="F372" s="9"/>
      <c r="G372" s="9"/>
      <c r="H372" s="9"/>
      <c r="I372" s="6"/>
      <c r="J372" s="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9"/>
      <c r="D373" s="9"/>
      <c r="E373" s="9"/>
      <c r="F373" s="9"/>
      <c r="G373" s="9"/>
      <c r="H373" s="9"/>
      <c r="I373" s="6"/>
      <c r="J373" s="6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9"/>
      <c r="D374" s="9"/>
      <c r="E374" s="9"/>
      <c r="F374" s="9"/>
      <c r="G374" s="9"/>
      <c r="H374" s="9"/>
      <c r="I374" s="6"/>
      <c r="J374" s="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9"/>
      <c r="D375" s="9"/>
      <c r="E375" s="9"/>
      <c r="F375" s="9"/>
      <c r="G375" s="9"/>
      <c r="H375" s="9"/>
      <c r="I375" s="6"/>
      <c r="J375" s="6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9"/>
      <c r="D376" s="9"/>
      <c r="E376" s="9"/>
      <c r="F376" s="9"/>
      <c r="G376" s="9"/>
      <c r="H376" s="9"/>
      <c r="I376" s="6"/>
      <c r="J376" s="6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9"/>
      <c r="D377" s="9"/>
      <c r="E377" s="9"/>
      <c r="F377" s="9"/>
      <c r="G377" s="9"/>
      <c r="H377" s="9"/>
      <c r="I377" s="6"/>
      <c r="J377" s="6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9"/>
      <c r="D378" s="9"/>
      <c r="E378" s="9"/>
      <c r="F378" s="9"/>
      <c r="G378" s="9"/>
      <c r="H378" s="9"/>
      <c r="I378" s="6"/>
      <c r="J378" s="6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9"/>
      <c r="D379" s="9"/>
      <c r="E379" s="9"/>
      <c r="F379" s="9"/>
      <c r="G379" s="9"/>
      <c r="H379" s="9"/>
      <c r="I379" s="6"/>
      <c r="J379" s="6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9"/>
      <c r="D380" s="9"/>
      <c r="E380" s="9"/>
      <c r="F380" s="9"/>
      <c r="G380" s="9"/>
      <c r="H380" s="9"/>
      <c r="I380" s="6"/>
      <c r="J380" s="6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9"/>
      <c r="D381" s="9"/>
      <c r="E381" s="9"/>
      <c r="F381" s="9"/>
      <c r="G381" s="9"/>
      <c r="H381" s="9"/>
      <c r="I381" s="6"/>
      <c r="J381" s="6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9"/>
      <c r="D382" s="9"/>
      <c r="E382" s="9"/>
      <c r="F382" s="9"/>
      <c r="G382" s="9"/>
      <c r="H382" s="9"/>
      <c r="I382" s="6"/>
      <c r="J382" s="6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9"/>
      <c r="D383" s="9"/>
      <c r="E383" s="9"/>
      <c r="F383" s="9"/>
      <c r="G383" s="9"/>
      <c r="H383" s="9"/>
      <c r="I383" s="6"/>
      <c r="J383" s="6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9"/>
      <c r="D384" s="9"/>
      <c r="E384" s="9"/>
      <c r="F384" s="9"/>
      <c r="G384" s="9"/>
      <c r="H384" s="9"/>
      <c r="I384" s="6"/>
      <c r="J384" s="6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9"/>
      <c r="D385" s="9"/>
      <c r="E385" s="9"/>
      <c r="F385" s="9"/>
      <c r="G385" s="9"/>
      <c r="H385" s="9"/>
      <c r="I385" s="6"/>
      <c r="J385" s="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9"/>
      <c r="D386" s="9"/>
      <c r="E386" s="9"/>
      <c r="F386" s="9"/>
      <c r="G386" s="9"/>
      <c r="H386" s="9"/>
      <c r="I386" s="6"/>
      <c r="J386" s="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9"/>
      <c r="D387" s="9"/>
      <c r="E387" s="9"/>
      <c r="F387" s="9"/>
      <c r="G387" s="9"/>
      <c r="H387" s="9"/>
      <c r="I387" s="6"/>
      <c r="J387" s="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9"/>
      <c r="D388" s="9"/>
      <c r="E388" s="9"/>
      <c r="F388" s="9"/>
      <c r="G388" s="9"/>
      <c r="H388" s="9"/>
      <c r="I388" s="6"/>
      <c r="J388" s="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9"/>
      <c r="D389" s="9"/>
      <c r="E389" s="9"/>
      <c r="F389" s="9"/>
      <c r="G389" s="9"/>
      <c r="H389" s="9"/>
      <c r="I389" s="6"/>
      <c r="J389" s="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9"/>
      <c r="D390" s="9"/>
      <c r="E390" s="9"/>
      <c r="F390" s="9"/>
      <c r="G390" s="9"/>
      <c r="H390" s="9"/>
      <c r="I390" s="6"/>
      <c r="J390" s="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9"/>
      <c r="D391" s="9"/>
      <c r="E391" s="9"/>
      <c r="F391" s="9"/>
      <c r="G391" s="9"/>
      <c r="H391" s="9"/>
      <c r="I391" s="6"/>
      <c r="J391" s="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9"/>
      <c r="D392" s="9"/>
      <c r="E392" s="9"/>
      <c r="F392" s="9"/>
      <c r="G392" s="9"/>
      <c r="H392" s="9"/>
      <c r="I392" s="6"/>
      <c r="J392" s="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9"/>
      <c r="D393" s="9"/>
      <c r="E393" s="9"/>
      <c r="F393" s="9"/>
      <c r="G393" s="9"/>
      <c r="H393" s="9"/>
      <c r="I393" s="6"/>
      <c r="J393" s="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9"/>
      <c r="D394" s="9"/>
      <c r="E394" s="9"/>
      <c r="F394" s="9"/>
      <c r="G394" s="9"/>
      <c r="H394" s="9"/>
      <c r="I394" s="6"/>
      <c r="J394" s="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9"/>
      <c r="D395" s="9"/>
      <c r="E395" s="9"/>
      <c r="F395" s="9"/>
      <c r="G395" s="9"/>
      <c r="H395" s="9"/>
      <c r="I395" s="6"/>
      <c r="J395" s="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9"/>
      <c r="D396" s="9"/>
      <c r="E396" s="9"/>
      <c r="F396" s="9"/>
      <c r="G396" s="9"/>
      <c r="H396" s="9"/>
      <c r="I396" s="6"/>
      <c r="J396" s="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9"/>
      <c r="D397" s="9"/>
      <c r="E397" s="9"/>
      <c r="F397" s="9"/>
      <c r="G397" s="9"/>
      <c r="H397" s="9"/>
      <c r="I397" s="6"/>
      <c r="J397" s="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9"/>
      <c r="D398" s="9"/>
      <c r="E398" s="9"/>
      <c r="F398" s="9"/>
      <c r="G398" s="9"/>
      <c r="H398" s="9"/>
      <c r="I398" s="6"/>
      <c r="J398" s="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9"/>
      <c r="D399" s="9"/>
      <c r="E399" s="9"/>
      <c r="F399" s="9"/>
      <c r="G399" s="9"/>
      <c r="H399" s="9"/>
      <c r="I399" s="6"/>
      <c r="J399" s="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9"/>
      <c r="D400" s="9"/>
      <c r="E400" s="9"/>
      <c r="F400" s="9"/>
      <c r="G400" s="9"/>
      <c r="H400" s="9"/>
      <c r="I400" s="6"/>
      <c r="J400" s="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9"/>
      <c r="D401" s="9"/>
      <c r="E401" s="9"/>
      <c r="F401" s="9"/>
      <c r="G401" s="9"/>
      <c r="H401" s="9"/>
      <c r="I401" s="6"/>
      <c r="J401" s="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9"/>
      <c r="D402" s="9"/>
      <c r="E402" s="9"/>
      <c r="F402" s="9"/>
      <c r="G402" s="9"/>
      <c r="H402" s="9"/>
      <c r="I402" s="6"/>
      <c r="J402" s="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9"/>
      <c r="D403" s="9"/>
      <c r="E403" s="9"/>
      <c r="F403" s="9"/>
      <c r="G403" s="9"/>
      <c r="H403" s="9"/>
      <c r="I403" s="6"/>
      <c r="J403" s="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9"/>
      <c r="D404" s="9"/>
      <c r="E404" s="9"/>
      <c r="F404" s="9"/>
      <c r="G404" s="9"/>
      <c r="H404" s="9"/>
      <c r="I404" s="6"/>
      <c r="J404" s="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9"/>
      <c r="D405" s="9"/>
      <c r="E405" s="9"/>
      <c r="F405" s="9"/>
      <c r="G405" s="9"/>
      <c r="H405" s="9"/>
      <c r="I405" s="6"/>
      <c r="J405" s="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9"/>
      <c r="D406" s="9"/>
      <c r="E406" s="9"/>
      <c r="F406" s="9"/>
      <c r="G406" s="9"/>
      <c r="H406" s="9"/>
      <c r="I406" s="6"/>
      <c r="J406" s="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9"/>
      <c r="D407" s="9"/>
      <c r="E407" s="9"/>
      <c r="F407" s="9"/>
      <c r="G407" s="9"/>
      <c r="H407" s="9"/>
      <c r="I407" s="6"/>
      <c r="J407" s="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9"/>
      <c r="D408" s="9"/>
      <c r="E408" s="9"/>
      <c r="F408" s="9"/>
      <c r="G408" s="9"/>
      <c r="H408" s="9"/>
      <c r="I408" s="6"/>
      <c r="J408" s="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9"/>
      <c r="D409" s="9"/>
      <c r="E409" s="9"/>
      <c r="F409" s="9"/>
      <c r="G409" s="9"/>
      <c r="H409" s="9"/>
      <c r="I409" s="6"/>
      <c r="J409" s="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9"/>
      <c r="D410" s="9"/>
      <c r="E410" s="9"/>
      <c r="F410" s="9"/>
      <c r="G410" s="9"/>
      <c r="H410" s="9"/>
      <c r="I410" s="6"/>
      <c r="J410" s="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9"/>
      <c r="D411" s="9"/>
      <c r="E411" s="9"/>
      <c r="F411" s="9"/>
      <c r="G411" s="9"/>
      <c r="H411" s="9"/>
      <c r="I411" s="6"/>
      <c r="J411" s="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9"/>
      <c r="D412" s="9"/>
      <c r="E412" s="9"/>
      <c r="F412" s="9"/>
      <c r="G412" s="9"/>
      <c r="H412" s="9"/>
      <c r="I412" s="6"/>
      <c r="J412" s="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9"/>
      <c r="D413" s="9"/>
      <c r="E413" s="9"/>
      <c r="F413" s="9"/>
      <c r="G413" s="9"/>
      <c r="H413" s="9"/>
      <c r="I413" s="6"/>
      <c r="J413" s="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9"/>
      <c r="D414" s="9"/>
      <c r="E414" s="9"/>
      <c r="F414" s="9"/>
      <c r="G414" s="9"/>
      <c r="H414" s="9"/>
      <c r="I414" s="6"/>
      <c r="J414" s="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9"/>
      <c r="D415" s="9"/>
      <c r="E415" s="9"/>
      <c r="F415" s="9"/>
      <c r="G415" s="9"/>
      <c r="H415" s="9"/>
      <c r="I415" s="6"/>
      <c r="J415" s="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9"/>
      <c r="D416" s="9"/>
      <c r="E416" s="9"/>
      <c r="F416" s="9"/>
      <c r="G416" s="9"/>
      <c r="H416" s="9"/>
      <c r="I416" s="6"/>
      <c r="J416" s="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9"/>
      <c r="D417" s="9"/>
      <c r="E417" s="9"/>
      <c r="F417" s="9"/>
      <c r="G417" s="9"/>
      <c r="H417" s="9"/>
      <c r="I417" s="6"/>
      <c r="J417" s="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9"/>
      <c r="D418" s="9"/>
      <c r="E418" s="9"/>
      <c r="F418" s="9"/>
      <c r="G418" s="9"/>
      <c r="H418" s="9"/>
      <c r="I418" s="6"/>
      <c r="J418" s="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9"/>
      <c r="D419" s="9"/>
      <c r="E419" s="9"/>
      <c r="F419" s="9"/>
      <c r="G419" s="9"/>
      <c r="H419" s="9"/>
      <c r="I419" s="6"/>
      <c r="J419" s="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9"/>
      <c r="D420" s="9"/>
      <c r="E420" s="9"/>
      <c r="F420" s="9"/>
      <c r="G420" s="9"/>
      <c r="H420" s="9"/>
      <c r="I420" s="6"/>
      <c r="J420" s="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9"/>
      <c r="D421" s="9"/>
      <c r="E421" s="9"/>
      <c r="F421" s="9"/>
      <c r="G421" s="9"/>
      <c r="H421" s="9"/>
      <c r="I421" s="6"/>
      <c r="J421" s="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9"/>
      <c r="D422" s="9"/>
      <c r="E422" s="9"/>
      <c r="F422" s="9"/>
      <c r="G422" s="9"/>
      <c r="H422" s="9"/>
      <c r="I422" s="6"/>
      <c r="J422" s="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9"/>
      <c r="D423" s="9"/>
      <c r="E423" s="9"/>
      <c r="F423" s="9"/>
      <c r="G423" s="9"/>
      <c r="H423" s="9"/>
      <c r="I423" s="6"/>
      <c r="J423" s="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9"/>
      <c r="D424" s="9"/>
      <c r="E424" s="9"/>
      <c r="F424" s="9"/>
      <c r="G424" s="9"/>
      <c r="H424" s="9"/>
      <c r="I424" s="6"/>
      <c r="J424" s="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9"/>
      <c r="D425" s="9"/>
      <c r="E425" s="9"/>
      <c r="F425" s="9"/>
      <c r="G425" s="9"/>
      <c r="H425" s="9"/>
      <c r="I425" s="6"/>
      <c r="J425" s="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9"/>
      <c r="D426" s="9"/>
      <c r="E426" s="9"/>
      <c r="F426" s="9"/>
      <c r="G426" s="9"/>
      <c r="H426" s="9"/>
      <c r="I426" s="6"/>
      <c r="J426" s="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9"/>
      <c r="D427" s="9"/>
      <c r="E427" s="9"/>
      <c r="F427" s="9"/>
      <c r="G427" s="9"/>
      <c r="H427" s="9"/>
      <c r="I427" s="6"/>
      <c r="J427" s="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9"/>
      <c r="D428" s="9"/>
      <c r="E428" s="9"/>
      <c r="F428" s="9"/>
      <c r="G428" s="9"/>
      <c r="H428" s="9"/>
      <c r="I428" s="6"/>
      <c r="J428" s="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9"/>
      <c r="D429" s="9"/>
      <c r="E429" s="9"/>
      <c r="F429" s="9"/>
      <c r="G429" s="9"/>
      <c r="H429" s="9"/>
      <c r="I429" s="6"/>
      <c r="J429" s="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9"/>
      <c r="D430" s="9"/>
      <c r="E430" s="9"/>
      <c r="F430" s="9"/>
      <c r="G430" s="9"/>
      <c r="H430" s="9"/>
      <c r="I430" s="6"/>
      <c r="J430" s="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9"/>
      <c r="D431" s="9"/>
      <c r="E431" s="9"/>
      <c r="F431" s="9"/>
      <c r="G431" s="9"/>
      <c r="H431" s="9"/>
      <c r="I431" s="6"/>
      <c r="J431" s="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9"/>
      <c r="D432" s="9"/>
      <c r="E432" s="9"/>
      <c r="F432" s="9"/>
      <c r="G432" s="9"/>
      <c r="H432" s="9"/>
      <c r="I432" s="6"/>
      <c r="J432" s="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9"/>
      <c r="D433" s="9"/>
      <c r="E433" s="9"/>
      <c r="F433" s="9"/>
      <c r="G433" s="9"/>
      <c r="H433" s="9"/>
      <c r="I433" s="6"/>
      <c r="J433" s="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9"/>
      <c r="D434" s="9"/>
      <c r="E434" s="9"/>
      <c r="F434" s="9"/>
      <c r="G434" s="9"/>
      <c r="H434" s="9"/>
      <c r="I434" s="6"/>
      <c r="J434" s="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9"/>
      <c r="D435" s="9"/>
      <c r="E435" s="9"/>
      <c r="F435" s="9"/>
      <c r="G435" s="9"/>
      <c r="H435" s="9"/>
      <c r="I435" s="6"/>
      <c r="J435" s="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9"/>
      <c r="D436" s="9"/>
      <c r="E436" s="9"/>
      <c r="F436" s="9"/>
      <c r="G436" s="9"/>
      <c r="H436" s="9"/>
      <c r="I436" s="6"/>
      <c r="J436" s="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9"/>
      <c r="D437" s="9"/>
      <c r="E437" s="9"/>
      <c r="F437" s="9"/>
      <c r="G437" s="9"/>
      <c r="H437" s="9"/>
      <c r="I437" s="6"/>
      <c r="J437" s="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9"/>
      <c r="D438" s="9"/>
      <c r="E438" s="9"/>
      <c r="F438" s="9"/>
      <c r="G438" s="9"/>
      <c r="H438" s="9"/>
      <c r="I438" s="6"/>
      <c r="J438" s="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9"/>
      <c r="D439" s="9"/>
      <c r="E439" s="9"/>
      <c r="F439" s="9"/>
      <c r="G439" s="9"/>
      <c r="H439" s="9"/>
      <c r="I439" s="6"/>
      <c r="J439" s="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9"/>
      <c r="D440" s="9"/>
      <c r="E440" s="9"/>
      <c r="F440" s="9"/>
      <c r="G440" s="9"/>
      <c r="H440" s="9"/>
      <c r="I440" s="6"/>
      <c r="J440" s="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9"/>
      <c r="D441" s="9"/>
      <c r="E441" s="9"/>
      <c r="F441" s="9"/>
      <c r="G441" s="9"/>
      <c r="H441" s="9"/>
      <c r="I441" s="6"/>
      <c r="J441" s="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9"/>
      <c r="D442" s="9"/>
      <c r="E442" s="9"/>
      <c r="F442" s="9"/>
      <c r="G442" s="9"/>
      <c r="H442" s="9"/>
      <c r="I442" s="6"/>
      <c r="J442" s="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9"/>
      <c r="D443" s="9"/>
      <c r="E443" s="9"/>
      <c r="F443" s="9"/>
      <c r="G443" s="9"/>
      <c r="H443" s="9"/>
      <c r="I443" s="6"/>
      <c r="J443" s="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9"/>
      <c r="D444" s="9"/>
      <c r="E444" s="9"/>
      <c r="F444" s="9"/>
      <c r="G444" s="9"/>
      <c r="H444" s="9"/>
      <c r="I444" s="6"/>
      <c r="J444" s="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9"/>
      <c r="D445" s="9"/>
      <c r="E445" s="9"/>
      <c r="F445" s="9"/>
      <c r="G445" s="9"/>
      <c r="H445" s="9"/>
      <c r="I445" s="6"/>
      <c r="J445" s="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9"/>
      <c r="D446" s="9"/>
      <c r="E446" s="9"/>
      <c r="F446" s="9"/>
      <c r="G446" s="9"/>
      <c r="H446" s="9"/>
      <c r="I446" s="6"/>
      <c r="J446" s="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9"/>
      <c r="D447" s="9"/>
      <c r="E447" s="9"/>
      <c r="F447" s="9"/>
      <c r="G447" s="9"/>
      <c r="H447" s="9"/>
      <c r="I447" s="6"/>
      <c r="J447" s="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9"/>
      <c r="D448" s="9"/>
      <c r="E448" s="9"/>
      <c r="F448" s="9"/>
      <c r="G448" s="9"/>
      <c r="H448" s="9"/>
      <c r="I448" s="6"/>
      <c r="J448" s="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9"/>
      <c r="D449" s="9"/>
      <c r="E449" s="9"/>
      <c r="F449" s="9"/>
      <c r="G449" s="9"/>
      <c r="H449" s="9"/>
      <c r="I449" s="6"/>
      <c r="J449" s="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9"/>
      <c r="D450" s="9"/>
      <c r="E450" s="9"/>
      <c r="F450" s="9"/>
      <c r="G450" s="9"/>
      <c r="H450" s="9"/>
      <c r="I450" s="6"/>
      <c r="J450" s="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9"/>
      <c r="D451" s="9"/>
      <c r="E451" s="9"/>
      <c r="F451" s="9"/>
      <c r="G451" s="9"/>
      <c r="H451" s="9"/>
      <c r="I451" s="6"/>
      <c r="J451" s="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9"/>
      <c r="D452" s="9"/>
      <c r="E452" s="9"/>
      <c r="F452" s="9"/>
      <c r="G452" s="9"/>
      <c r="H452" s="9"/>
      <c r="I452" s="6"/>
      <c r="J452" s="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9"/>
      <c r="D453" s="9"/>
      <c r="E453" s="9"/>
      <c r="F453" s="9"/>
      <c r="G453" s="9"/>
      <c r="H453" s="9"/>
      <c r="I453" s="6"/>
      <c r="J453" s="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9"/>
      <c r="D454" s="9"/>
      <c r="E454" s="9"/>
      <c r="F454" s="9"/>
      <c r="G454" s="9"/>
      <c r="H454" s="9"/>
      <c r="I454" s="6"/>
      <c r="J454" s="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9"/>
      <c r="D455" s="9"/>
      <c r="E455" s="9"/>
      <c r="F455" s="9"/>
      <c r="G455" s="9"/>
      <c r="H455" s="9"/>
      <c r="I455" s="6"/>
      <c r="J455" s="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9"/>
      <c r="D456" s="9"/>
      <c r="E456" s="9"/>
      <c r="F456" s="9"/>
      <c r="G456" s="9"/>
      <c r="H456" s="9"/>
      <c r="I456" s="6"/>
      <c r="J456" s="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9"/>
      <c r="D457" s="9"/>
      <c r="E457" s="9"/>
      <c r="F457" s="9"/>
      <c r="G457" s="9"/>
      <c r="H457" s="9"/>
      <c r="I457" s="6"/>
      <c r="J457" s="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9"/>
      <c r="D458" s="9"/>
      <c r="E458" s="9"/>
      <c r="F458" s="9"/>
      <c r="G458" s="9"/>
      <c r="H458" s="9"/>
      <c r="I458" s="6"/>
      <c r="J458" s="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9"/>
      <c r="D459" s="9"/>
      <c r="E459" s="9"/>
      <c r="F459" s="9"/>
      <c r="G459" s="9"/>
      <c r="H459" s="9"/>
      <c r="I459" s="6"/>
      <c r="J459" s="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9"/>
      <c r="D460" s="9"/>
      <c r="E460" s="9"/>
      <c r="F460" s="9"/>
      <c r="G460" s="9"/>
      <c r="H460" s="9"/>
      <c r="I460" s="6"/>
      <c r="J460" s="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9"/>
      <c r="D461" s="9"/>
      <c r="E461" s="9"/>
      <c r="F461" s="9"/>
      <c r="G461" s="9"/>
      <c r="H461" s="9"/>
      <c r="I461" s="6"/>
      <c r="J461" s="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9"/>
      <c r="D462" s="9"/>
      <c r="E462" s="9"/>
      <c r="F462" s="9"/>
      <c r="G462" s="9"/>
      <c r="H462" s="9"/>
      <c r="I462" s="6"/>
      <c r="J462" s="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9"/>
      <c r="D463" s="9"/>
      <c r="E463" s="9"/>
      <c r="F463" s="9"/>
      <c r="G463" s="9"/>
      <c r="H463" s="9"/>
      <c r="I463" s="6"/>
      <c r="J463" s="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9"/>
      <c r="D464" s="9"/>
      <c r="E464" s="9"/>
      <c r="F464" s="9"/>
      <c r="G464" s="9"/>
      <c r="H464" s="9"/>
      <c r="I464" s="6"/>
      <c r="J464" s="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9"/>
      <c r="D465" s="9"/>
      <c r="E465" s="9"/>
      <c r="F465" s="9"/>
      <c r="G465" s="9"/>
      <c r="H465" s="9"/>
      <c r="I465" s="6"/>
      <c r="J465" s="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9"/>
      <c r="D466" s="9"/>
      <c r="E466" s="9"/>
      <c r="F466" s="9"/>
      <c r="G466" s="9"/>
      <c r="H466" s="9"/>
      <c r="I466" s="6"/>
      <c r="J466" s="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9"/>
      <c r="D467" s="9"/>
      <c r="E467" s="9"/>
      <c r="F467" s="9"/>
      <c r="G467" s="9"/>
      <c r="H467" s="9"/>
      <c r="I467" s="6"/>
      <c r="J467" s="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9"/>
      <c r="D468" s="9"/>
      <c r="E468" s="9"/>
      <c r="F468" s="9"/>
      <c r="G468" s="9"/>
      <c r="H468" s="9"/>
      <c r="I468" s="6"/>
      <c r="J468" s="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9"/>
      <c r="D469" s="9"/>
      <c r="E469" s="9"/>
      <c r="F469" s="9"/>
      <c r="G469" s="9"/>
      <c r="H469" s="9"/>
      <c r="I469" s="6"/>
      <c r="J469" s="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9"/>
      <c r="D470" s="9"/>
      <c r="E470" s="9"/>
      <c r="F470" s="9"/>
      <c r="G470" s="9"/>
      <c r="H470" s="9"/>
      <c r="I470" s="6"/>
      <c r="J470" s="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9"/>
      <c r="D471" s="9"/>
      <c r="E471" s="9"/>
      <c r="F471" s="9"/>
      <c r="G471" s="9"/>
      <c r="H471" s="9"/>
      <c r="I471" s="6"/>
      <c r="J471" s="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9"/>
      <c r="D472" s="9"/>
      <c r="E472" s="9"/>
      <c r="F472" s="9"/>
      <c r="G472" s="9"/>
      <c r="H472" s="9"/>
      <c r="I472" s="6"/>
      <c r="J472" s="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9"/>
      <c r="D473" s="9"/>
      <c r="E473" s="9"/>
      <c r="F473" s="9"/>
      <c r="G473" s="9"/>
      <c r="H473" s="9"/>
      <c r="I473" s="6"/>
      <c r="J473" s="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9"/>
      <c r="D474" s="9"/>
      <c r="E474" s="9"/>
      <c r="F474" s="9"/>
      <c r="G474" s="9"/>
      <c r="H474" s="9"/>
      <c r="I474" s="6"/>
      <c r="J474" s="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9"/>
      <c r="D475" s="9"/>
      <c r="E475" s="9"/>
      <c r="F475" s="9"/>
      <c r="G475" s="9"/>
      <c r="H475" s="9"/>
      <c r="I475" s="6"/>
      <c r="J475" s="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9"/>
      <c r="D476" s="9"/>
      <c r="E476" s="9"/>
      <c r="F476" s="9"/>
      <c r="G476" s="9"/>
      <c r="H476" s="9"/>
      <c r="I476" s="6"/>
      <c r="J476" s="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9"/>
      <c r="D477" s="9"/>
      <c r="E477" s="9"/>
      <c r="F477" s="9"/>
      <c r="G477" s="9"/>
      <c r="H477" s="9"/>
      <c r="I477" s="6"/>
      <c r="J477" s="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9"/>
      <c r="D478" s="9"/>
      <c r="E478" s="9"/>
      <c r="F478" s="9"/>
      <c r="G478" s="9"/>
      <c r="H478" s="9"/>
      <c r="I478" s="6"/>
      <c r="J478" s="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9"/>
      <c r="D479" s="9"/>
      <c r="E479" s="9"/>
      <c r="F479" s="9"/>
      <c r="G479" s="9"/>
      <c r="H479" s="9"/>
      <c r="I479" s="6"/>
      <c r="J479" s="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9"/>
      <c r="D480" s="9"/>
      <c r="E480" s="9"/>
      <c r="F480" s="9"/>
      <c r="G480" s="9"/>
      <c r="H480" s="9"/>
      <c r="I480" s="6"/>
      <c r="J480" s="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9"/>
      <c r="D481" s="9"/>
      <c r="E481" s="9"/>
      <c r="F481" s="9"/>
      <c r="G481" s="9"/>
      <c r="H481" s="9"/>
      <c r="I481" s="6"/>
      <c r="J481" s="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9"/>
      <c r="D482" s="9"/>
      <c r="E482" s="9"/>
      <c r="F482" s="9"/>
      <c r="G482" s="9"/>
      <c r="H482" s="9"/>
      <c r="I482" s="6"/>
      <c r="J482" s="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9"/>
      <c r="D483" s="9"/>
      <c r="E483" s="9"/>
      <c r="F483" s="9"/>
      <c r="G483" s="9"/>
      <c r="H483" s="9"/>
      <c r="I483" s="6"/>
      <c r="J483" s="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9"/>
      <c r="D484" s="9"/>
      <c r="E484" s="9"/>
      <c r="F484" s="9"/>
      <c r="G484" s="9"/>
      <c r="H484" s="9"/>
      <c r="I484" s="6"/>
      <c r="J484" s="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9"/>
      <c r="D485" s="9"/>
      <c r="E485" s="9"/>
      <c r="F485" s="9"/>
      <c r="G485" s="9"/>
      <c r="H485" s="9"/>
      <c r="I485" s="6"/>
      <c r="J485" s="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9"/>
      <c r="D486" s="9"/>
      <c r="E486" s="9"/>
      <c r="F486" s="9"/>
      <c r="G486" s="9"/>
      <c r="H486" s="9"/>
      <c r="I486" s="6"/>
      <c r="J486" s="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9"/>
      <c r="D487" s="9"/>
      <c r="E487" s="9"/>
      <c r="F487" s="9"/>
      <c r="G487" s="9"/>
      <c r="H487" s="9"/>
      <c r="I487" s="6"/>
      <c r="J487" s="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9"/>
      <c r="D488" s="9"/>
      <c r="E488" s="9"/>
      <c r="F488" s="9"/>
      <c r="G488" s="9"/>
      <c r="H488" s="9"/>
      <c r="I488" s="6"/>
      <c r="J488" s="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9"/>
      <c r="D489" s="9"/>
      <c r="E489" s="9"/>
      <c r="F489" s="9"/>
      <c r="G489" s="9"/>
      <c r="H489" s="9"/>
      <c r="I489" s="6"/>
      <c r="J489" s="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9"/>
      <c r="D490" s="9"/>
      <c r="E490" s="9"/>
      <c r="F490" s="9"/>
      <c r="G490" s="9"/>
      <c r="H490" s="9"/>
      <c r="I490" s="6"/>
      <c r="J490" s="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9"/>
      <c r="D491" s="9"/>
      <c r="E491" s="9"/>
      <c r="F491" s="9"/>
      <c r="G491" s="9"/>
      <c r="H491" s="9"/>
      <c r="I491" s="6"/>
      <c r="J491" s="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9"/>
      <c r="D492" s="9"/>
      <c r="E492" s="9"/>
      <c r="F492" s="9"/>
      <c r="G492" s="9"/>
      <c r="H492" s="9"/>
      <c r="I492" s="6"/>
      <c r="J492" s="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9"/>
      <c r="D493" s="9"/>
      <c r="E493" s="9"/>
      <c r="F493" s="9"/>
      <c r="G493" s="9"/>
      <c r="H493" s="9"/>
      <c r="I493" s="6"/>
      <c r="J493" s="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9"/>
      <c r="D494" s="9"/>
      <c r="E494" s="9"/>
      <c r="F494" s="9"/>
      <c r="G494" s="9"/>
      <c r="H494" s="9"/>
      <c r="I494" s="6"/>
      <c r="J494" s="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9"/>
      <c r="D495" s="9"/>
      <c r="E495" s="9"/>
      <c r="F495" s="9"/>
      <c r="G495" s="9"/>
      <c r="H495" s="9"/>
      <c r="I495" s="6"/>
      <c r="J495" s="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9"/>
      <c r="D496" s="9"/>
      <c r="E496" s="9"/>
      <c r="F496" s="9"/>
      <c r="G496" s="9"/>
      <c r="H496" s="9"/>
      <c r="I496" s="6"/>
      <c r="J496" s="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9"/>
      <c r="D497" s="9"/>
      <c r="E497" s="9"/>
      <c r="F497" s="9"/>
      <c r="G497" s="9"/>
      <c r="H497" s="9"/>
      <c r="I497" s="6"/>
      <c r="J497" s="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9"/>
      <c r="D498" s="9"/>
      <c r="E498" s="9"/>
      <c r="F498" s="9"/>
      <c r="G498" s="9"/>
      <c r="H498" s="9"/>
      <c r="I498" s="6"/>
      <c r="J498" s="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9"/>
      <c r="D499" s="9"/>
      <c r="E499" s="9"/>
      <c r="F499" s="9"/>
      <c r="G499" s="9"/>
      <c r="H499" s="9"/>
      <c r="I499" s="6"/>
      <c r="J499" s="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9"/>
      <c r="D500" s="9"/>
      <c r="E500" s="9"/>
      <c r="F500" s="9"/>
      <c r="G500" s="9"/>
      <c r="H500" s="9"/>
      <c r="I500" s="6"/>
      <c r="J500" s="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9"/>
      <c r="D501" s="9"/>
      <c r="E501" s="9"/>
      <c r="F501" s="9"/>
      <c r="G501" s="9"/>
      <c r="H501" s="9"/>
      <c r="I501" s="6"/>
      <c r="J501" s="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9"/>
      <c r="D502" s="9"/>
      <c r="E502" s="9"/>
      <c r="F502" s="9"/>
      <c r="G502" s="9"/>
      <c r="H502" s="9"/>
      <c r="I502" s="6"/>
      <c r="J502" s="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9"/>
      <c r="D503" s="9"/>
      <c r="E503" s="9"/>
      <c r="F503" s="9"/>
      <c r="G503" s="9"/>
      <c r="H503" s="9"/>
      <c r="I503" s="6"/>
      <c r="J503" s="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9"/>
      <c r="D504" s="9"/>
      <c r="E504" s="9"/>
      <c r="F504" s="9"/>
      <c r="G504" s="9"/>
      <c r="H504" s="9"/>
      <c r="I504" s="6"/>
      <c r="J504" s="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9"/>
      <c r="D505" s="9"/>
      <c r="E505" s="9"/>
      <c r="F505" s="9"/>
      <c r="G505" s="9"/>
      <c r="H505" s="9"/>
      <c r="I505" s="6"/>
      <c r="J505" s="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9"/>
      <c r="D506" s="9"/>
      <c r="E506" s="9"/>
      <c r="F506" s="9"/>
      <c r="G506" s="9"/>
      <c r="H506" s="9"/>
      <c r="I506" s="6"/>
      <c r="J506" s="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9"/>
      <c r="D507" s="9"/>
      <c r="E507" s="9"/>
      <c r="F507" s="9"/>
      <c r="G507" s="9"/>
      <c r="H507" s="9"/>
      <c r="I507" s="6"/>
      <c r="J507" s="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9"/>
      <c r="D508" s="9"/>
      <c r="E508" s="9"/>
      <c r="F508" s="9"/>
      <c r="G508" s="9"/>
      <c r="H508" s="9"/>
      <c r="I508" s="6"/>
      <c r="J508" s="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9"/>
      <c r="D509" s="9"/>
      <c r="E509" s="9"/>
      <c r="F509" s="9"/>
      <c r="G509" s="9"/>
      <c r="H509" s="9"/>
      <c r="I509" s="6"/>
      <c r="J509" s="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9"/>
      <c r="D510" s="9"/>
      <c r="E510" s="9"/>
      <c r="F510" s="9"/>
      <c r="G510" s="9"/>
      <c r="H510" s="9"/>
      <c r="I510" s="6"/>
      <c r="J510" s="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9"/>
      <c r="D511" s="9"/>
      <c r="E511" s="9"/>
      <c r="F511" s="9"/>
      <c r="G511" s="9"/>
      <c r="H511" s="9"/>
      <c r="I511" s="6"/>
      <c r="J511" s="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9"/>
      <c r="D512" s="9"/>
      <c r="E512" s="9"/>
      <c r="F512" s="9"/>
      <c r="G512" s="9"/>
      <c r="H512" s="9"/>
      <c r="I512" s="6"/>
      <c r="J512" s="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9"/>
      <c r="D513" s="9"/>
      <c r="E513" s="9"/>
      <c r="F513" s="9"/>
      <c r="G513" s="9"/>
      <c r="H513" s="9"/>
      <c r="I513" s="6"/>
      <c r="J513" s="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9"/>
      <c r="D514" s="9"/>
      <c r="E514" s="9"/>
      <c r="F514" s="9"/>
      <c r="G514" s="9"/>
      <c r="H514" s="9"/>
      <c r="I514" s="6"/>
      <c r="J514" s="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9"/>
      <c r="D515" s="9"/>
      <c r="E515" s="9"/>
      <c r="F515" s="9"/>
      <c r="G515" s="9"/>
      <c r="H515" s="9"/>
      <c r="I515" s="6"/>
      <c r="J515" s="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9"/>
      <c r="D516" s="9"/>
      <c r="E516" s="9"/>
      <c r="F516" s="9"/>
      <c r="G516" s="9"/>
      <c r="H516" s="9"/>
      <c r="I516" s="6"/>
      <c r="J516" s="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9"/>
      <c r="D517" s="9"/>
      <c r="E517" s="9"/>
      <c r="F517" s="9"/>
      <c r="G517" s="9"/>
      <c r="H517" s="9"/>
      <c r="I517" s="6"/>
      <c r="J517" s="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9"/>
      <c r="D518" s="9"/>
      <c r="E518" s="9"/>
      <c r="F518" s="9"/>
      <c r="G518" s="9"/>
      <c r="H518" s="9"/>
      <c r="I518" s="6"/>
      <c r="J518" s="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9"/>
      <c r="D519" s="9"/>
      <c r="E519" s="9"/>
      <c r="F519" s="9"/>
      <c r="G519" s="9"/>
      <c r="H519" s="9"/>
      <c r="I519" s="6"/>
      <c r="J519" s="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9"/>
      <c r="D520" s="9"/>
      <c r="E520" s="9"/>
      <c r="F520" s="9"/>
      <c r="G520" s="9"/>
      <c r="H520" s="9"/>
      <c r="I520" s="6"/>
      <c r="J520" s="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9"/>
      <c r="D521" s="9"/>
      <c r="E521" s="9"/>
      <c r="F521" s="9"/>
      <c r="G521" s="9"/>
      <c r="H521" s="9"/>
      <c r="I521" s="6"/>
      <c r="J521" s="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9"/>
      <c r="D522" s="9"/>
      <c r="E522" s="9"/>
      <c r="F522" s="9"/>
      <c r="G522" s="9"/>
      <c r="H522" s="9"/>
      <c r="I522" s="6"/>
      <c r="J522" s="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9"/>
      <c r="D523" s="9"/>
      <c r="E523" s="9"/>
      <c r="F523" s="9"/>
      <c r="G523" s="9"/>
      <c r="H523" s="9"/>
      <c r="I523" s="6"/>
      <c r="J523" s="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9"/>
      <c r="D524" s="9"/>
      <c r="E524" s="9"/>
      <c r="F524" s="9"/>
      <c r="G524" s="9"/>
      <c r="H524" s="9"/>
      <c r="I524" s="6"/>
      <c r="J524" s="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9"/>
      <c r="D525" s="9"/>
      <c r="E525" s="9"/>
      <c r="F525" s="9"/>
      <c r="G525" s="9"/>
      <c r="H525" s="9"/>
      <c r="I525" s="6"/>
      <c r="J525" s="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9"/>
      <c r="D526" s="9"/>
      <c r="E526" s="9"/>
      <c r="F526" s="9"/>
      <c r="G526" s="9"/>
      <c r="H526" s="9"/>
      <c r="I526" s="6"/>
      <c r="J526" s="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9"/>
      <c r="D527" s="9"/>
      <c r="E527" s="9"/>
      <c r="F527" s="9"/>
      <c r="G527" s="9"/>
      <c r="H527" s="9"/>
      <c r="I527" s="6"/>
      <c r="J527" s="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9"/>
      <c r="D528" s="9"/>
      <c r="E528" s="9"/>
      <c r="F528" s="9"/>
      <c r="G528" s="9"/>
      <c r="H528" s="9"/>
      <c r="I528" s="6"/>
      <c r="J528" s="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9"/>
      <c r="D529" s="9"/>
      <c r="E529" s="9"/>
      <c r="F529" s="9"/>
      <c r="G529" s="9"/>
      <c r="H529" s="9"/>
      <c r="I529" s="6"/>
      <c r="J529" s="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9"/>
      <c r="D530" s="9"/>
      <c r="E530" s="9"/>
      <c r="F530" s="9"/>
      <c r="G530" s="9"/>
      <c r="H530" s="9"/>
      <c r="I530" s="6"/>
      <c r="J530" s="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9"/>
      <c r="D531" s="9"/>
      <c r="E531" s="9"/>
      <c r="F531" s="9"/>
      <c r="G531" s="9"/>
      <c r="H531" s="9"/>
      <c r="I531" s="6"/>
      <c r="J531" s="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9"/>
      <c r="D532" s="9"/>
      <c r="E532" s="9"/>
      <c r="F532" s="9"/>
      <c r="G532" s="9"/>
      <c r="H532" s="9"/>
      <c r="I532" s="6"/>
      <c r="J532" s="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9"/>
      <c r="D533" s="9"/>
      <c r="E533" s="9"/>
      <c r="F533" s="9"/>
      <c r="G533" s="9"/>
      <c r="H533" s="9"/>
      <c r="I533" s="6"/>
      <c r="J533" s="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9"/>
      <c r="D534" s="9"/>
      <c r="E534" s="9"/>
      <c r="F534" s="9"/>
      <c r="G534" s="9"/>
      <c r="H534" s="9"/>
      <c r="I534" s="6"/>
      <c r="J534" s="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9"/>
      <c r="D535" s="9"/>
      <c r="E535" s="9"/>
      <c r="F535" s="9"/>
      <c r="G535" s="9"/>
      <c r="H535" s="9"/>
      <c r="I535" s="6"/>
      <c r="J535" s="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9"/>
      <c r="D536" s="9"/>
      <c r="E536" s="9"/>
      <c r="F536" s="9"/>
      <c r="G536" s="9"/>
      <c r="H536" s="9"/>
      <c r="I536" s="6"/>
      <c r="J536" s="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9"/>
      <c r="D537" s="9"/>
      <c r="E537" s="9"/>
      <c r="F537" s="9"/>
      <c r="G537" s="9"/>
      <c r="H537" s="9"/>
      <c r="I537" s="6"/>
      <c r="J537" s="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9"/>
      <c r="D538" s="9"/>
      <c r="E538" s="9"/>
      <c r="F538" s="9"/>
      <c r="G538" s="9"/>
      <c r="H538" s="9"/>
      <c r="I538" s="6"/>
      <c r="J538" s="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9"/>
      <c r="D539" s="9"/>
      <c r="E539" s="9"/>
      <c r="F539" s="9"/>
      <c r="G539" s="9"/>
      <c r="H539" s="9"/>
      <c r="I539" s="6"/>
      <c r="J539" s="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9"/>
      <c r="D540" s="9"/>
      <c r="E540" s="9"/>
      <c r="F540" s="9"/>
      <c r="G540" s="9"/>
      <c r="H540" s="9"/>
      <c r="I540" s="6"/>
      <c r="J540" s="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9"/>
      <c r="D541" s="9"/>
      <c r="E541" s="9"/>
      <c r="F541" s="9"/>
      <c r="G541" s="9"/>
      <c r="H541" s="9"/>
      <c r="I541" s="6"/>
      <c r="J541" s="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9"/>
      <c r="D542" s="9"/>
      <c r="E542" s="9"/>
      <c r="F542" s="9"/>
      <c r="G542" s="9"/>
      <c r="H542" s="9"/>
      <c r="I542" s="6"/>
      <c r="J542" s="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9"/>
      <c r="D543" s="9"/>
      <c r="E543" s="9"/>
      <c r="F543" s="9"/>
      <c r="G543" s="9"/>
      <c r="H543" s="9"/>
      <c r="I543" s="6"/>
      <c r="J543" s="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9"/>
      <c r="D544" s="9"/>
      <c r="E544" s="9"/>
      <c r="F544" s="9"/>
      <c r="G544" s="9"/>
      <c r="H544" s="9"/>
      <c r="I544" s="6"/>
      <c r="J544" s="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9"/>
      <c r="D545" s="9"/>
      <c r="E545" s="9"/>
      <c r="F545" s="9"/>
      <c r="G545" s="9"/>
      <c r="H545" s="9"/>
      <c r="I545" s="6"/>
      <c r="J545" s="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9"/>
      <c r="D546" s="9"/>
      <c r="E546" s="9"/>
      <c r="F546" s="9"/>
      <c r="G546" s="9"/>
      <c r="H546" s="9"/>
      <c r="I546" s="6"/>
      <c r="J546" s="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9"/>
      <c r="D547" s="9"/>
      <c r="E547" s="9"/>
      <c r="F547" s="9"/>
      <c r="G547" s="9"/>
      <c r="H547" s="9"/>
      <c r="I547" s="6"/>
      <c r="J547" s="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9"/>
      <c r="D548" s="9"/>
      <c r="E548" s="9"/>
      <c r="F548" s="9"/>
      <c r="G548" s="9"/>
      <c r="H548" s="9"/>
      <c r="I548" s="6"/>
      <c r="J548" s="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9"/>
      <c r="D549" s="9"/>
      <c r="E549" s="9"/>
      <c r="F549" s="9"/>
      <c r="G549" s="9"/>
      <c r="H549" s="9"/>
      <c r="I549" s="6"/>
      <c r="J549" s="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9"/>
      <c r="D550" s="9"/>
      <c r="E550" s="9"/>
      <c r="F550" s="9"/>
      <c r="G550" s="9"/>
      <c r="H550" s="9"/>
      <c r="I550" s="6"/>
      <c r="J550" s="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9"/>
      <c r="D551" s="9"/>
      <c r="E551" s="9"/>
      <c r="F551" s="9"/>
      <c r="G551" s="9"/>
      <c r="H551" s="9"/>
      <c r="I551" s="6"/>
      <c r="J551" s="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9"/>
      <c r="D552" s="9"/>
      <c r="E552" s="9"/>
      <c r="F552" s="9"/>
      <c r="G552" s="9"/>
      <c r="H552" s="9"/>
      <c r="I552" s="6"/>
      <c r="J552" s="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9"/>
      <c r="D553" s="9"/>
      <c r="E553" s="9"/>
      <c r="F553" s="9"/>
      <c r="G553" s="9"/>
      <c r="H553" s="9"/>
      <c r="I553" s="6"/>
      <c r="J553" s="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9"/>
      <c r="D554" s="9"/>
      <c r="E554" s="9"/>
      <c r="F554" s="9"/>
      <c r="G554" s="9"/>
      <c r="H554" s="9"/>
      <c r="I554" s="6"/>
      <c r="J554" s="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9"/>
      <c r="D555" s="9"/>
      <c r="E555" s="9"/>
      <c r="F555" s="9"/>
      <c r="G555" s="9"/>
      <c r="H555" s="9"/>
      <c r="I555" s="6"/>
      <c r="J555" s="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9"/>
      <c r="D556" s="9"/>
      <c r="E556" s="9"/>
      <c r="F556" s="9"/>
      <c r="G556" s="9"/>
      <c r="H556" s="9"/>
      <c r="I556" s="6"/>
      <c r="J556" s="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9"/>
      <c r="D557" s="9"/>
      <c r="E557" s="9"/>
      <c r="F557" s="9"/>
      <c r="G557" s="9"/>
      <c r="H557" s="9"/>
      <c r="I557" s="6"/>
      <c r="J557" s="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9"/>
      <c r="D558" s="9"/>
      <c r="E558" s="9"/>
      <c r="F558" s="9"/>
      <c r="G558" s="9"/>
      <c r="H558" s="9"/>
      <c r="I558" s="6"/>
      <c r="J558" s="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9"/>
      <c r="D559" s="9"/>
      <c r="E559" s="9"/>
      <c r="F559" s="9"/>
      <c r="G559" s="9"/>
      <c r="H559" s="9"/>
      <c r="I559" s="6"/>
      <c r="J559" s="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9"/>
      <c r="D560" s="9"/>
      <c r="E560" s="9"/>
      <c r="F560" s="9"/>
      <c r="G560" s="9"/>
      <c r="H560" s="9"/>
      <c r="I560" s="6"/>
      <c r="J560" s="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9"/>
      <c r="D561" s="9"/>
      <c r="E561" s="9"/>
      <c r="F561" s="9"/>
      <c r="G561" s="9"/>
      <c r="H561" s="9"/>
      <c r="I561" s="6"/>
      <c r="J561" s="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9"/>
      <c r="D562" s="9"/>
      <c r="E562" s="9"/>
      <c r="F562" s="9"/>
      <c r="G562" s="9"/>
      <c r="H562" s="9"/>
      <c r="I562" s="6"/>
      <c r="J562" s="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9"/>
      <c r="D563" s="9"/>
      <c r="E563" s="9"/>
      <c r="F563" s="9"/>
      <c r="G563" s="9"/>
      <c r="H563" s="9"/>
      <c r="I563" s="6"/>
      <c r="J563" s="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9"/>
      <c r="D564" s="9"/>
      <c r="E564" s="9"/>
      <c r="F564" s="9"/>
      <c r="G564" s="9"/>
      <c r="H564" s="9"/>
      <c r="I564" s="6"/>
      <c r="J564" s="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9"/>
      <c r="D565" s="9"/>
      <c r="E565" s="9"/>
      <c r="F565" s="9"/>
      <c r="G565" s="9"/>
      <c r="H565" s="9"/>
      <c r="I565" s="6"/>
      <c r="J565" s="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9"/>
      <c r="D566" s="9"/>
      <c r="E566" s="9"/>
      <c r="F566" s="9"/>
      <c r="G566" s="9"/>
      <c r="H566" s="9"/>
      <c r="I566" s="6"/>
      <c r="J566" s="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9"/>
      <c r="D567" s="9"/>
      <c r="E567" s="9"/>
      <c r="F567" s="9"/>
      <c r="G567" s="9"/>
      <c r="H567" s="9"/>
      <c r="I567" s="6"/>
      <c r="J567" s="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9"/>
      <c r="D568" s="9"/>
      <c r="E568" s="9"/>
      <c r="F568" s="9"/>
      <c r="G568" s="9"/>
      <c r="H568" s="9"/>
      <c r="I568" s="6"/>
      <c r="J568" s="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9"/>
      <c r="D569" s="9"/>
      <c r="E569" s="9"/>
      <c r="F569" s="9"/>
      <c r="G569" s="9"/>
      <c r="H569" s="9"/>
      <c r="I569" s="6"/>
      <c r="J569" s="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9"/>
      <c r="D570" s="9"/>
      <c r="E570" s="9"/>
      <c r="F570" s="9"/>
      <c r="G570" s="9"/>
      <c r="H570" s="9"/>
      <c r="I570" s="6"/>
      <c r="J570" s="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9"/>
      <c r="D571" s="9"/>
      <c r="E571" s="9"/>
      <c r="F571" s="9"/>
      <c r="G571" s="9"/>
      <c r="H571" s="9"/>
      <c r="I571" s="6"/>
      <c r="J571" s="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9"/>
      <c r="D572" s="9"/>
      <c r="E572" s="9"/>
      <c r="F572" s="9"/>
      <c r="G572" s="9"/>
      <c r="H572" s="9"/>
      <c r="I572" s="6"/>
      <c r="J572" s="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9"/>
      <c r="D573" s="9"/>
      <c r="E573" s="9"/>
      <c r="F573" s="9"/>
      <c r="G573" s="9"/>
      <c r="H573" s="9"/>
      <c r="I573" s="6"/>
      <c r="J573" s="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9"/>
      <c r="D574" s="9"/>
      <c r="E574" s="9"/>
      <c r="F574" s="9"/>
      <c r="G574" s="9"/>
      <c r="H574" s="9"/>
      <c r="I574" s="6"/>
      <c r="J574" s="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9"/>
      <c r="D575" s="9"/>
      <c r="E575" s="9"/>
      <c r="F575" s="9"/>
      <c r="G575" s="9"/>
      <c r="H575" s="9"/>
      <c r="I575" s="6"/>
      <c r="J575" s="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9"/>
      <c r="D576" s="9"/>
      <c r="E576" s="9"/>
      <c r="F576" s="9"/>
      <c r="G576" s="9"/>
      <c r="H576" s="9"/>
      <c r="I576" s="6"/>
      <c r="J576" s="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9"/>
      <c r="D577" s="9"/>
      <c r="E577" s="9"/>
      <c r="F577" s="9"/>
      <c r="G577" s="9"/>
      <c r="H577" s="9"/>
      <c r="I577" s="6"/>
      <c r="J577" s="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9"/>
      <c r="D578" s="9"/>
      <c r="E578" s="9"/>
      <c r="F578" s="9"/>
      <c r="G578" s="9"/>
      <c r="H578" s="9"/>
      <c r="I578" s="6"/>
      <c r="J578" s="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9"/>
      <c r="D579" s="9"/>
      <c r="E579" s="9"/>
      <c r="F579" s="9"/>
      <c r="G579" s="9"/>
      <c r="H579" s="9"/>
      <c r="I579" s="6"/>
      <c r="J579" s="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9"/>
      <c r="D580" s="9"/>
      <c r="E580" s="9"/>
      <c r="F580" s="9"/>
      <c r="G580" s="9"/>
      <c r="H580" s="9"/>
      <c r="I580" s="6"/>
      <c r="J580" s="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9"/>
      <c r="D581" s="9"/>
      <c r="E581" s="9"/>
      <c r="F581" s="9"/>
      <c r="G581" s="9"/>
      <c r="H581" s="9"/>
      <c r="I581" s="6"/>
      <c r="J581" s="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9"/>
      <c r="D582" s="9"/>
      <c r="E582" s="9"/>
      <c r="F582" s="9"/>
      <c r="G582" s="9"/>
      <c r="H582" s="9"/>
      <c r="I582" s="6"/>
      <c r="J582" s="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9"/>
      <c r="D583" s="9"/>
      <c r="E583" s="9"/>
      <c r="F583" s="9"/>
      <c r="G583" s="9"/>
      <c r="H583" s="9"/>
      <c r="I583" s="6"/>
      <c r="J583" s="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9"/>
      <c r="D584" s="9"/>
      <c r="E584" s="9"/>
      <c r="F584" s="9"/>
      <c r="G584" s="9"/>
      <c r="H584" s="9"/>
      <c r="I584" s="6"/>
      <c r="J584" s="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9"/>
      <c r="D585" s="9"/>
      <c r="E585" s="9"/>
      <c r="F585" s="9"/>
      <c r="G585" s="9"/>
      <c r="H585" s="9"/>
      <c r="I585" s="6"/>
      <c r="J585" s="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9"/>
      <c r="D586" s="9"/>
      <c r="E586" s="9"/>
      <c r="F586" s="9"/>
      <c r="G586" s="9"/>
      <c r="H586" s="9"/>
      <c r="I586" s="6"/>
      <c r="J586" s="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9"/>
      <c r="D587" s="9"/>
      <c r="E587" s="9"/>
      <c r="F587" s="9"/>
      <c r="G587" s="9"/>
      <c r="H587" s="9"/>
      <c r="I587" s="6"/>
      <c r="J587" s="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9"/>
      <c r="D588" s="9"/>
      <c r="E588" s="9"/>
      <c r="F588" s="9"/>
      <c r="G588" s="9"/>
      <c r="H588" s="9"/>
      <c r="I588" s="6"/>
      <c r="J588" s="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9"/>
      <c r="D589" s="9"/>
      <c r="E589" s="9"/>
      <c r="F589" s="9"/>
      <c r="G589" s="9"/>
      <c r="H589" s="9"/>
      <c r="I589" s="6"/>
      <c r="J589" s="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9"/>
      <c r="D590" s="9"/>
      <c r="E590" s="9"/>
      <c r="F590" s="9"/>
      <c r="G590" s="9"/>
      <c r="H590" s="9"/>
      <c r="I590" s="6"/>
      <c r="J590" s="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9"/>
      <c r="D591" s="9"/>
      <c r="E591" s="9"/>
      <c r="F591" s="9"/>
      <c r="G591" s="9"/>
      <c r="H591" s="9"/>
      <c r="I591" s="6"/>
      <c r="J591" s="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9"/>
      <c r="D592" s="9"/>
      <c r="E592" s="9"/>
      <c r="F592" s="9"/>
      <c r="G592" s="9"/>
      <c r="H592" s="9"/>
      <c r="I592" s="6"/>
      <c r="J592" s="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9"/>
      <c r="D593" s="9"/>
      <c r="E593" s="9"/>
      <c r="F593" s="9"/>
      <c r="G593" s="9"/>
      <c r="H593" s="9"/>
      <c r="I593" s="6"/>
      <c r="J593" s="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9"/>
      <c r="D594" s="9"/>
      <c r="E594" s="9"/>
      <c r="F594" s="9"/>
      <c r="G594" s="9"/>
      <c r="H594" s="9"/>
      <c r="I594" s="6"/>
      <c r="J594" s="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9"/>
      <c r="D595" s="9"/>
      <c r="E595" s="9"/>
      <c r="F595" s="9"/>
      <c r="G595" s="9"/>
      <c r="H595" s="9"/>
      <c r="I595" s="6"/>
      <c r="J595" s="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9"/>
      <c r="D596" s="9"/>
      <c r="E596" s="9"/>
      <c r="F596" s="9"/>
      <c r="G596" s="9"/>
      <c r="H596" s="9"/>
      <c r="I596" s="6"/>
      <c r="J596" s="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9"/>
      <c r="D597" s="9"/>
      <c r="E597" s="9"/>
      <c r="F597" s="9"/>
      <c r="G597" s="9"/>
      <c r="H597" s="9"/>
      <c r="I597" s="6"/>
      <c r="J597" s="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9"/>
      <c r="D598" s="9"/>
      <c r="E598" s="9"/>
      <c r="F598" s="9"/>
      <c r="G598" s="9"/>
      <c r="H598" s="9"/>
      <c r="I598" s="6"/>
      <c r="J598" s="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9"/>
      <c r="D599" s="9"/>
      <c r="E599" s="9"/>
      <c r="F599" s="9"/>
      <c r="G599" s="9"/>
      <c r="H599" s="9"/>
      <c r="I599" s="6"/>
      <c r="J599" s="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9"/>
      <c r="D600" s="9"/>
      <c r="E600" s="9"/>
      <c r="F600" s="9"/>
      <c r="G600" s="9"/>
      <c r="H600" s="9"/>
      <c r="I600" s="6"/>
      <c r="J600" s="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9"/>
      <c r="D601" s="9"/>
      <c r="E601" s="9"/>
      <c r="F601" s="9"/>
      <c r="G601" s="9"/>
      <c r="H601" s="9"/>
      <c r="I601" s="6"/>
      <c r="J601" s="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9"/>
      <c r="D602" s="9"/>
      <c r="E602" s="9"/>
      <c r="F602" s="9"/>
      <c r="G602" s="9"/>
      <c r="H602" s="9"/>
      <c r="I602" s="6"/>
      <c r="J602" s="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9"/>
      <c r="D603" s="9"/>
      <c r="E603" s="9"/>
      <c r="F603" s="9"/>
      <c r="G603" s="9"/>
      <c r="H603" s="9"/>
      <c r="I603" s="6"/>
      <c r="J603" s="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9"/>
      <c r="D604" s="9"/>
      <c r="E604" s="9"/>
      <c r="F604" s="9"/>
      <c r="G604" s="9"/>
      <c r="H604" s="9"/>
      <c r="I604" s="6"/>
      <c r="J604" s="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9"/>
      <c r="D605" s="9"/>
      <c r="E605" s="9"/>
      <c r="F605" s="9"/>
      <c r="G605" s="9"/>
      <c r="H605" s="9"/>
      <c r="I605" s="6"/>
      <c r="J605" s="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9"/>
      <c r="D606" s="9"/>
      <c r="E606" s="9"/>
      <c r="F606" s="9"/>
      <c r="G606" s="9"/>
      <c r="H606" s="9"/>
      <c r="I606" s="6"/>
      <c r="J606" s="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9"/>
      <c r="D607" s="9"/>
      <c r="E607" s="9"/>
      <c r="F607" s="9"/>
      <c r="G607" s="9"/>
      <c r="H607" s="9"/>
      <c r="I607" s="6"/>
      <c r="J607" s="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9"/>
      <c r="D608" s="9"/>
      <c r="E608" s="9"/>
      <c r="F608" s="9"/>
      <c r="G608" s="9"/>
      <c r="H608" s="9"/>
      <c r="I608" s="6"/>
      <c r="J608" s="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9"/>
      <c r="D609" s="9"/>
      <c r="E609" s="9"/>
      <c r="F609" s="9"/>
      <c r="G609" s="9"/>
      <c r="H609" s="9"/>
      <c r="I609" s="6"/>
      <c r="J609" s="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9"/>
      <c r="D610" s="9"/>
      <c r="E610" s="9"/>
      <c r="F610" s="9"/>
      <c r="G610" s="9"/>
      <c r="H610" s="9"/>
      <c r="I610" s="6"/>
      <c r="J610" s="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9"/>
      <c r="D611" s="9"/>
      <c r="E611" s="9"/>
      <c r="F611" s="9"/>
      <c r="G611" s="9"/>
      <c r="H611" s="9"/>
      <c r="I611" s="6"/>
      <c r="J611" s="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9"/>
      <c r="D612" s="9"/>
      <c r="E612" s="9"/>
      <c r="F612" s="9"/>
      <c r="G612" s="9"/>
      <c r="H612" s="9"/>
      <c r="I612" s="6"/>
      <c r="J612" s="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9"/>
      <c r="D613" s="9"/>
      <c r="E613" s="9"/>
      <c r="F613" s="9"/>
      <c r="G613" s="9"/>
      <c r="H613" s="9"/>
      <c r="I613" s="6"/>
      <c r="J613" s="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9"/>
      <c r="D614" s="9"/>
      <c r="E614" s="9"/>
      <c r="F614" s="9"/>
      <c r="G614" s="9"/>
      <c r="H614" s="9"/>
      <c r="I614" s="6"/>
      <c r="J614" s="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9"/>
      <c r="D615" s="9"/>
      <c r="E615" s="9"/>
      <c r="F615" s="9"/>
      <c r="G615" s="9"/>
      <c r="H615" s="9"/>
      <c r="I615" s="6"/>
      <c r="J615" s="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9"/>
      <c r="D616" s="9"/>
      <c r="E616" s="9"/>
      <c r="F616" s="9"/>
      <c r="G616" s="9"/>
      <c r="H616" s="9"/>
      <c r="I616" s="6"/>
      <c r="J616" s="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9"/>
      <c r="D617" s="9"/>
      <c r="E617" s="9"/>
      <c r="F617" s="9"/>
      <c r="G617" s="9"/>
      <c r="H617" s="9"/>
      <c r="I617" s="6"/>
      <c r="J617" s="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9"/>
      <c r="D618" s="9"/>
      <c r="E618" s="9"/>
      <c r="F618" s="9"/>
      <c r="G618" s="9"/>
      <c r="H618" s="9"/>
      <c r="I618" s="6"/>
      <c r="J618" s="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9"/>
      <c r="D619" s="9"/>
      <c r="E619" s="9"/>
      <c r="F619" s="9"/>
      <c r="G619" s="9"/>
      <c r="H619" s="9"/>
      <c r="I619" s="6"/>
      <c r="J619" s="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9"/>
      <c r="D620" s="9"/>
      <c r="E620" s="9"/>
      <c r="F620" s="9"/>
      <c r="G620" s="9"/>
      <c r="H620" s="9"/>
      <c r="I620" s="6"/>
      <c r="J620" s="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9"/>
      <c r="D621" s="9"/>
      <c r="E621" s="9"/>
      <c r="F621" s="9"/>
      <c r="G621" s="9"/>
      <c r="H621" s="9"/>
      <c r="I621" s="6"/>
      <c r="J621" s="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9"/>
      <c r="D622" s="9"/>
      <c r="E622" s="9"/>
      <c r="F622" s="9"/>
      <c r="G622" s="9"/>
      <c r="H622" s="9"/>
      <c r="I622" s="6"/>
      <c r="J622" s="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9"/>
      <c r="D623" s="9"/>
      <c r="E623" s="9"/>
      <c r="F623" s="9"/>
      <c r="G623" s="9"/>
      <c r="H623" s="9"/>
      <c r="I623" s="6"/>
      <c r="J623" s="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9"/>
      <c r="D624" s="9"/>
      <c r="E624" s="9"/>
      <c r="F624" s="9"/>
      <c r="G624" s="9"/>
      <c r="H624" s="9"/>
      <c r="I624" s="6"/>
      <c r="J624" s="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9"/>
      <c r="D625" s="9"/>
      <c r="E625" s="9"/>
      <c r="F625" s="9"/>
      <c r="G625" s="9"/>
      <c r="H625" s="9"/>
      <c r="I625" s="6"/>
      <c r="J625" s="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9"/>
      <c r="D626" s="9"/>
      <c r="E626" s="9"/>
      <c r="F626" s="9"/>
      <c r="G626" s="9"/>
      <c r="H626" s="9"/>
      <c r="I626" s="6"/>
      <c r="J626" s="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9"/>
      <c r="D627" s="9"/>
      <c r="E627" s="9"/>
      <c r="F627" s="9"/>
      <c r="G627" s="9"/>
      <c r="H627" s="9"/>
      <c r="I627" s="6"/>
      <c r="J627" s="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9"/>
      <c r="D628" s="9"/>
      <c r="E628" s="9"/>
      <c r="F628" s="9"/>
      <c r="G628" s="9"/>
      <c r="H628" s="9"/>
      <c r="I628" s="6"/>
      <c r="J628" s="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9"/>
      <c r="D629" s="9"/>
      <c r="E629" s="9"/>
      <c r="F629" s="9"/>
      <c r="G629" s="9"/>
      <c r="H629" s="9"/>
      <c r="I629" s="6"/>
      <c r="J629" s="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9"/>
      <c r="D630" s="9"/>
      <c r="E630" s="9"/>
      <c r="F630" s="9"/>
      <c r="G630" s="9"/>
      <c r="H630" s="9"/>
      <c r="I630" s="6"/>
      <c r="J630" s="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9"/>
      <c r="D631" s="9"/>
      <c r="E631" s="9"/>
      <c r="F631" s="9"/>
      <c r="G631" s="9"/>
      <c r="H631" s="9"/>
      <c r="I631" s="6"/>
      <c r="J631" s="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9"/>
      <c r="D632" s="9"/>
      <c r="E632" s="9"/>
      <c r="F632" s="9"/>
      <c r="G632" s="9"/>
      <c r="H632" s="9"/>
      <c r="I632" s="6"/>
      <c r="J632" s="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9"/>
      <c r="D633" s="9"/>
      <c r="E633" s="9"/>
      <c r="F633" s="9"/>
      <c r="G633" s="9"/>
      <c r="H633" s="9"/>
      <c r="I633" s="6"/>
      <c r="J633" s="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9"/>
      <c r="D634" s="9"/>
      <c r="E634" s="9"/>
      <c r="F634" s="9"/>
      <c r="G634" s="9"/>
      <c r="H634" s="9"/>
      <c r="I634" s="6"/>
      <c r="J634" s="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9"/>
      <c r="D635" s="9"/>
      <c r="E635" s="9"/>
      <c r="F635" s="9"/>
      <c r="G635" s="9"/>
      <c r="H635" s="9"/>
      <c r="I635" s="6"/>
      <c r="J635" s="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9"/>
      <c r="D636" s="9"/>
      <c r="E636" s="9"/>
      <c r="F636" s="9"/>
      <c r="G636" s="9"/>
      <c r="H636" s="9"/>
      <c r="I636" s="6"/>
      <c r="J636" s="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9"/>
      <c r="D637" s="9"/>
      <c r="E637" s="9"/>
      <c r="F637" s="9"/>
      <c r="G637" s="9"/>
      <c r="H637" s="9"/>
      <c r="I637" s="6"/>
      <c r="J637" s="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9"/>
      <c r="D638" s="9"/>
      <c r="E638" s="9"/>
      <c r="F638" s="9"/>
      <c r="G638" s="9"/>
      <c r="H638" s="9"/>
      <c r="I638" s="6"/>
      <c r="J638" s="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9"/>
      <c r="D639" s="9"/>
      <c r="E639" s="9"/>
      <c r="F639" s="9"/>
      <c r="G639" s="9"/>
      <c r="H639" s="9"/>
      <c r="I639" s="6"/>
      <c r="J639" s="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9"/>
      <c r="D640" s="9"/>
      <c r="E640" s="9"/>
      <c r="F640" s="9"/>
      <c r="G640" s="9"/>
      <c r="H640" s="9"/>
      <c r="I640" s="6"/>
      <c r="J640" s="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9"/>
      <c r="D641" s="9"/>
      <c r="E641" s="9"/>
      <c r="F641" s="9"/>
      <c r="G641" s="9"/>
      <c r="H641" s="9"/>
      <c r="I641" s="6"/>
      <c r="J641" s="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9"/>
      <c r="D642" s="9"/>
      <c r="E642" s="9"/>
      <c r="F642" s="9"/>
      <c r="G642" s="9"/>
      <c r="H642" s="9"/>
      <c r="I642" s="6"/>
      <c r="J642" s="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9"/>
      <c r="D643" s="9"/>
      <c r="E643" s="9"/>
      <c r="F643" s="9"/>
      <c r="G643" s="9"/>
      <c r="H643" s="9"/>
      <c r="I643" s="6"/>
      <c r="J643" s="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9"/>
      <c r="D644" s="9"/>
      <c r="E644" s="9"/>
      <c r="F644" s="9"/>
      <c r="G644" s="9"/>
      <c r="H644" s="9"/>
      <c r="I644" s="6"/>
      <c r="J644" s="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9"/>
      <c r="D645" s="9"/>
      <c r="E645" s="9"/>
      <c r="F645" s="9"/>
      <c r="G645" s="9"/>
      <c r="H645" s="9"/>
      <c r="I645" s="6"/>
      <c r="J645" s="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9"/>
      <c r="D646" s="9"/>
      <c r="E646" s="9"/>
      <c r="F646" s="9"/>
      <c r="G646" s="9"/>
      <c r="H646" s="9"/>
      <c r="I646" s="6"/>
      <c r="J646" s="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9"/>
      <c r="D647" s="9"/>
      <c r="E647" s="9"/>
      <c r="F647" s="9"/>
      <c r="G647" s="9"/>
      <c r="H647" s="9"/>
      <c r="I647" s="6"/>
      <c r="J647" s="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9"/>
      <c r="D648" s="9"/>
      <c r="E648" s="9"/>
      <c r="F648" s="9"/>
      <c r="G648" s="9"/>
      <c r="H648" s="9"/>
      <c r="I648" s="6"/>
      <c r="J648" s="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9"/>
      <c r="D649" s="9"/>
      <c r="E649" s="9"/>
      <c r="F649" s="9"/>
      <c r="G649" s="9"/>
      <c r="H649" s="9"/>
      <c r="I649" s="6"/>
      <c r="J649" s="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9"/>
      <c r="D650" s="9"/>
      <c r="E650" s="9"/>
      <c r="F650" s="9"/>
      <c r="G650" s="9"/>
      <c r="H650" s="9"/>
      <c r="I650" s="6"/>
      <c r="J650" s="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9"/>
      <c r="D651" s="9"/>
      <c r="E651" s="9"/>
      <c r="F651" s="9"/>
      <c r="G651" s="9"/>
      <c r="H651" s="9"/>
      <c r="I651" s="6"/>
      <c r="J651" s="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9"/>
      <c r="D652" s="9"/>
      <c r="E652" s="9"/>
      <c r="F652" s="9"/>
      <c r="G652" s="9"/>
      <c r="H652" s="9"/>
      <c r="I652" s="6"/>
      <c r="J652" s="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9"/>
      <c r="D653" s="9"/>
      <c r="E653" s="9"/>
      <c r="F653" s="9"/>
      <c r="G653" s="9"/>
      <c r="H653" s="9"/>
      <c r="I653" s="6"/>
      <c r="J653" s="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9"/>
      <c r="D654" s="9"/>
      <c r="E654" s="9"/>
      <c r="F654" s="9"/>
      <c r="G654" s="9"/>
      <c r="H654" s="9"/>
      <c r="I654" s="6"/>
      <c r="J654" s="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9"/>
      <c r="D655" s="9"/>
      <c r="E655" s="9"/>
      <c r="F655" s="9"/>
      <c r="G655" s="9"/>
      <c r="H655" s="9"/>
      <c r="I655" s="6"/>
      <c r="J655" s="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9"/>
      <c r="D656" s="9"/>
      <c r="E656" s="9"/>
      <c r="F656" s="9"/>
      <c r="G656" s="9"/>
      <c r="H656" s="9"/>
      <c r="I656" s="6"/>
      <c r="J656" s="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9"/>
      <c r="D657" s="9"/>
      <c r="E657" s="9"/>
      <c r="F657" s="9"/>
      <c r="G657" s="9"/>
      <c r="H657" s="9"/>
      <c r="I657" s="6"/>
      <c r="J657" s="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9"/>
      <c r="D658" s="9"/>
      <c r="E658" s="9"/>
      <c r="F658" s="9"/>
      <c r="G658" s="9"/>
      <c r="H658" s="9"/>
      <c r="I658" s="6"/>
      <c r="J658" s="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9"/>
      <c r="D659" s="9"/>
      <c r="E659" s="9"/>
      <c r="F659" s="9"/>
      <c r="G659" s="9"/>
      <c r="H659" s="9"/>
      <c r="I659" s="6"/>
      <c r="J659" s="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9"/>
      <c r="D660" s="9"/>
      <c r="E660" s="9"/>
      <c r="F660" s="9"/>
      <c r="G660" s="9"/>
      <c r="H660" s="9"/>
      <c r="I660" s="6"/>
      <c r="J660" s="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9"/>
      <c r="D661" s="9"/>
      <c r="E661" s="9"/>
      <c r="F661" s="9"/>
      <c r="G661" s="9"/>
      <c r="H661" s="9"/>
      <c r="I661" s="6"/>
      <c r="J661" s="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9"/>
      <c r="D662" s="9"/>
      <c r="E662" s="9"/>
      <c r="F662" s="9"/>
      <c r="G662" s="9"/>
      <c r="H662" s="9"/>
      <c r="I662" s="6"/>
      <c r="J662" s="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9"/>
      <c r="D663" s="9"/>
      <c r="E663" s="9"/>
      <c r="F663" s="9"/>
      <c r="G663" s="9"/>
      <c r="H663" s="9"/>
      <c r="I663" s="6"/>
      <c r="J663" s="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9"/>
      <c r="D664" s="9"/>
      <c r="E664" s="9"/>
      <c r="F664" s="9"/>
      <c r="G664" s="9"/>
      <c r="H664" s="9"/>
      <c r="I664" s="6"/>
      <c r="J664" s="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9"/>
      <c r="D665" s="9"/>
      <c r="E665" s="9"/>
      <c r="F665" s="9"/>
      <c r="G665" s="9"/>
      <c r="H665" s="9"/>
      <c r="I665" s="6"/>
      <c r="J665" s="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9"/>
      <c r="D666" s="9"/>
      <c r="E666" s="9"/>
      <c r="F666" s="9"/>
      <c r="G666" s="9"/>
      <c r="H666" s="9"/>
      <c r="I666" s="6"/>
      <c r="J666" s="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9"/>
      <c r="D667" s="9"/>
      <c r="E667" s="9"/>
      <c r="F667" s="9"/>
      <c r="G667" s="9"/>
      <c r="H667" s="9"/>
      <c r="I667" s="6"/>
      <c r="J667" s="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9"/>
      <c r="D668" s="9"/>
      <c r="E668" s="9"/>
      <c r="F668" s="9"/>
      <c r="G668" s="9"/>
      <c r="H668" s="9"/>
      <c r="I668" s="6"/>
      <c r="J668" s="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9"/>
      <c r="D669" s="9"/>
      <c r="E669" s="9"/>
      <c r="F669" s="9"/>
      <c r="G669" s="9"/>
      <c r="H669" s="9"/>
      <c r="I669" s="6"/>
      <c r="J669" s="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9"/>
      <c r="D670" s="9"/>
      <c r="E670" s="9"/>
      <c r="F670" s="9"/>
      <c r="G670" s="9"/>
      <c r="H670" s="9"/>
      <c r="I670" s="6"/>
      <c r="J670" s="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9"/>
      <c r="D671" s="9"/>
      <c r="E671" s="9"/>
      <c r="F671" s="9"/>
      <c r="G671" s="9"/>
      <c r="H671" s="9"/>
      <c r="I671" s="6"/>
      <c r="J671" s="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9"/>
      <c r="D672" s="9"/>
      <c r="E672" s="9"/>
      <c r="F672" s="9"/>
      <c r="G672" s="9"/>
      <c r="H672" s="9"/>
      <c r="I672" s="6"/>
      <c r="J672" s="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9"/>
      <c r="D673" s="9"/>
      <c r="E673" s="9"/>
      <c r="F673" s="9"/>
      <c r="G673" s="9"/>
      <c r="H673" s="9"/>
      <c r="I673" s="6"/>
      <c r="J673" s="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9"/>
      <c r="D674" s="9"/>
      <c r="E674" s="9"/>
      <c r="F674" s="9"/>
      <c r="G674" s="9"/>
      <c r="H674" s="9"/>
      <c r="I674" s="6"/>
      <c r="J674" s="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9"/>
      <c r="D675" s="9"/>
      <c r="E675" s="9"/>
      <c r="F675" s="9"/>
      <c r="G675" s="9"/>
      <c r="H675" s="9"/>
      <c r="I675" s="6"/>
      <c r="J675" s="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9"/>
      <c r="D676" s="9"/>
      <c r="E676" s="9"/>
      <c r="F676" s="9"/>
      <c r="G676" s="9"/>
      <c r="H676" s="9"/>
      <c r="I676" s="6"/>
      <c r="J676" s="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9"/>
      <c r="D677" s="9"/>
      <c r="E677" s="9"/>
      <c r="F677" s="9"/>
      <c r="G677" s="9"/>
      <c r="H677" s="9"/>
      <c r="I677" s="6"/>
      <c r="J677" s="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9"/>
      <c r="D678" s="9"/>
      <c r="E678" s="9"/>
      <c r="F678" s="9"/>
      <c r="G678" s="9"/>
      <c r="H678" s="9"/>
      <c r="I678" s="6"/>
      <c r="J678" s="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9"/>
      <c r="D679" s="9"/>
      <c r="E679" s="9"/>
      <c r="F679" s="9"/>
      <c r="G679" s="9"/>
      <c r="H679" s="9"/>
      <c r="I679" s="6"/>
      <c r="J679" s="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9"/>
      <c r="D680" s="9"/>
      <c r="E680" s="9"/>
      <c r="F680" s="9"/>
      <c r="G680" s="9"/>
      <c r="H680" s="9"/>
      <c r="I680" s="6"/>
      <c r="J680" s="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9"/>
      <c r="D681" s="9"/>
      <c r="E681" s="9"/>
      <c r="F681" s="9"/>
      <c r="G681" s="9"/>
      <c r="H681" s="9"/>
      <c r="I681" s="6"/>
      <c r="J681" s="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9"/>
      <c r="D682" s="9"/>
      <c r="E682" s="9"/>
      <c r="F682" s="9"/>
      <c r="G682" s="9"/>
      <c r="H682" s="9"/>
      <c r="I682" s="6"/>
      <c r="J682" s="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9"/>
      <c r="D683" s="9"/>
      <c r="E683" s="9"/>
      <c r="F683" s="9"/>
      <c r="G683" s="9"/>
      <c r="H683" s="9"/>
      <c r="I683" s="6"/>
      <c r="J683" s="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9"/>
      <c r="D684" s="9"/>
      <c r="E684" s="9"/>
      <c r="F684" s="9"/>
      <c r="G684" s="9"/>
      <c r="H684" s="9"/>
      <c r="I684" s="6"/>
      <c r="J684" s="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9"/>
      <c r="D685" s="9"/>
      <c r="E685" s="9"/>
      <c r="F685" s="9"/>
      <c r="G685" s="9"/>
      <c r="H685" s="9"/>
      <c r="I685" s="6"/>
      <c r="J685" s="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9"/>
      <c r="D686" s="9"/>
      <c r="E686" s="9"/>
      <c r="F686" s="9"/>
      <c r="G686" s="9"/>
      <c r="H686" s="9"/>
      <c r="I686" s="6"/>
      <c r="J686" s="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9"/>
      <c r="D687" s="9"/>
      <c r="E687" s="9"/>
      <c r="F687" s="9"/>
      <c r="G687" s="9"/>
      <c r="H687" s="9"/>
      <c r="I687" s="6"/>
      <c r="J687" s="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9"/>
      <c r="D688" s="9"/>
      <c r="E688" s="9"/>
      <c r="F688" s="9"/>
      <c r="G688" s="9"/>
      <c r="H688" s="9"/>
      <c r="I688" s="6"/>
      <c r="J688" s="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9"/>
      <c r="D689" s="9"/>
      <c r="E689" s="9"/>
      <c r="F689" s="9"/>
      <c r="G689" s="9"/>
      <c r="H689" s="9"/>
      <c r="I689" s="6"/>
      <c r="J689" s="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9"/>
      <c r="D690" s="9"/>
      <c r="E690" s="9"/>
      <c r="F690" s="9"/>
      <c r="G690" s="9"/>
      <c r="H690" s="9"/>
      <c r="I690" s="6"/>
      <c r="J690" s="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9"/>
      <c r="D691" s="9"/>
      <c r="E691" s="9"/>
      <c r="F691" s="9"/>
      <c r="G691" s="9"/>
      <c r="H691" s="9"/>
      <c r="I691" s="6"/>
      <c r="J691" s="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9"/>
      <c r="D692" s="9"/>
      <c r="E692" s="9"/>
      <c r="F692" s="9"/>
      <c r="G692" s="9"/>
      <c r="H692" s="9"/>
      <c r="I692" s="6"/>
      <c r="J692" s="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9"/>
      <c r="D693" s="9"/>
      <c r="E693" s="9"/>
      <c r="F693" s="9"/>
      <c r="G693" s="9"/>
      <c r="H693" s="9"/>
      <c r="I693" s="6"/>
      <c r="J693" s="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9"/>
      <c r="D694" s="9"/>
      <c r="E694" s="9"/>
      <c r="F694" s="9"/>
      <c r="G694" s="9"/>
      <c r="H694" s="9"/>
      <c r="I694" s="6"/>
      <c r="J694" s="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9"/>
      <c r="D695" s="9"/>
      <c r="E695" s="9"/>
      <c r="F695" s="9"/>
      <c r="G695" s="9"/>
      <c r="H695" s="9"/>
      <c r="I695" s="6"/>
      <c r="J695" s="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9"/>
      <c r="D696" s="9"/>
      <c r="E696" s="9"/>
      <c r="F696" s="9"/>
      <c r="G696" s="9"/>
      <c r="H696" s="9"/>
      <c r="I696" s="6"/>
      <c r="J696" s="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9"/>
      <c r="D697" s="9"/>
      <c r="E697" s="9"/>
      <c r="F697" s="9"/>
      <c r="G697" s="9"/>
      <c r="H697" s="9"/>
      <c r="I697" s="6"/>
      <c r="J697" s="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9"/>
      <c r="D698" s="9"/>
      <c r="E698" s="9"/>
      <c r="F698" s="9"/>
      <c r="G698" s="9"/>
      <c r="H698" s="9"/>
      <c r="I698" s="6"/>
      <c r="J698" s="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9"/>
      <c r="D699" s="9"/>
      <c r="E699" s="9"/>
      <c r="F699" s="9"/>
      <c r="G699" s="9"/>
      <c r="H699" s="9"/>
      <c r="I699" s="6"/>
      <c r="J699" s="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9"/>
      <c r="D700" s="9"/>
      <c r="E700" s="9"/>
      <c r="F700" s="9"/>
      <c r="G700" s="9"/>
      <c r="H700" s="9"/>
      <c r="I700" s="6"/>
      <c r="J700" s="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9"/>
      <c r="D701" s="9"/>
      <c r="E701" s="9"/>
      <c r="F701" s="9"/>
      <c r="G701" s="9"/>
      <c r="H701" s="9"/>
      <c r="I701" s="6"/>
      <c r="J701" s="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9"/>
      <c r="D702" s="9"/>
      <c r="E702" s="9"/>
      <c r="F702" s="9"/>
      <c r="G702" s="9"/>
      <c r="H702" s="9"/>
      <c r="I702" s="6"/>
      <c r="J702" s="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9"/>
      <c r="D703" s="9"/>
      <c r="E703" s="9"/>
      <c r="F703" s="9"/>
      <c r="G703" s="9"/>
      <c r="H703" s="9"/>
      <c r="I703" s="6"/>
      <c r="J703" s="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9"/>
      <c r="D704" s="9"/>
      <c r="E704" s="9"/>
      <c r="F704" s="9"/>
      <c r="G704" s="9"/>
      <c r="H704" s="9"/>
      <c r="I704" s="6"/>
      <c r="J704" s="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9"/>
      <c r="D705" s="9"/>
      <c r="E705" s="9"/>
      <c r="F705" s="9"/>
      <c r="G705" s="9"/>
      <c r="H705" s="9"/>
      <c r="I705" s="6"/>
      <c r="J705" s="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9"/>
      <c r="D706" s="9"/>
      <c r="E706" s="9"/>
      <c r="F706" s="9"/>
      <c r="G706" s="9"/>
      <c r="H706" s="9"/>
      <c r="I706" s="6"/>
      <c r="J706" s="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9"/>
      <c r="D707" s="9"/>
      <c r="E707" s="9"/>
      <c r="F707" s="9"/>
      <c r="G707" s="9"/>
      <c r="H707" s="9"/>
      <c r="I707" s="6"/>
      <c r="J707" s="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9"/>
      <c r="D708" s="9"/>
      <c r="E708" s="9"/>
      <c r="F708" s="9"/>
      <c r="G708" s="9"/>
      <c r="H708" s="9"/>
      <c r="I708" s="6"/>
      <c r="J708" s="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9"/>
      <c r="D709" s="9"/>
      <c r="E709" s="9"/>
      <c r="F709" s="9"/>
      <c r="G709" s="9"/>
      <c r="H709" s="9"/>
      <c r="I709" s="6"/>
      <c r="J709" s="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9"/>
      <c r="D710" s="9"/>
      <c r="E710" s="9"/>
      <c r="F710" s="9"/>
      <c r="G710" s="9"/>
      <c r="H710" s="9"/>
      <c r="I710" s="6"/>
      <c r="J710" s="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9"/>
      <c r="D711" s="9"/>
      <c r="E711" s="9"/>
      <c r="F711" s="9"/>
      <c r="G711" s="9"/>
      <c r="H711" s="9"/>
      <c r="I711" s="6"/>
      <c r="J711" s="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9"/>
      <c r="D712" s="9"/>
      <c r="E712" s="9"/>
      <c r="F712" s="9"/>
      <c r="G712" s="9"/>
      <c r="H712" s="9"/>
      <c r="I712" s="6"/>
      <c r="J712" s="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9"/>
      <c r="D713" s="9"/>
      <c r="E713" s="9"/>
      <c r="F713" s="9"/>
      <c r="G713" s="9"/>
      <c r="H713" s="9"/>
      <c r="I713" s="6"/>
      <c r="J713" s="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9"/>
      <c r="D714" s="9"/>
      <c r="E714" s="9"/>
      <c r="F714" s="9"/>
      <c r="G714" s="9"/>
      <c r="H714" s="9"/>
      <c r="I714" s="6"/>
      <c r="J714" s="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9"/>
      <c r="D715" s="9"/>
      <c r="E715" s="9"/>
      <c r="F715" s="9"/>
      <c r="G715" s="9"/>
      <c r="H715" s="9"/>
      <c r="I715" s="6"/>
      <c r="J715" s="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9"/>
      <c r="D716" s="9"/>
      <c r="E716" s="9"/>
      <c r="F716" s="9"/>
      <c r="G716" s="9"/>
      <c r="H716" s="9"/>
      <c r="I716" s="6"/>
      <c r="J716" s="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9"/>
      <c r="D717" s="9"/>
      <c r="E717" s="9"/>
      <c r="F717" s="9"/>
      <c r="G717" s="9"/>
      <c r="H717" s="9"/>
      <c r="I717" s="6"/>
      <c r="J717" s="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9"/>
      <c r="D718" s="9"/>
      <c r="E718" s="9"/>
      <c r="F718" s="9"/>
      <c r="G718" s="9"/>
      <c r="H718" s="9"/>
      <c r="I718" s="6"/>
      <c r="J718" s="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9"/>
      <c r="D719" s="9"/>
      <c r="E719" s="9"/>
      <c r="F719" s="9"/>
      <c r="G719" s="9"/>
      <c r="H719" s="9"/>
      <c r="I719" s="6"/>
      <c r="J719" s="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9"/>
      <c r="D720" s="9"/>
      <c r="E720" s="9"/>
      <c r="F720" s="9"/>
      <c r="G720" s="9"/>
      <c r="H720" s="9"/>
      <c r="I720" s="6"/>
      <c r="J720" s="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9"/>
      <c r="D721" s="9"/>
      <c r="E721" s="9"/>
      <c r="F721" s="9"/>
      <c r="G721" s="9"/>
      <c r="H721" s="9"/>
      <c r="I721" s="6"/>
      <c r="J721" s="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9"/>
      <c r="D722" s="9"/>
      <c r="E722" s="9"/>
      <c r="F722" s="9"/>
      <c r="G722" s="9"/>
      <c r="H722" s="9"/>
      <c r="I722" s="6"/>
      <c r="J722" s="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9"/>
      <c r="D723" s="9"/>
      <c r="E723" s="9"/>
      <c r="F723" s="9"/>
      <c r="G723" s="9"/>
      <c r="H723" s="9"/>
      <c r="I723" s="6"/>
      <c r="J723" s="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9"/>
      <c r="D724" s="9"/>
      <c r="E724" s="9"/>
      <c r="F724" s="9"/>
      <c r="G724" s="9"/>
      <c r="H724" s="9"/>
      <c r="I724" s="6"/>
      <c r="J724" s="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9"/>
      <c r="D725" s="9"/>
      <c r="E725" s="9"/>
      <c r="F725" s="9"/>
      <c r="G725" s="9"/>
      <c r="H725" s="9"/>
      <c r="I725" s="6"/>
      <c r="J725" s="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9"/>
      <c r="D726" s="9"/>
      <c r="E726" s="9"/>
      <c r="F726" s="9"/>
      <c r="G726" s="9"/>
      <c r="H726" s="9"/>
      <c r="I726" s="6"/>
      <c r="J726" s="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9"/>
      <c r="D727" s="9"/>
      <c r="E727" s="9"/>
      <c r="F727" s="9"/>
      <c r="G727" s="9"/>
      <c r="H727" s="9"/>
      <c r="I727" s="6"/>
      <c r="J727" s="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9"/>
      <c r="D728" s="9"/>
      <c r="E728" s="9"/>
      <c r="F728" s="9"/>
      <c r="G728" s="9"/>
      <c r="H728" s="9"/>
      <c r="I728" s="6"/>
      <c r="J728" s="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9"/>
      <c r="D729" s="9"/>
      <c r="E729" s="9"/>
      <c r="F729" s="9"/>
      <c r="G729" s="9"/>
      <c r="H729" s="9"/>
      <c r="I729" s="6"/>
      <c r="J729" s="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9"/>
      <c r="D730" s="9"/>
      <c r="E730" s="9"/>
      <c r="F730" s="9"/>
      <c r="G730" s="9"/>
      <c r="H730" s="9"/>
      <c r="I730" s="6"/>
      <c r="J730" s="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9"/>
      <c r="D731" s="9"/>
      <c r="E731" s="9"/>
      <c r="F731" s="9"/>
      <c r="G731" s="9"/>
      <c r="H731" s="9"/>
      <c r="I731" s="6"/>
      <c r="J731" s="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9"/>
      <c r="D732" s="9"/>
      <c r="E732" s="9"/>
      <c r="F732" s="9"/>
      <c r="G732" s="9"/>
      <c r="H732" s="9"/>
      <c r="I732" s="6"/>
      <c r="J732" s="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9"/>
      <c r="D733" s="9"/>
      <c r="E733" s="9"/>
      <c r="F733" s="9"/>
      <c r="G733" s="9"/>
      <c r="H733" s="9"/>
      <c r="I733" s="6"/>
      <c r="J733" s="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9"/>
      <c r="D734" s="9"/>
      <c r="E734" s="9"/>
      <c r="F734" s="9"/>
      <c r="G734" s="9"/>
      <c r="H734" s="9"/>
      <c r="I734" s="6"/>
      <c r="J734" s="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9"/>
      <c r="D735" s="9"/>
      <c r="E735" s="9"/>
      <c r="F735" s="9"/>
      <c r="G735" s="9"/>
      <c r="H735" s="9"/>
      <c r="I735" s="6"/>
      <c r="J735" s="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9"/>
      <c r="D736" s="9"/>
      <c r="E736" s="9"/>
      <c r="F736" s="9"/>
      <c r="G736" s="9"/>
      <c r="H736" s="9"/>
      <c r="I736" s="6"/>
      <c r="J736" s="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9"/>
      <c r="D737" s="9"/>
      <c r="E737" s="9"/>
      <c r="F737" s="9"/>
      <c r="G737" s="9"/>
      <c r="H737" s="9"/>
      <c r="I737" s="6"/>
      <c r="J737" s="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9"/>
      <c r="D738" s="9"/>
      <c r="E738" s="9"/>
      <c r="F738" s="9"/>
      <c r="G738" s="9"/>
      <c r="H738" s="9"/>
      <c r="I738" s="6"/>
      <c r="J738" s="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9"/>
      <c r="D739" s="9"/>
      <c r="E739" s="9"/>
      <c r="F739" s="9"/>
      <c r="G739" s="9"/>
      <c r="H739" s="9"/>
      <c r="I739" s="6"/>
      <c r="J739" s="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9"/>
      <c r="D740" s="9"/>
      <c r="E740" s="9"/>
      <c r="F740" s="9"/>
      <c r="G740" s="9"/>
      <c r="H740" s="9"/>
      <c r="I740" s="6"/>
      <c r="J740" s="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9"/>
      <c r="D741" s="9"/>
      <c r="E741" s="9"/>
      <c r="F741" s="9"/>
      <c r="G741" s="9"/>
      <c r="H741" s="9"/>
      <c r="I741" s="6"/>
      <c r="J741" s="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9"/>
      <c r="D742" s="9"/>
      <c r="E742" s="9"/>
      <c r="F742" s="9"/>
      <c r="G742" s="9"/>
      <c r="H742" s="9"/>
      <c r="I742" s="6"/>
      <c r="J742" s="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9"/>
      <c r="D743" s="9"/>
      <c r="E743" s="9"/>
      <c r="F743" s="9"/>
      <c r="G743" s="9"/>
      <c r="H743" s="9"/>
      <c r="I743" s="6"/>
      <c r="J743" s="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9"/>
      <c r="D744" s="9"/>
      <c r="E744" s="9"/>
      <c r="F744" s="9"/>
      <c r="G744" s="9"/>
      <c r="H744" s="9"/>
      <c r="I744" s="6"/>
      <c r="J744" s="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9"/>
      <c r="D745" s="9"/>
      <c r="E745" s="9"/>
      <c r="F745" s="9"/>
      <c r="G745" s="9"/>
      <c r="H745" s="9"/>
      <c r="I745" s="6"/>
      <c r="J745" s="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9"/>
      <c r="D746" s="9"/>
      <c r="E746" s="9"/>
      <c r="F746" s="9"/>
      <c r="G746" s="9"/>
      <c r="H746" s="9"/>
      <c r="I746" s="6"/>
      <c r="J746" s="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9"/>
      <c r="D747" s="9"/>
      <c r="E747" s="9"/>
      <c r="F747" s="9"/>
      <c r="G747" s="9"/>
      <c r="H747" s="9"/>
      <c r="I747" s="6"/>
      <c r="J747" s="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9"/>
      <c r="D748" s="9"/>
      <c r="E748" s="9"/>
      <c r="F748" s="9"/>
      <c r="G748" s="9"/>
      <c r="H748" s="9"/>
      <c r="I748" s="6"/>
      <c r="J748" s="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9"/>
      <c r="D749" s="9"/>
      <c r="E749" s="9"/>
      <c r="F749" s="9"/>
      <c r="G749" s="9"/>
      <c r="H749" s="9"/>
      <c r="I749" s="6"/>
      <c r="J749" s="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9"/>
      <c r="D750" s="9"/>
      <c r="E750" s="9"/>
      <c r="F750" s="9"/>
      <c r="G750" s="9"/>
      <c r="H750" s="9"/>
      <c r="I750" s="6"/>
      <c r="J750" s="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9"/>
      <c r="D751" s="9"/>
      <c r="E751" s="9"/>
      <c r="F751" s="9"/>
      <c r="G751" s="9"/>
      <c r="H751" s="9"/>
      <c r="I751" s="6"/>
      <c r="J751" s="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9"/>
      <c r="D752" s="9"/>
      <c r="E752" s="9"/>
      <c r="F752" s="9"/>
      <c r="G752" s="9"/>
      <c r="H752" s="9"/>
      <c r="I752" s="6"/>
      <c r="J752" s="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9"/>
      <c r="D753" s="9"/>
      <c r="E753" s="9"/>
      <c r="F753" s="9"/>
      <c r="G753" s="9"/>
      <c r="H753" s="9"/>
      <c r="I753" s="6"/>
      <c r="J753" s="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9"/>
      <c r="D754" s="9"/>
      <c r="E754" s="9"/>
      <c r="F754" s="9"/>
      <c r="G754" s="9"/>
      <c r="H754" s="9"/>
      <c r="I754" s="6"/>
      <c r="J754" s="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9"/>
      <c r="D755" s="9"/>
      <c r="E755" s="9"/>
      <c r="F755" s="9"/>
      <c r="G755" s="9"/>
      <c r="H755" s="9"/>
      <c r="I755" s="6"/>
      <c r="J755" s="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9"/>
      <c r="D756" s="9"/>
      <c r="E756" s="9"/>
      <c r="F756" s="9"/>
      <c r="G756" s="9"/>
      <c r="H756" s="9"/>
      <c r="I756" s="6"/>
      <c r="J756" s="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9"/>
      <c r="D757" s="9"/>
      <c r="E757" s="9"/>
      <c r="F757" s="9"/>
      <c r="G757" s="9"/>
      <c r="H757" s="9"/>
      <c r="I757" s="6"/>
      <c r="J757" s="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9"/>
      <c r="D758" s="9"/>
      <c r="E758" s="9"/>
      <c r="F758" s="9"/>
      <c r="G758" s="9"/>
      <c r="H758" s="9"/>
      <c r="I758" s="6"/>
      <c r="J758" s="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9"/>
      <c r="D759" s="9"/>
      <c r="E759" s="9"/>
      <c r="F759" s="9"/>
      <c r="G759" s="9"/>
      <c r="H759" s="9"/>
      <c r="I759" s="6"/>
      <c r="J759" s="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9"/>
      <c r="D760" s="9"/>
      <c r="E760" s="9"/>
      <c r="F760" s="9"/>
      <c r="G760" s="9"/>
      <c r="H760" s="9"/>
      <c r="I760" s="6"/>
      <c r="J760" s="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9"/>
      <c r="D761" s="9"/>
      <c r="E761" s="9"/>
      <c r="F761" s="9"/>
      <c r="G761" s="9"/>
      <c r="H761" s="9"/>
      <c r="I761" s="6"/>
      <c r="J761" s="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9"/>
      <c r="D762" s="9"/>
      <c r="E762" s="9"/>
      <c r="F762" s="9"/>
      <c r="G762" s="9"/>
      <c r="H762" s="9"/>
      <c r="I762" s="6"/>
      <c r="J762" s="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9"/>
      <c r="D763" s="9"/>
      <c r="E763" s="9"/>
      <c r="F763" s="9"/>
      <c r="G763" s="9"/>
      <c r="H763" s="9"/>
      <c r="I763" s="6"/>
      <c r="J763" s="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9"/>
      <c r="D764" s="9"/>
      <c r="E764" s="9"/>
      <c r="F764" s="9"/>
      <c r="G764" s="9"/>
      <c r="H764" s="9"/>
      <c r="I764" s="6"/>
      <c r="J764" s="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9"/>
      <c r="D765" s="9"/>
      <c r="E765" s="9"/>
      <c r="F765" s="9"/>
      <c r="G765" s="9"/>
      <c r="H765" s="9"/>
      <c r="I765" s="6"/>
      <c r="J765" s="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9"/>
      <c r="D766" s="9"/>
      <c r="E766" s="9"/>
      <c r="F766" s="9"/>
      <c r="G766" s="9"/>
      <c r="H766" s="9"/>
      <c r="I766" s="6"/>
      <c r="J766" s="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9"/>
      <c r="D767" s="9"/>
      <c r="E767" s="9"/>
      <c r="F767" s="9"/>
      <c r="G767" s="9"/>
      <c r="H767" s="9"/>
      <c r="I767" s="6"/>
      <c r="J767" s="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9"/>
      <c r="D768" s="9"/>
      <c r="E768" s="9"/>
      <c r="F768" s="9"/>
      <c r="G768" s="9"/>
      <c r="H768" s="9"/>
      <c r="I768" s="6"/>
      <c r="J768" s="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9"/>
      <c r="D769" s="9"/>
      <c r="E769" s="9"/>
      <c r="F769" s="9"/>
      <c r="G769" s="9"/>
      <c r="H769" s="9"/>
      <c r="I769" s="6"/>
      <c r="J769" s="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9"/>
      <c r="D770" s="9"/>
      <c r="E770" s="9"/>
      <c r="F770" s="9"/>
      <c r="G770" s="9"/>
      <c r="H770" s="9"/>
      <c r="I770" s="6"/>
      <c r="J770" s="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9"/>
      <c r="D771" s="9"/>
      <c r="E771" s="9"/>
      <c r="F771" s="9"/>
      <c r="G771" s="9"/>
      <c r="H771" s="9"/>
      <c r="I771" s="6"/>
      <c r="J771" s="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9"/>
      <c r="D772" s="9"/>
      <c r="E772" s="9"/>
      <c r="F772" s="9"/>
      <c r="G772" s="9"/>
      <c r="H772" s="9"/>
      <c r="I772" s="6"/>
      <c r="J772" s="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9"/>
      <c r="D773" s="9"/>
      <c r="E773" s="9"/>
      <c r="F773" s="9"/>
      <c r="G773" s="9"/>
      <c r="H773" s="9"/>
      <c r="I773" s="6"/>
      <c r="J773" s="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9"/>
      <c r="D774" s="9"/>
      <c r="E774" s="9"/>
      <c r="F774" s="9"/>
      <c r="G774" s="9"/>
      <c r="H774" s="9"/>
      <c r="I774" s="6"/>
      <c r="J774" s="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9"/>
      <c r="D775" s="9"/>
      <c r="E775" s="9"/>
      <c r="F775" s="9"/>
      <c r="G775" s="9"/>
      <c r="H775" s="9"/>
      <c r="I775" s="6"/>
      <c r="J775" s="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9"/>
      <c r="D776" s="9"/>
      <c r="E776" s="9"/>
      <c r="F776" s="9"/>
      <c r="G776" s="9"/>
      <c r="H776" s="9"/>
      <c r="I776" s="6"/>
      <c r="J776" s="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9"/>
      <c r="D777" s="9"/>
      <c r="E777" s="9"/>
      <c r="F777" s="9"/>
      <c r="G777" s="9"/>
      <c r="H777" s="9"/>
      <c r="I777" s="6"/>
      <c r="J777" s="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9"/>
      <c r="D778" s="9"/>
      <c r="E778" s="9"/>
      <c r="F778" s="9"/>
      <c r="G778" s="9"/>
      <c r="H778" s="9"/>
      <c r="I778" s="6"/>
      <c r="J778" s="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9"/>
      <c r="D779" s="9"/>
      <c r="E779" s="9"/>
      <c r="F779" s="9"/>
      <c r="G779" s="9"/>
      <c r="H779" s="9"/>
      <c r="I779" s="6"/>
      <c r="J779" s="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9"/>
      <c r="D780" s="9"/>
      <c r="E780" s="9"/>
      <c r="F780" s="9"/>
      <c r="G780" s="9"/>
      <c r="H780" s="9"/>
      <c r="I780" s="6"/>
      <c r="J780" s="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9"/>
      <c r="D781" s="9"/>
      <c r="E781" s="9"/>
      <c r="F781" s="9"/>
      <c r="G781" s="9"/>
      <c r="H781" s="9"/>
      <c r="I781" s="6"/>
      <c r="J781" s="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9"/>
      <c r="D782" s="9"/>
      <c r="E782" s="9"/>
      <c r="F782" s="9"/>
      <c r="G782" s="9"/>
      <c r="H782" s="9"/>
      <c r="I782" s="6"/>
      <c r="J782" s="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9"/>
      <c r="D783" s="9"/>
      <c r="E783" s="9"/>
      <c r="F783" s="9"/>
      <c r="G783" s="9"/>
      <c r="H783" s="9"/>
      <c r="I783" s="6"/>
      <c r="J783" s="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9"/>
      <c r="D784" s="9"/>
      <c r="E784" s="9"/>
      <c r="F784" s="9"/>
      <c r="G784" s="9"/>
      <c r="H784" s="9"/>
      <c r="I784" s="6"/>
      <c r="J784" s="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9"/>
      <c r="D785" s="9"/>
      <c r="E785" s="9"/>
      <c r="F785" s="9"/>
      <c r="G785" s="9"/>
      <c r="H785" s="9"/>
      <c r="I785" s="6"/>
      <c r="J785" s="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9"/>
      <c r="D786" s="9"/>
      <c r="E786" s="9"/>
      <c r="F786" s="9"/>
      <c r="G786" s="9"/>
      <c r="H786" s="9"/>
      <c r="I786" s="6"/>
      <c r="J786" s="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9"/>
      <c r="D787" s="9"/>
      <c r="E787" s="9"/>
      <c r="F787" s="9"/>
      <c r="G787" s="9"/>
      <c r="H787" s="9"/>
      <c r="I787" s="6"/>
      <c r="J787" s="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9"/>
      <c r="D788" s="9"/>
      <c r="E788" s="9"/>
      <c r="F788" s="9"/>
      <c r="G788" s="9"/>
      <c r="H788" s="9"/>
      <c r="I788" s="6"/>
      <c r="J788" s="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9"/>
      <c r="D789" s="9"/>
      <c r="E789" s="9"/>
      <c r="F789" s="9"/>
      <c r="G789" s="9"/>
      <c r="H789" s="9"/>
      <c r="I789" s="6"/>
      <c r="J789" s="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9"/>
      <c r="D790" s="9"/>
      <c r="E790" s="9"/>
      <c r="F790" s="9"/>
      <c r="G790" s="9"/>
      <c r="H790" s="9"/>
      <c r="I790" s="6"/>
      <c r="J790" s="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9"/>
      <c r="D791" s="9"/>
      <c r="E791" s="9"/>
      <c r="F791" s="9"/>
      <c r="G791" s="9"/>
      <c r="H791" s="9"/>
      <c r="I791" s="6"/>
      <c r="J791" s="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9"/>
      <c r="D792" s="9"/>
      <c r="E792" s="9"/>
      <c r="F792" s="9"/>
      <c r="G792" s="9"/>
      <c r="H792" s="9"/>
      <c r="I792" s="6"/>
      <c r="J792" s="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9"/>
      <c r="D793" s="9"/>
      <c r="E793" s="9"/>
      <c r="F793" s="9"/>
      <c r="G793" s="9"/>
      <c r="H793" s="9"/>
      <c r="I793" s="6"/>
      <c r="J793" s="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9"/>
      <c r="D794" s="9"/>
      <c r="E794" s="9"/>
      <c r="F794" s="9"/>
      <c r="G794" s="9"/>
      <c r="H794" s="9"/>
      <c r="I794" s="6"/>
      <c r="J794" s="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9"/>
      <c r="D795" s="9"/>
      <c r="E795" s="9"/>
      <c r="F795" s="9"/>
      <c r="G795" s="9"/>
      <c r="H795" s="9"/>
      <c r="I795" s="6"/>
      <c r="J795" s="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9"/>
      <c r="D796" s="9"/>
      <c r="E796" s="9"/>
      <c r="F796" s="9"/>
      <c r="G796" s="9"/>
      <c r="H796" s="9"/>
      <c r="I796" s="6"/>
      <c r="J796" s="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9"/>
      <c r="D797" s="9"/>
      <c r="E797" s="9"/>
      <c r="F797" s="9"/>
      <c r="G797" s="9"/>
      <c r="H797" s="9"/>
      <c r="I797" s="6"/>
      <c r="J797" s="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9"/>
      <c r="D798" s="9"/>
      <c r="E798" s="9"/>
      <c r="F798" s="9"/>
      <c r="G798" s="9"/>
      <c r="H798" s="9"/>
      <c r="I798" s="6"/>
      <c r="J798" s="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9"/>
      <c r="D799" s="9"/>
      <c r="E799" s="9"/>
      <c r="F799" s="9"/>
      <c r="G799" s="9"/>
      <c r="H799" s="9"/>
      <c r="I799" s="6"/>
      <c r="J799" s="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9"/>
      <c r="D800" s="9"/>
      <c r="E800" s="9"/>
      <c r="F800" s="9"/>
      <c r="G800" s="9"/>
      <c r="H800" s="9"/>
      <c r="I800" s="6"/>
      <c r="J800" s="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9"/>
      <c r="D801" s="9"/>
      <c r="E801" s="9"/>
      <c r="F801" s="9"/>
      <c r="G801" s="9"/>
      <c r="H801" s="9"/>
      <c r="I801" s="6"/>
      <c r="J801" s="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9"/>
      <c r="D802" s="9"/>
      <c r="E802" s="9"/>
      <c r="F802" s="9"/>
      <c r="G802" s="9"/>
      <c r="H802" s="9"/>
      <c r="I802" s="6"/>
      <c r="J802" s="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9"/>
      <c r="D803" s="9"/>
      <c r="E803" s="9"/>
      <c r="F803" s="9"/>
      <c r="G803" s="9"/>
      <c r="H803" s="9"/>
      <c r="I803" s="6"/>
      <c r="J803" s="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9"/>
      <c r="D804" s="9"/>
      <c r="E804" s="9"/>
      <c r="F804" s="9"/>
      <c r="G804" s="9"/>
      <c r="H804" s="9"/>
      <c r="I804" s="6"/>
      <c r="J804" s="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9"/>
      <c r="D805" s="9"/>
      <c r="E805" s="9"/>
      <c r="F805" s="9"/>
      <c r="G805" s="9"/>
      <c r="H805" s="9"/>
      <c r="I805" s="6"/>
      <c r="J805" s="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9"/>
      <c r="D806" s="9"/>
      <c r="E806" s="9"/>
      <c r="F806" s="9"/>
      <c r="G806" s="9"/>
      <c r="H806" s="9"/>
      <c r="I806" s="6"/>
      <c r="J806" s="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9"/>
      <c r="D807" s="9"/>
      <c r="E807" s="9"/>
      <c r="F807" s="9"/>
      <c r="G807" s="9"/>
      <c r="H807" s="9"/>
      <c r="I807" s="6"/>
      <c r="J807" s="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9"/>
      <c r="D808" s="9"/>
      <c r="E808" s="9"/>
      <c r="F808" s="9"/>
      <c r="G808" s="9"/>
      <c r="H808" s="9"/>
      <c r="I808" s="6"/>
      <c r="J808" s="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9"/>
      <c r="D809" s="9"/>
      <c r="E809" s="9"/>
      <c r="F809" s="9"/>
      <c r="G809" s="9"/>
      <c r="H809" s="9"/>
      <c r="I809" s="6"/>
      <c r="J809" s="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9"/>
      <c r="D810" s="9"/>
      <c r="E810" s="9"/>
      <c r="F810" s="9"/>
      <c r="G810" s="9"/>
      <c r="H810" s="9"/>
      <c r="I810" s="6"/>
      <c r="J810" s="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9"/>
      <c r="D811" s="9"/>
      <c r="E811" s="9"/>
      <c r="F811" s="9"/>
      <c r="G811" s="9"/>
      <c r="H811" s="9"/>
      <c r="I811" s="6"/>
      <c r="J811" s="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9"/>
      <c r="D812" s="9"/>
      <c r="E812" s="9"/>
      <c r="F812" s="9"/>
      <c r="G812" s="9"/>
      <c r="H812" s="9"/>
      <c r="I812" s="6"/>
      <c r="J812" s="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9"/>
      <c r="D813" s="9"/>
      <c r="E813" s="9"/>
      <c r="F813" s="9"/>
      <c r="G813" s="9"/>
      <c r="H813" s="9"/>
      <c r="I813" s="6"/>
      <c r="J813" s="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9"/>
      <c r="D814" s="9"/>
      <c r="E814" s="9"/>
      <c r="F814" s="9"/>
      <c r="G814" s="9"/>
      <c r="H814" s="9"/>
      <c r="I814" s="6"/>
      <c r="J814" s="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9"/>
      <c r="D815" s="9"/>
      <c r="E815" s="9"/>
      <c r="F815" s="9"/>
      <c r="G815" s="9"/>
      <c r="H815" s="9"/>
      <c r="I815" s="6"/>
      <c r="J815" s="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9"/>
      <c r="D816" s="9"/>
      <c r="E816" s="9"/>
      <c r="F816" s="9"/>
      <c r="G816" s="9"/>
      <c r="H816" s="9"/>
      <c r="I816" s="6"/>
      <c r="J816" s="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9"/>
      <c r="D817" s="9"/>
      <c r="E817" s="9"/>
      <c r="F817" s="9"/>
      <c r="G817" s="9"/>
      <c r="H817" s="9"/>
      <c r="I817" s="6"/>
      <c r="J817" s="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9"/>
      <c r="D818" s="9"/>
      <c r="E818" s="9"/>
      <c r="F818" s="9"/>
      <c r="G818" s="9"/>
      <c r="H818" s="9"/>
      <c r="I818" s="6"/>
      <c r="J818" s="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9"/>
      <c r="D819" s="9"/>
      <c r="E819" s="9"/>
      <c r="F819" s="9"/>
      <c r="G819" s="9"/>
      <c r="H819" s="9"/>
      <c r="I819" s="6"/>
      <c r="J819" s="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9"/>
      <c r="D820" s="9"/>
      <c r="E820" s="9"/>
      <c r="F820" s="9"/>
      <c r="G820" s="9"/>
      <c r="H820" s="9"/>
      <c r="I820" s="6"/>
      <c r="J820" s="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9"/>
      <c r="D821" s="9"/>
      <c r="E821" s="9"/>
      <c r="F821" s="9"/>
      <c r="G821" s="9"/>
      <c r="H821" s="9"/>
      <c r="I821" s="6"/>
      <c r="J821" s="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9"/>
      <c r="D822" s="9"/>
      <c r="E822" s="9"/>
      <c r="F822" s="9"/>
      <c r="G822" s="9"/>
      <c r="H822" s="9"/>
      <c r="I822" s="6"/>
      <c r="J822" s="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9"/>
      <c r="D823" s="9"/>
      <c r="E823" s="9"/>
      <c r="F823" s="9"/>
      <c r="G823" s="9"/>
      <c r="H823" s="9"/>
      <c r="I823" s="6"/>
      <c r="J823" s="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9"/>
      <c r="D824" s="9"/>
      <c r="E824" s="9"/>
      <c r="F824" s="9"/>
      <c r="G824" s="9"/>
      <c r="H824" s="9"/>
      <c r="I824" s="6"/>
      <c r="J824" s="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9"/>
      <c r="D825" s="9"/>
      <c r="E825" s="9"/>
      <c r="F825" s="9"/>
      <c r="G825" s="9"/>
      <c r="H825" s="9"/>
      <c r="I825" s="6"/>
      <c r="J825" s="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9"/>
      <c r="D826" s="9"/>
      <c r="E826" s="9"/>
      <c r="F826" s="9"/>
      <c r="G826" s="9"/>
      <c r="H826" s="9"/>
      <c r="I826" s="6"/>
      <c r="J826" s="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9"/>
      <c r="D827" s="9"/>
      <c r="E827" s="9"/>
      <c r="F827" s="9"/>
      <c r="G827" s="9"/>
      <c r="H827" s="9"/>
      <c r="I827" s="6"/>
      <c r="J827" s="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9"/>
      <c r="D828" s="9"/>
      <c r="E828" s="9"/>
      <c r="F828" s="9"/>
      <c r="G828" s="9"/>
      <c r="H828" s="9"/>
      <c r="I828" s="6"/>
      <c r="J828" s="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9"/>
      <c r="D829" s="9"/>
      <c r="E829" s="9"/>
      <c r="F829" s="9"/>
      <c r="G829" s="9"/>
      <c r="H829" s="9"/>
      <c r="I829" s="6"/>
      <c r="J829" s="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9"/>
      <c r="D830" s="9"/>
      <c r="E830" s="9"/>
      <c r="F830" s="9"/>
      <c r="G830" s="9"/>
      <c r="H830" s="9"/>
      <c r="I830" s="6"/>
      <c r="J830" s="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9"/>
      <c r="D831" s="9"/>
      <c r="E831" s="9"/>
      <c r="F831" s="9"/>
      <c r="G831" s="9"/>
      <c r="H831" s="9"/>
      <c r="I831" s="6"/>
      <c r="J831" s="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9"/>
      <c r="D832" s="9"/>
      <c r="E832" s="9"/>
      <c r="F832" s="9"/>
      <c r="G832" s="9"/>
      <c r="H832" s="9"/>
      <c r="I832" s="6"/>
      <c r="J832" s="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9"/>
      <c r="D833" s="9"/>
      <c r="E833" s="9"/>
      <c r="F833" s="9"/>
      <c r="G833" s="9"/>
      <c r="H833" s="9"/>
      <c r="I833" s="6"/>
      <c r="J833" s="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9"/>
      <c r="D834" s="9"/>
      <c r="E834" s="9"/>
      <c r="F834" s="9"/>
      <c r="G834" s="9"/>
      <c r="H834" s="9"/>
      <c r="I834" s="6"/>
      <c r="J834" s="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9"/>
      <c r="D835" s="9"/>
      <c r="E835" s="9"/>
      <c r="F835" s="9"/>
      <c r="G835" s="9"/>
      <c r="H835" s="9"/>
      <c r="I835" s="6"/>
      <c r="J835" s="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9"/>
      <c r="D836" s="9"/>
      <c r="E836" s="9"/>
      <c r="F836" s="9"/>
      <c r="G836" s="9"/>
      <c r="H836" s="9"/>
      <c r="I836" s="6"/>
      <c r="J836" s="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9"/>
      <c r="D837" s="9"/>
      <c r="E837" s="9"/>
      <c r="F837" s="9"/>
      <c r="G837" s="9"/>
      <c r="H837" s="9"/>
      <c r="I837" s="6"/>
      <c r="J837" s="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9"/>
      <c r="D838" s="9"/>
      <c r="E838" s="9"/>
      <c r="F838" s="9"/>
      <c r="G838" s="9"/>
      <c r="H838" s="9"/>
      <c r="I838" s="6"/>
      <c r="J838" s="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9"/>
      <c r="D839" s="9"/>
      <c r="E839" s="9"/>
      <c r="F839" s="9"/>
      <c r="G839" s="9"/>
      <c r="H839" s="9"/>
      <c r="I839" s="6"/>
      <c r="J839" s="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9"/>
      <c r="D840" s="9"/>
      <c r="E840" s="9"/>
      <c r="F840" s="9"/>
      <c r="G840" s="9"/>
      <c r="H840" s="9"/>
      <c r="I840" s="6"/>
      <c r="J840" s="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9"/>
      <c r="D841" s="9"/>
      <c r="E841" s="9"/>
      <c r="F841" s="9"/>
      <c r="G841" s="9"/>
      <c r="H841" s="9"/>
      <c r="I841" s="6"/>
      <c r="J841" s="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9"/>
      <c r="D842" s="9"/>
      <c r="E842" s="9"/>
      <c r="F842" s="9"/>
      <c r="G842" s="9"/>
      <c r="H842" s="9"/>
      <c r="I842" s="6"/>
      <c r="J842" s="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9"/>
      <c r="D843" s="9"/>
      <c r="E843" s="9"/>
      <c r="F843" s="9"/>
      <c r="G843" s="9"/>
      <c r="H843" s="9"/>
      <c r="I843" s="6"/>
      <c r="J843" s="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9"/>
      <c r="D844" s="9"/>
      <c r="E844" s="9"/>
      <c r="F844" s="9"/>
      <c r="G844" s="9"/>
      <c r="H844" s="9"/>
      <c r="I844" s="6"/>
      <c r="J844" s="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9"/>
      <c r="D845" s="9"/>
      <c r="E845" s="9"/>
      <c r="F845" s="9"/>
      <c r="G845" s="9"/>
      <c r="H845" s="9"/>
      <c r="I845" s="6"/>
      <c r="J845" s="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9"/>
      <c r="D846" s="9"/>
      <c r="E846" s="9"/>
      <c r="F846" s="9"/>
      <c r="G846" s="9"/>
      <c r="H846" s="9"/>
      <c r="I846" s="6"/>
      <c r="J846" s="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9"/>
      <c r="D847" s="9"/>
      <c r="E847" s="9"/>
      <c r="F847" s="9"/>
      <c r="G847" s="9"/>
      <c r="H847" s="9"/>
      <c r="I847" s="6"/>
      <c r="J847" s="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9"/>
      <c r="D848" s="9"/>
      <c r="E848" s="9"/>
      <c r="F848" s="9"/>
      <c r="G848" s="9"/>
      <c r="H848" s="9"/>
      <c r="I848" s="6"/>
      <c r="J848" s="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9"/>
      <c r="D849" s="9"/>
      <c r="E849" s="9"/>
      <c r="F849" s="9"/>
      <c r="G849" s="9"/>
      <c r="H849" s="9"/>
      <c r="I849" s="6"/>
      <c r="J849" s="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9"/>
      <c r="D850" s="9"/>
      <c r="E850" s="9"/>
      <c r="F850" s="9"/>
      <c r="G850" s="9"/>
      <c r="H850" s="9"/>
      <c r="I850" s="6"/>
      <c r="J850" s="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9"/>
      <c r="D851" s="9"/>
      <c r="E851" s="9"/>
      <c r="F851" s="9"/>
      <c r="G851" s="9"/>
      <c r="H851" s="9"/>
      <c r="I851" s="6"/>
      <c r="J851" s="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9"/>
      <c r="D852" s="9"/>
      <c r="E852" s="9"/>
      <c r="F852" s="9"/>
      <c r="G852" s="9"/>
      <c r="H852" s="9"/>
      <c r="I852" s="6"/>
      <c r="J852" s="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9"/>
      <c r="D853" s="9"/>
      <c r="E853" s="9"/>
      <c r="F853" s="9"/>
      <c r="G853" s="9"/>
      <c r="H853" s="9"/>
      <c r="I853" s="6"/>
      <c r="J853" s="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9"/>
      <c r="D854" s="9"/>
      <c r="E854" s="9"/>
      <c r="F854" s="9"/>
      <c r="G854" s="9"/>
      <c r="H854" s="9"/>
      <c r="I854" s="6"/>
      <c r="J854" s="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9"/>
      <c r="D855" s="9"/>
      <c r="E855" s="9"/>
      <c r="F855" s="9"/>
      <c r="G855" s="9"/>
      <c r="H855" s="9"/>
      <c r="I855" s="6"/>
      <c r="J855" s="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9"/>
      <c r="D856" s="9"/>
      <c r="E856" s="9"/>
      <c r="F856" s="9"/>
      <c r="G856" s="9"/>
      <c r="H856" s="9"/>
      <c r="I856" s="6"/>
      <c r="J856" s="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9"/>
      <c r="D857" s="9"/>
      <c r="E857" s="9"/>
      <c r="F857" s="9"/>
      <c r="G857" s="9"/>
      <c r="H857" s="9"/>
      <c r="I857" s="6"/>
      <c r="J857" s="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9"/>
      <c r="D858" s="9"/>
      <c r="E858" s="9"/>
      <c r="F858" s="9"/>
      <c r="G858" s="9"/>
      <c r="H858" s="9"/>
      <c r="I858" s="6"/>
      <c r="J858" s="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9"/>
      <c r="D859" s="9"/>
      <c r="E859" s="9"/>
      <c r="F859" s="9"/>
      <c r="G859" s="9"/>
      <c r="H859" s="9"/>
      <c r="I859" s="6"/>
      <c r="J859" s="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9"/>
      <c r="D860" s="9"/>
      <c r="E860" s="9"/>
      <c r="F860" s="9"/>
      <c r="G860" s="9"/>
      <c r="H860" s="9"/>
      <c r="I860" s="6"/>
      <c r="J860" s="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9"/>
      <c r="D861" s="9"/>
      <c r="E861" s="9"/>
      <c r="F861" s="9"/>
      <c r="G861" s="9"/>
      <c r="H861" s="9"/>
      <c r="I861" s="6"/>
      <c r="J861" s="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9"/>
      <c r="D862" s="9"/>
      <c r="E862" s="9"/>
      <c r="F862" s="9"/>
      <c r="G862" s="9"/>
      <c r="H862" s="9"/>
      <c r="I862" s="6"/>
      <c r="J862" s="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9"/>
      <c r="D863" s="9"/>
      <c r="E863" s="9"/>
      <c r="F863" s="9"/>
      <c r="G863" s="9"/>
      <c r="H863" s="9"/>
      <c r="I863" s="6"/>
      <c r="J863" s="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9"/>
      <c r="D864" s="9"/>
      <c r="E864" s="9"/>
      <c r="F864" s="9"/>
      <c r="G864" s="9"/>
      <c r="H864" s="9"/>
      <c r="I864" s="6"/>
      <c r="J864" s="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9"/>
      <c r="D865" s="9"/>
      <c r="E865" s="9"/>
      <c r="F865" s="9"/>
      <c r="G865" s="9"/>
      <c r="H865" s="9"/>
      <c r="I865" s="6"/>
      <c r="J865" s="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9"/>
      <c r="D866" s="9"/>
      <c r="E866" s="9"/>
      <c r="F866" s="9"/>
      <c r="G866" s="9"/>
      <c r="H866" s="9"/>
      <c r="I866" s="6"/>
      <c r="J866" s="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9"/>
      <c r="D867" s="9"/>
      <c r="E867" s="9"/>
      <c r="F867" s="9"/>
      <c r="G867" s="9"/>
      <c r="H867" s="9"/>
      <c r="I867" s="6"/>
      <c r="J867" s="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9"/>
      <c r="D868" s="9"/>
      <c r="E868" s="9"/>
      <c r="F868" s="9"/>
      <c r="G868" s="9"/>
      <c r="H868" s="9"/>
      <c r="I868" s="6"/>
      <c r="J868" s="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9"/>
      <c r="D869" s="9"/>
      <c r="E869" s="9"/>
      <c r="F869" s="9"/>
      <c r="G869" s="9"/>
      <c r="H869" s="9"/>
      <c r="I869" s="6"/>
      <c r="J869" s="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9"/>
      <c r="D870" s="9"/>
      <c r="E870" s="9"/>
      <c r="F870" s="9"/>
      <c r="G870" s="9"/>
      <c r="H870" s="9"/>
      <c r="I870" s="6"/>
      <c r="J870" s="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9"/>
      <c r="D871" s="9"/>
      <c r="E871" s="9"/>
      <c r="F871" s="9"/>
      <c r="G871" s="9"/>
      <c r="H871" s="9"/>
      <c r="I871" s="6"/>
      <c r="J871" s="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9"/>
      <c r="D872" s="9"/>
      <c r="E872" s="9"/>
      <c r="F872" s="9"/>
      <c r="G872" s="9"/>
      <c r="H872" s="9"/>
      <c r="I872" s="6"/>
      <c r="J872" s="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9"/>
      <c r="D873" s="9"/>
      <c r="E873" s="9"/>
      <c r="F873" s="9"/>
      <c r="G873" s="9"/>
      <c r="H873" s="9"/>
      <c r="I873" s="6"/>
      <c r="J873" s="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9"/>
      <c r="D874" s="9"/>
      <c r="E874" s="9"/>
      <c r="F874" s="9"/>
      <c r="G874" s="9"/>
      <c r="H874" s="9"/>
      <c r="I874" s="6"/>
      <c r="J874" s="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9"/>
      <c r="D875" s="9"/>
      <c r="E875" s="9"/>
      <c r="F875" s="9"/>
      <c r="G875" s="9"/>
      <c r="H875" s="9"/>
      <c r="I875" s="6"/>
      <c r="J875" s="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9"/>
      <c r="D876" s="9"/>
      <c r="E876" s="9"/>
      <c r="F876" s="9"/>
      <c r="G876" s="9"/>
      <c r="H876" s="9"/>
      <c r="I876" s="6"/>
      <c r="J876" s="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9"/>
      <c r="D877" s="9"/>
      <c r="E877" s="9"/>
      <c r="F877" s="9"/>
      <c r="G877" s="9"/>
      <c r="H877" s="9"/>
      <c r="I877" s="6"/>
      <c r="J877" s="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9"/>
      <c r="D878" s="9"/>
      <c r="E878" s="9"/>
      <c r="F878" s="9"/>
      <c r="G878" s="9"/>
      <c r="H878" s="9"/>
      <c r="I878" s="6"/>
      <c r="J878" s="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9"/>
      <c r="D879" s="9"/>
      <c r="E879" s="9"/>
      <c r="F879" s="9"/>
      <c r="G879" s="9"/>
      <c r="H879" s="9"/>
      <c r="I879" s="6"/>
      <c r="J879" s="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9"/>
      <c r="D880" s="9"/>
      <c r="E880" s="9"/>
      <c r="F880" s="9"/>
      <c r="G880" s="9"/>
      <c r="H880" s="9"/>
      <c r="I880" s="6"/>
      <c r="J880" s="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9"/>
      <c r="D881" s="9"/>
      <c r="E881" s="9"/>
      <c r="F881" s="9"/>
      <c r="G881" s="9"/>
      <c r="H881" s="9"/>
      <c r="I881" s="6"/>
      <c r="J881" s="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9"/>
      <c r="D882" s="9"/>
      <c r="E882" s="9"/>
      <c r="F882" s="9"/>
      <c r="G882" s="9"/>
      <c r="H882" s="9"/>
      <c r="I882" s="6"/>
      <c r="J882" s="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9"/>
      <c r="D883" s="9"/>
      <c r="E883" s="9"/>
      <c r="F883" s="9"/>
      <c r="G883" s="9"/>
      <c r="H883" s="9"/>
      <c r="I883" s="6"/>
      <c r="J883" s="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9"/>
      <c r="D884" s="9"/>
      <c r="E884" s="9"/>
      <c r="F884" s="9"/>
      <c r="G884" s="9"/>
      <c r="H884" s="9"/>
      <c r="I884" s="6"/>
      <c r="J884" s="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9"/>
      <c r="D885" s="9"/>
      <c r="E885" s="9"/>
      <c r="F885" s="9"/>
      <c r="G885" s="9"/>
      <c r="H885" s="9"/>
      <c r="I885" s="6"/>
      <c r="J885" s="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9"/>
      <c r="D886" s="9"/>
      <c r="E886" s="9"/>
      <c r="F886" s="9"/>
      <c r="G886" s="9"/>
      <c r="H886" s="9"/>
      <c r="I886" s="6"/>
      <c r="J886" s="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9"/>
      <c r="D887" s="9"/>
      <c r="E887" s="9"/>
      <c r="F887" s="9"/>
      <c r="G887" s="9"/>
      <c r="H887" s="9"/>
      <c r="I887" s="6"/>
      <c r="J887" s="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9"/>
      <c r="D888" s="9"/>
      <c r="E888" s="9"/>
      <c r="F888" s="9"/>
      <c r="G888" s="9"/>
      <c r="H888" s="9"/>
      <c r="I888" s="6"/>
      <c r="J888" s="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9"/>
      <c r="D889" s="9"/>
      <c r="E889" s="9"/>
      <c r="F889" s="9"/>
      <c r="G889" s="9"/>
      <c r="H889" s="9"/>
      <c r="I889" s="6"/>
      <c r="J889" s="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9"/>
      <c r="D890" s="9"/>
      <c r="E890" s="9"/>
      <c r="F890" s="9"/>
      <c r="G890" s="9"/>
      <c r="H890" s="9"/>
      <c r="I890" s="6"/>
      <c r="J890" s="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9"/>
      <c r="D891" s="9"/>
      <c r="E891" s="9"/>
      <c r="F891" s="9"/>
      <c r="G891" s="9"/>
      <c r="H891" s="9"/>
      <c r="I891" s="6"/>
      <c r="J891" s="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9"/>
      <c r="D892" s="9"/>
      <c r="E892" s="9"/>
      <c r="F892" s="9"/>
      <c r="G892" s="9"/>
      <c r="H892" s="9"/>
      <c r="I892" s="6"/>
      <c r="J892" s="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9"/>
      <c r="D893" s="9"/>
      <c r="E893" s="9"/>
      <c r="F893" s="9"/>
      <c r="G893" s="9"/>
      <c r="H893" s="9"/>
      <c r="I893" s="6"/>
      <c r="J893" s="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9"/>
      <c r="D894" s="9"/>
      <c r="E894" s="9"/>
      <c r="F894" s="9"/>
      <c r="G894" s="9"/>
      <c r="H894" s="9"/>
      <c r="I894" s="6"/>
      <c r="J894" s="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9"/>
      <c r="D895" s="9"/>
      <c r="E895" s="9"/>
      <c r="F895" s="9"/>
      <c r="G895" s="9"/>
      <c r="H895" s="9"/>
      <c r="I895" s="6"/>
      <c r="J895" s="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9"/>
      <c r="D896" s="9"/>
      <c r="E896" s="9"/>
      <c r="F896" s="9"/>
      <c r="G896" s="9"/>
      <c r="H896" s="9"/>
      <c r="I896" s="6"/>
      <c r="J896" s="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9"/>
      <c r="D897" s="9"/>
      <c r="E897" s="9"/>
      <c r="F897" s="9"/>
      <c r="G897" s="9"/>
      <c r="H897" s="9"/>
      <c r="I897" s="6"/>
      <c r="J897" s="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9"/>
      <c r="D898" s="9"/>
      <c r="E898" s="9"/>
      <c r="F898" s="9"/>
      <c r="G898" s="9"/>
      <c r="H898" s="9"/>
      <c r="I898" s="6"/>
      <c r="J898" s="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9"/>
      <c r="D899" s="9"/>
      <c r="E899" s="9"/>
      <c r="F899" s="9"/>
      <c r="G899" s="9"/>
      <c r="H899" s="9"/>
      <c r="I899" s="6"/>
      <c r="J899" s="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9"/>
      <c r="D900" s="9"/>
      <c r="E900" s="9"/>
      <c r="F900" s="9"/>
      <c r="G900" s="9"/>
      <c r="H900" s="9"/>
      <c r="I900" s="6"/>
      <c r="J900" s="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9"/>
      <c r="D901" s="9"/>
      <c r="E901" s="9"/>
      <c r="F901" s="9"/>
      <c r="G901" s="9"/>
      <c r="H901" s="9"/>
      <c r="I901" s="6"/>
      <c r="J901" s="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9"/>
      <c r="D902" s="9"/>
      <c r="E902" s="9"/>
      <c r="F902" s="9"/>
      <c r="G902" s="9"/>
      <c r="H902" s="9"/>
      <c r="I902" s="6"/>
      <c r="J902" s="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9"/>
      <c r="D903" s="9"/>
      <c r="E903" s="9"/>
      <c r="F903" s="9"/>
      <c r="G903" s="9"/>
      <c r="H903" s="9"/>
      <c r="I903" s="6"/>
      <c r="J903" s="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9"/>
      <c r="D904" s="9"/>
      <c r="E904" s="9"/>
      <c r="F904" s="9"/>
      <c r="G904" s="9"/>
      <c r="H904" s="9"/>
      <c r="I904" s="6"/>
      <c r="J904" s="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9"/>
      <c r="D905" s="9"/>
      <c r="E905" s="9"/>
      <c r="F905" s="9"/>
      <c r="G905" s="9"/>
      <c r="H905" s="9"/>
      <c r="I905" s="6"/>
      <c r="J905" s="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9"/>
      <c r="D906" s="9"/>
      <c r="E906" s="9"/>
      <c r="F906" s="9"/>
      <c r="G906" s="9"/>
      <c r="H906" s="9"/>
      <c r="I906" s="6"/>
      <c r="J906" s="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9"/>
      <c r="D907" s="9"/>
      <c r="E907" s="9"/>
      <c r="F907" s="9"/>
      <c r="G907" s="9"/>
      <c r="H907" s="9"/>
      <c r="I907" s="6"/>
      <c r="J907" s="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9"/>
      <c r="D908" s="9"/>
      <c r="E908" s="9"/>
      <c r="F908" s="9"/>
      <c r="G908" s="9"/>
      <c r="H908" s="9"/>
      <c r="I908" s="6"/>
      <c r="J908" s="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9"/>
      <c r="D909" s="9"/>
      <c r="E909" s="9"/>
      <c r="F909" s="9"/>
      <c r="G909" s="9"/>
      <c r="H909" s="9"/>
      <c r="I909" s="6"/>
      <c r="J909" s="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9"/>
      <c r="D910" s="9"/>
      <c r="E910" s="9"/>
      <c r="F910" s="9"/>
      <c r="G910" s="9"/>
      <c r="H910" s="9"/>
      <c r="I910" s="6"/>
      <c r="J910" s="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9"/>
      <c r="D911" s="9"/>
      <c r="E911" s="9"/>
      <c r="F911" s="9"/>
      <c r="G911" s="9"/>
      <c r="H911" s="9"/>
      <c r="I911" s="6"/>
      <c r="J911" s="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9"/>
      <c r="D912" s="9"/>
      <c r="E912" s="9"/>
      <c r="F912" s="9"/>
      <c r="G912" s="9"/>
      <c r="H912" s="9"/>
      <c r="I912" s="6"/>
      <c r="J912" s="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9"/>
      <c r="D913" s="9"/>
      <c r="E913" s="9"/>
      <c r="F913" s="9"/>
      <c r="G913" s="9"/>
      <c r="H913" s="9"/>
      <c r="I913" s="6"/>
      <c r="J913" s="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9"/>
      <c r="D914" s="9"/>
      <c r="E914" s="9"/>
      <c r="F914" s="9"/>
      <c r="G914" s="9"/>
      <c r="H914" s="9"/>
      <c r="I914" s="6"/>
      <c r="J914" s="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9"/>
      <c r="D915" s="9"/>
      <c r="E915" s="9"/>
      <c r="F915" s="9"/>
      <c r="G915" s="9"/>
      <c r="H915" s="9"/>
      <c r="I915" s="6"/>
      <c r="J915" s="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9"/>
      <c r="D916" s="9"/>
      <c r="E916" s="9"/>
      <c r="F916" s="9"/>
      <c r="G916" s="9"/>
      <c r="H916" s="9"/>
      <c r="I916" s="6"/>
      <c r="J916" s="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9"/>
      <c r="D917" s="9"/>
      <c r="E917" s="9"/>
      <c r="F917" s="9"/>
      <c r="G917" s="9"/>
      <c r="H917" s="9"/>
      <c r="I917" s="6"/>
      <c r="J917" s="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9"/>
      <c r="D918" s="9"/>
      <c r="E918" s="9"/>
      <c r="F918" s="9"/>
      <c r="G918" s="9"/>
      <c r="H918" s="9"/>
      <c r="I918" s="6"/>
      <c r="J918" s="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9"/>
      <c r="D919" s="9"/>
      <c r="E919" s="9"/>
      <c r="F919" s="9"/>
      <c r="G919" s="9"/>
      <c r="H919" s="9"/>
      <c r="I919" s="6"/>
      <c r="J919" s="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9"/>
      <c r="D920" s="9"/>
      <c r="E920" s="9"/>
      <c r="F920" s="9"/>
      <c r="G920" s="9"/>
      <c r="H920" s="9"/>
      <c r="I920" s="6"/>
      <c r="J920" s="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9"/>
      <c r="D921" s="9"/>
      <c r="E921" s="9"/>
      <c r="F921" s="9"/>
      <c r="G921" s="9"/>
      <c r="H921" s="9"/>
      <c r="I921" s="6"/>
      <c r="J921" s="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9"/>
      <c r="D922" s="9"/>
      <c r="E922" s="9"/>
      <c r="F922" s="9"/>
      <c r="G922" s="9"/>
      <c r="H922" s="9"/>
      <c r="I922" s="6"/>
      <c r="J922" s="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9"/>
      <c r="D923" s="9"/>
      <c r="E923" s="9"/>
      <c r="F923" s="9"/>
      <c r="G923" s="9"/>
      <c r="H923" s="9"/>
      <c r="I923" s="6"/>
      <c r="J923" s="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9"/>
      <c r="D924" s="9"/>
      <c r="E924" s="9"/>
      <c r="F924" s="9"/>
      <c r="G924" s="9"/>
      <c r="H924" s="9"/>
      <c r="I924" s="6"/>
      <c r="J924" s="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9"/>
      <c r="D925" s="9"/>
      <c r="E925" s="9"/>
      <c r="F925" s="9"/>
      <c r="G925" s="9"/>
      <c r="H925" s="9"/>
      <c r="I925" s="6"/>
      <c r="J925" s="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9"/>
      <c r="D926" s="9"/>
      <c r="E926" s="9"/>
      <c r="F926" s="9"/>
      <c r="G926" s="9"/>
      <c r="H926" s="9"/>
      <c r="I926" s="6"/>
      <c r="J926" s="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9"/>
      <c r="D927" s="9"/>
      <c r="E927" s="9"/>
      <c r="F927" s="9"/>
      <c r="G927" s="9"/>
      <c r="H927" s="9"/>
      <c r="I927" s="6"/>
      <c r="J927" s="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9"/>
      <c r="D928" s="9"/>
      <c r="E928" s="9"/>
      <c r="F928" s="9"/>
      <c r="G928" s="9"/>
      <c r="H928" s="9"/>
      <c r="I928" s="6"/>
      <c r="J928" s="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9"/>
      <c r="D929" s="9"/>
      <c r="E929" s="9"/>
      <c r="F929" s="9"/>
      <c r="G929" s="9"/>
      <c r="H929" s="9"/>
      <c r="I929" s="6"/>
      <c r="J929" s="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9"/>
      <c r="D930" s="9"/>
      <c r="E930" s="9"/>
      <c r="F930" s="9"/>
      <c r="G930" s="9"/>
      <c r="H930" s="9"/>
      <c r="I930" s="6"/>
      <c r="J930" s="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9"/>
      <c r="D931" s="9"/>
      <c r="E931" s="9"/>
      <c r="F931" s="9"/>
      <c r="G931" s="9"/>
      <c r="H931" s="9"/>
      <c r="I931" s="6"/>
      <c r="J931" s="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9"/>
      <c r="D932" s="9"/>
      <c r="E932" s="9"/>
      <c r="F932" s="9"/>
      <c r="G932" s="9"/>
      <c r="H932" s="9"/>
      <c r="I932" s="6"/>
      <c r="J932" s="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9"/>
      <c r="D933" s="9"/>
      <c r="E933" s="9"/>
      <c r="F933" s="9"/>
      <c r="G933" s="9"/>
      <c r="H933" s="9"/>
      <c r="I933" s="6"/>
      <c r="J933" s="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9"/>
      <c r="D934" s="9"/>
      <c r="E934" s="9"/>
      <c r="F934" s="9"/>
      <c r="G934" s="9"/>
      <c r="H934" s="9"/>
      <c r="I934" s="6"/>
      <c r="J934" s="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9"/>
      <c r="D935" s="9"/>
      <c r="E935" s="9"/>
      <c r="F935" s="9"/>
      <c r="G935" s="9"/>
      <c r="H935" s="9"/>
      <c r="I935" s="6"/>
      <c r="J935" s="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9"/>
      <c r="D936" s="9"/>
      <c r="E936" s="9"/>
      <c r="F936" s="9"/>
      <c r="G936" s="9"/>
      <c r="H936" s="9"/>
      <c r="I936" s="6"/>
      <c r="J936" s="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9"/>
      <c r="D937" s="9"/>
      <c r="E937" s="9"/>
      <c r="F937" s="9"/>
      <c r="G937" s="9"/>
      <c r="H937" s="9"/>
      <c r="I937" s="6"/>
      <c r="J937" s="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9"/>
      <c r="D938" s="9"/>
      <c r="E938" s="9"/>
      <c r="F938" s="9"/>
      <c r="G938" s="9"/>
      <c r="H938" s="9"/>
      <c r="I938" s="6"/>
      <c r="J938" s="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9"/>
      <c r="D939" s="9"/>
      <c r="E939" s="9"/>
      <c r="F939" s="9"/>
      <c r="G939" s="9"/>
      <c r="H939" s="9"/>
      <c r="I939" s="6"/>
      <c r="J939" s="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9"/>
      <c r="D940" s="9"/>
      <c r="E940" s="9"/>
      <c r="F940" s="9"/>
      <c r="G940" s="9"/>
      <c r="H940" s="9"/>
      <c r="I940" s="6"/>
      <c r="J940" s="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9"/>
      <c r="D941" s="9"/>
      <c r="E941" s="9"/>
      <c r="F941" s="9"/>
      <c r="G941" s="9"/>
      <c r="H941" s="9"/>
      <c r="I941" s="6"/>
      <c r="J941" s="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9"/>
      <c r="D942" s="9"/>
      <c r="E942" s="9"/>
      <c r="F942" s="9"/>
      <c r="G942" s="9"/>
      <c r="H942" s="9"/>
      <c r="I942" s="6"/>
      <c r="J942" s="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9"/>
      <c r="D943" s="9"/>
      <c r="E943" s="9"/>
      <c r="F943" s="9"/>
      <c r="G943" s="9"/>
      <c r="H943" s="9"/>
      <c r="I943" s="6"/>
      <c r="J943" s="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9"/>
      <c r="D944" s="9"/>
      <c r="E944" s="9"/>
      <c r="F944" s="9"/>
      <c r="G944" s="9"/>
      <c r="H944" s="9"/>
      <c r="I944" s="6"/>
      <c r="J944" s="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9"/>
      <c r="D945" s="9"/>
      <c r="E945" s="9"/>
      <c r="F945" s="9"/>
      <c r="G945" s="9"/>
      <c r="H945" s="9"/>
      <c r="I945" s="6"/>
      <c r="J945" s="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9"/>
      <c r="D946" s="9"/>
      <c r="E946" s="9"/>
      <c r="F946" s="9"/>
      <c r="G946" s="9"/>
      <c r="H946" s="9"/>
      <c r="I946" s="6"/>
      <c r="J946" s="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9"/>
      <c r="D947" s="9"/>
      <c r="E947" s="9"/>
      <c r="F947" s="9"/>
      <c r="G947" s="9"/>
      <c r="H947" s="9"/>
      <c r="I947" s="6"/>
      <c r="J947" s="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9"/>
      <c r="D948" s="9"/>
      <c r="E948" s="9"/>
      <c r="F948" s="9"/>
      <c r="G948" s="9"/>
      <c r="H948" s="9"/>
      <c r="I948" s="6"/>
      <c r="J948" s="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9"/>
      <c r="D949" s="9"/>
      <c r="E949" s="9"/>
      <c r="F949" s="9"/>
      <c r="G949" s="9"/>
      <c r="H949" s="9"/>
      <c r="I949" s="6"/>
      <c r="J949" s="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9"/>
      <c r="D950" s="9"/>
      <c r="E950" s="9"/>
      <c r="F950" s="9"/>
      <c r="G950" s="9"/>
      <c r="H950" s="9"/>
      <c r="I950" s="6"/>
      <c r="J950" s="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9"/>
      <c r="D951" s="9"/>
      <c r="E951" s="9"/>
      <c r="F951" s="9"/>
      <c r="G951" s="9"/>
      <c r="H951" s="9"/>
      <c r="I951" s="6"/>
      <c r="J951" s="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9"/>
      <c r="D952" s="9"/>
      <c r="E952" s="9"/>
      <c r="F952" s="9"/>
      <c r="G952" s="9"/>
      <c r="H952" s="9"/>
      <c r="I952" s="6"/>
      <c r="J952" s="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9"/>
      <c r="D953" s="9"/>
      <c r="E953" s="9"/>
      <c r="F953" s="9"/>
      <c r="G953" s="9"/>
      <c r="H953" s="9"/>
      <c r="I953" s="6"/>
      <c r="J953" s="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9"/>
      <c r="D954" s="9"/>
      <c r="E954" s="9"/>
      <c r="F954" s="9"/>
      <c r="G954" s="9"/>
      <c r="H954" s="9"/>
      <c r="I954" s="6"/>
      <c r="J954" s="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9"/>
      <c r="D955" s="9"/>
      <c r="E955" s="9"/>
      <c r="F955" s="9"/>
      <c r="G955" s="9"/>
      <c r="H955" s="9"/>
      <c r="I955" s="6"/>
      <c r="J955" s="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9"/>
      <c r="D956" s="9"/>
      <c r="E956" s="9"/>
      <c r="F956" s="9"/>
      <c r="G956" s="9"/>
      <c r="H956" s="9"/>
      <c r="I956" s="6"/>
      <c r="J956" s="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9"/>
      <c r="D957" s="9"/>
      <c r="E957" s="9"/>
      <c r="F957" s="9"/>
      <c r="G957" s="9"/>
      <c r="H957" s="9"/>
      <c r="I957" s="6"/>
      <c r="J957" s="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9"/>
      <c r="D958" s="9"/>
      <c r="E958" s="9"/>
      <c r="F958" s="9"/>
      <c r="G958" s="9"/>
      <c r="H958" s="9"/>
      <c r="I958" s="6"/>
      <c r="J958" s="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9"/>
      <c r="D959" s="9"/>
      <c r="E959" s="9"/>
      <c r="F959" s="9"/>
      <c r="G959" s="9"/>
      <c r="H959" s="9"/>
      <c r="I959" s="6"/>
      <c r="J959" s="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9"/>
      <c r="D960" s="9"/>
      <c r="E960" s="9"/>
      <c r="F960" s="9"/>
      <c r="G960" s="9"/>
      <c r="H960" s="9"/>
      <c r="I960" s="6"/>
      <c r="J960" s="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9"/>
      <c r="D961" s="9"/>
      <c r="E961" s="9"/>
      <c r="F961" s="9"/>
      <c r="G961" s="9"/>
      <c r="H961" s="9"/>
      <c r="I961" s="6"/>
      <c r="J961" s="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9"/>
      <c r="D962" s="9"/>
      <c r="E962" s="9"/>
      <c r="F962" s="9"/>
      <c r="G962" s="9"/>
      <c r="H962" s="9"/>
      <c r="I962" s="6"/>
      <c r="J962" s="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9"/>
      <c r="D963" s="9"/>
      <c r="E963" s="9"/>
      <c r="F963" s="9"/>
      <c r="G963" s="9"/>
      <c r="H963" s="9"/>
      <c r="I963" s="6"/>
      <c r="J963" s="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9"/>
      <c r="D964" s="9"/>
      <c r="E964" s="9"/>
      <c r="F964" s="9"/>
      <c r="G964" s="9"/>
      <c r="H964" s="9"/>
      <c r="I964" s="6"/>
      <c r="J964" s="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9"/>
      <c r="D965" s="9"/>
      <c r="E965" s="9"/>
      <c r="F965" s="9"/>
      <c r="G965" s="9"/>
      <c r="H965" s="9"/>
      <c r="I965" s="6"/>
      <c r="J965" s="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9"/>
      <c r="D966" s="9"/>
      <c r="E966" s="9"/>
      <c r="F966" s="9"/>
      <c r="G966" s="9"/>
      <c r="H966" s="9"/>
      <c r="I966" s="6"/>
      <c r="J966" s="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9"/>
      <c r="D967" s="9"/>
      <c r="E967" s="9"/>
      <c r="F967" s="9"/>
      <c r="G967" s="9"/>
      <c r="H967" s="9"/>
      <c r="I967" s="6"/>
      <c r="J967" s="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9"/>
      <c r="D968" s="9"/>
      <c r="E968" s="9"/>
      <c r="F968" s="9"/>
      <c r="G968" s="9"/>
      <c r="H968" s="9"/>
      <c r="I968" s="6"/>
      <c r="J968" s="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9"/>
      <c r="D969" s="9"/>
      <c r="E969" s="9"/>
      <c r="F969" s="9"/>
      <c r="G969" s="9"/>
      <c r="H969" s="9"/>
      <c r="I969" s="6"/>
      <c r="J969" s="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9"/>
      <c r="D970" s="9"/>
      <c r="E970" s="9"/>
      <c r="F970" s="9"/>
      <c r="G970" s="9"/>
      <c r="H970" s="9"/>
      <c r="I970" s="6"/>
      <c r="J970" s="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9"/>
      <c r="D971" s="9"/>
      <c r="E971" s="9"/>
      <c r="F971" s="9"/>
      <c r="G971" s="9"/>
      <c r="H971" s="9"/>
      <c r="I971" s="6"/>
      <c r="J971" s="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9"/>
      <c r="D972" s="9"/>
      <c r="E972" s="9"/>
      <c r="F972" s="9"/>
      <c r="G972" s="9"/>
      <c r="H972" s="9"/>
      <c r="I972" s="6"/>
      <c r="J972" s="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9"/>
      <c r="D973" s="9"/>
      <c r="E973" s="9"/>
      <c r="F973" s="9"/>
      <c r="G973" s="9"/>
      <c r="H973" s="9"/>
      <c r="I973" s="6"/>
      <c r="J973" s="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9"/>
      <c r="D974" s="9"/>
      <c r="E974" s="9"/>
      <c r="F974" s="9"/>
      <c r="G974" s="9"/>
      <c r="H974" s="9"/>
      <c r="I974" s="6"/>
      <c r="J974" s="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9"/>
      <c r="D975" s="9"/>
      <c r="E975" s="9"/>
      <c r="F975" s="9"/>
      <c r="G975" s="9"/>
      <c r="H975" s="9"/>
      <c r="I975" s="6"/>
      <c r="J975" s="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9"/>
      <c r="D976" s="9"/>
      <c r="E976" s="9"/>
      <c r="F976" s="9"/>
      <c r="G976" s="9"/>
      <c r="H976" s="9"/>
      <c r="I976" s="6"/>
      <c r="J976" s="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9"/>
      <c r="D977" s="9"/>
      <c r="E977" s="9"/>
      <c r="F977" s="9"/>
      <c r="G977" s="9"/>
      <c r="H977" s="9"/>
      <c r="I977" s="6"/>
      <c r="J977" s="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9"/>
      <c r="D978" s="9"/>
      <c r="E978" s="9"/>
      <c r="F978" s="9"/>
      <c r="G978" s="9"/>
      <c r="H978" s="9"/>
      <c r="I978" s="6"/>
      <c r="J978" s="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9"/>
      <c r="D979" s="9"/>
      <c r="E979" s="9"/>
      <c r="F979" s="9"/>
      <c r="G979" s="9"/>
      <c r="H979" s="9"/>
      <c r="I979" s="6"/>
      <c r="J979" s="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9"/>
      <c r="D980" s="9"/>
      <c r="E980" s="9"/>
      <c r="F980" s="9"/>
      <c r="G980" s="9"/>
      <c r="H980" s="9"/>
      <c r="I980" s="6"/>
      <c r="J980" s="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9"/>
      <c r="D981" s="9"/>
      <c r="E981" s="9"/>
      <c r="F981" s="9"/>
      <c r="G981" s="9"/>
      <c r="H981" s="9"/>
      <c r="I981" s="6"/>
      <c r="J981" s="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9"/>
      <c r="D982" s="9"/>
      <c r="E982" s="9"/>
      <c r="F982" s="9"/>
      <c r="G982" s="9"/>
      <c r="H982" s="9"/>
      <c r="I982" s="6"/>
      <c r="J982" s="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9"/>
      <c r="D983" s="9"/>
      <c r="E983" s="9"/>
      <c r="F983" s="9"/>
      <c r="G983" s="9"/>
      <c r="H983" s="9"/>
      <c r="I983" s="6"/>
      <c r="J983" s="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9"/>
      <c r="D984" s="9"/>
      <c r="E984" s="9"/>
      <c r="F984" s="9"/>
      <c r="G984" s="9"/>
      <c r="H984" s="9"/>
      <c r="I984" s="6"/>
      <c r="J984" s="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9"/>
      <c r="D985" s="9"/>
      <c r="E985" s="9"/>
      <c r="F985" s="9"/>
      <c r="G985" s="9"/>
      <c r="H985" s="9"/>
      <c r="I985" s="6"/>
      <c r="J985" s="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9"/>
      <c r="D986" s="9"/>
      <c r="E986" s="9"/>
      <c r="F986" s="9"/>
      <c r="G986" s="9"/>
      <c r="H986" s="9"/>
      <c r="I986" s="6"/>
      <c r="J986" s="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9"/>
      <c r="D987" s="9"/>
      <c r="E987" s="9"/>
      <c r="F987" s="9"/>
      <c r="G987" s="9"/>
      <c r="H987" s="9"/>
      <c r="I987" s="6"/>
      <c r="J987" s="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9"/>
      <c r="D988" s="9"/>
      <c r="E988" s="9"/>
      <c r="F988" s="9"/>
      <c r="G988" s="9"/>
      <c r="H988" s="9"/>
      <c r="I988" s="6"/>
      <c r="J988" s="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9"/>
      <c r="D989" s="9"/>
      <c r="E989" s="9"/>
      <c r="F989" s="9"/>
      <c r="G989" s="9"/>
      <c r="H989" s="9"/>
      <c r="I989" s="6"/>
      <c r="J989" s="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9"/>
      <c r="D990" s="9"/>
      <c r="E990" s="9"/>
      <c r="F990" s="9"/>
      <c r="G990" s="9"/>
      <c r="H990" s="9"/>
      <c r="I990" s="6"/>
      <c r="J990" s="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9"/>
      <c r="D991" s="9"/>
      <c r="E991" s="9"/>
      <c r="F991" s="9"/>
      <c r="G991" s="9"/>
      <c r="H991" s="9"/>
      <c r="I991" s="6"/>
      <c r="J991" s="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9"/>
      <c r="D992" s="9"/>
      <c r="E992" s="9"/>
      <c r="F992" s="9"/>
      <c r="G992" s="9"/>
      <c r="H992" s="9"/>
      <c r="I992" s="6"/>
      <c r="J992" s="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9"/>
      <c r="D993" s="9"/>
      <c r="E993" s="9"/>
      <c r="F993" s="9"/>
      <c r="G993" s="9"/>
      <c r="H993" s="9"/>
      <c r="I993" s="6"/>
      <c r="J993" s="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9"/>
      <c r="D994" s="9"/>
      <c r="E994" s="9"/>
      <c r="F994" s="9"/>
      <c r="G994" s="9"/>
      <c r="H994" s="9"/>
      <c r="I994" s="6"/>
      <c r="J994" s="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9"/>
      <c r="D995" s="9"/>
      <c r="E995" s="9"/>
      <c r="F995" s="9"/>
      <c r="G995" s="9"/>
      <c r="H995" s="9"/>
      <c r="I995" s="6"/>
      <c r="J995" s="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9"/>
      <c r="D996" s="9"/>
      <c r="E996" s="9"/>
      <c r="F996" s="9"/>
      <c r="G996" s="9"/>
      <c r="H996" s="9"/>
      <c r="I996" s="6"/>
      <c r="J996" s="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9"/>
      <c r="D997" s="9"/>
      <c r="E997" s="9"/>
      <c r="F997" s="9"/>
      <c r="G997" s="9"/>
      <c r="H997" s="9"/>
      <c r="I997" s="6"/>
      <c r="J997" s="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9"/>
      <c r="D998" s="9"/>
      <c r="E998" s="9"/>
      <c r="F998" s="9"/>
      <c r="G998" s="9"/>
      <c r="H998" s="9"/>
      <c r="I998" s="6"/>
      <c r="J998" s="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9"/>
      <c r="D999" s="9"/>
      <c r="E999" s="9"/>
      <c r="F999" s="9"/>
      <c r="G999" s="9"/>
      <c r="H999" s="9"/>
      <c r="I999" s="6"/>
      <c r="J999" s="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9"/>
      <c r="D1000" s="9"/>
      <c r="E1000" s="9"/>
      <c r="F1000" s="9"/>
      <c r="G1000" s="9"/>
      <c r="H1000" s="9"/>
      <c r="I1000" s="6"/>
      <c r="J1000" s="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J42"/>
  <mergeCells count="5">
    <mergeCell ref="A7:J7"/>
    <mergeCell ref="C9:D9"/>
    <mergeCell ref="E9:F9"/>
    <mergeCell ref="G9:H9"/>
    <mergeCell ref="I9:J9"/>
  </mergeCells>
  <printOptions horizontalCentered="1"/>
  <pageMargins left="0.19685039370078741" right="0.19685039370078741" top="0.19685039370078741" bottom="0.19685039370078741" header="0" footer="0"/>
  <pageSetup paperSize="9" orientation="landscape"/>
  <headerFooter>
    <oddFooter>&amp;RPage :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8.7109375" customWidth="1"/>
    <col min="3" max="5" width="18.7109375" customWidth="1"/>
    <col min="6" max="6" width="16.28515625" customWidth="1"/>
    <col min="7" max="7" width="15" customWidth="1"/>
    <col min="8" max="26" width="11.42578125" customWidth="1"/>
  </cols>
  <sheetData>
    <row r="1" spans="1:26" ht="15.75" customHeight="1">
      <c r="A1" s="5"/>
      <c r="B1" s="5"/>
      <c r="C1" s="5"/>
      <c r="D1" s="5"/>
      <c r="E1" s="7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9"/>
      <c r="D2" s="9"/>
      <c r="E2" s="6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9"/>
      <c r="D3" s="9"/>
      <c r="E3" s="6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9"/>
      <c r="D4" s="9"/>
      <c r="E4" s="6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9"/>
      <c r="D5" s="9"/>
      <c r="E5" s="6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9"/>
      <c r="D6" s="9"/>
      <c r="E6" s="6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109"/>
      <c r="D7" s="109"/>
      <c r="E7" s="109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5"/>
      <c r="C8" s="5"/>
      <c r="D8" s="5"/>
      <c r="E8" s="7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10" t="s">
        <v>625</v>
      </c>
      <c r="C9" s="67" t="s">
        <v>718</v>
      </c>
      <c r="D9" s="67" t="s">
        <v>719</v>
      </c>
      <c r="E9" s="55" t="s">
        <v>720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721</v>
      </c>
      <c r="B10" s="10">
        <v>6</v>
      </c>
      <c r="C10" s="10"/>
      <c r="D10" s="10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1" t="s">
        <v>722</v>
      </c>
      <c r="B11" s="11"/>
      <c r="C11" s="11"/>
      <c r="D11" s="11"/>
      <c r="E11" s="6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8" t="s">
        <v>426</v>
      </c>
      <c r="B12" s="18"/>
      <c r="C12" s="68">
        <v>0</v>
      </c>
      <c r="D12" s="68">
        <v>0</v>
      </c>
      <c r="E12" s="19">
        <v>581115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8" t="s">
        <v>478</v>
      </c>
      <c r="B13" s="18"/>
      <c r="C13" s="68">
        <v>0</v>
      </c>
      <c r="D13" s="68">
        <v>0</v>
      </c>
      <c r="E13" s="19">
        <v>78898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8" t="s">
        <v>456</v>
      </c>
      <c r="B14" s="18"/>
      <c r="C14" s="68">
        <v>0</v>
      </c>
      <c r="D14" s="68">
        <v>0</v>
      </c>
      <c r="E14" s="19">
        <v>190588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8" t="s">
        <v>408</v>
      </c>
      <c r="B15" s="18"/>
      <c r="C15" s="68">
        <v>0</v>
      </c>
      <c r="D15" s="68">
        <v>0</v>
      </c>
      <c r="E15" s="19">
        <v>67769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8" t="s">
        <v>340</v>
      </c>
      <c r="B16" s="18"/>
      <c r="C16" s="68">
        <v>0</v>
      </c>
      <c r="D16" s="68">
        <v>0</v>
      </c>
      <c r="E16" s="19">
        <v>1788864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8" t="s">
        <v>394</v>
      </c>
      <c r="B17" s="18"/>
      <c r="C17" s="68">
        <v>0</v>
      </c>
      <c r="D17" s="68">
        <v>0</v>
      </c>
      <c r="E17" s="19">
        <v>5874210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8" t="s">
        <v>382</v>
      </c>
      <c r="B18" s="18"/>
      <c r="C18" s="68">
        <v>0</v>
      </c>
      <c r="D18" s="68">
        <v>0</v>
      </c>
      <c r="E18" s="19">
        <v>125528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8" t="s">
        <v>526</v>
      </c>
      <c r="B19" s="18"/>
      <c r="C19" s="68">
        <v>0</v>
      </c>
      <c r="D19" s="68">
        <v>0</v>
      </c>
      <c r="E19" s="19">
        <v>10311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8" t="s">
        <v>523</v>
      </c>
      <c r="B20" s="18"/>
      <c r="C20" s="68">
        <v>0</v>
      </c>
      <c r="D20" s="68">
        <v>0</v>
      </c>
      <c r="E20" s="19">
        <v>1449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8" t="s">
        <v>246</v>
      </c>
      <c r="B21" s="18"/>
      <c r="C21" s="68">
        <v>0</v>
      </c>
      <c r="D21" s="68">
        <v>0</v>
      </c>
      <c r="E21" s="19">
        <v>534311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8" t="s">
        <v>252</v>
      </c>
      <c r="B22" s="18"/>
      <c r="C22" s="68">
        <v>0</v>
      </c>
      <c r="D22" s="68">
        <v>0</v>
      </c>
      <c r="E22" s="19">
        <v>486903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8" t="s">
        <v>376</v>
      </c>
      <c r="B23" s="18"/>
      <c r="C23" s="68">
        <v>0</v>
      </c>
      <c r="D23" s="68">
        <v>0</v>
      </c>
      <c r="E23" s="19">
        <v>1193879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8" t="s">
        <v>296</v>
      </c>
      <c r="B24" s="18"/>
      <c r="C24" s="68">
        <v>0</v>
      </c>
      <c r="D24" s="68">
        <v>0</v>
      </c>
      <c r="E24" s="19">
        <v>6299533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8" t="s">
        <v>301</v>
      </c>
      <c r="B25" s="18"/>
      <c r="C25" s="68">
        <v>0</v>
      </c>
      <c r="D25" s="68">
        <v>0</v>
      </c>
      <c r="E25" s="19">
        <v>80146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8" t="s">
        <v>435</v>
      </c>
      <c r="B26" s="18"/>
      <c r="C26" s="68">
        <v>0</v>
      </c>
      <c r="D26" s="68">
        <v>0</v>
      </c>
      <c r="E26" s="19">
        <v>72030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8" t="s">
        <v>318</v>
      </c>
      <c r="B27" s="18"/>
      <c r="C27" s="68">
        <v>0</v>
      </c>
      <c r="D27" s="68">
        <v>0</v>
      </c>
      <c r="E27" s="19">
        <v>117209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8" t="s">
        <v>431</v>
      </c>
      <c r="B28" s="18"/>
      <c r="C28" s="68">
        <v>0</v>
      </c>
      <c r="D28" s="68">
        <v>0</v>
      </c>
      <c r="E28" s="19">
        <v>8866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8" t="s">
        <v>253</v>
      </c>
      <c r="B29" s="18"/>
      <c r="C29" s="68">
        <v>0</v>
      </c>
      <c r="D29" s="68">
        <v>0</v>
      </c>
      <c r="E29" s="19">
        <v>3557587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8" t="s">
        <v>377</v>
      </c>
      <c r="B30" s="18"/>
      <c r="C30" s="68">
        <v>0</v>
      </c>
      <c r="D30" s="68">
        <v>0</v>
      </c>
      <c r="E30" s="19">
        <v>1369561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8" t="s">
        <v>477</v>
      </c>
      <c r="B31" s="18"/>
      <c r="C31" s="68">
        <v>0</v>
      </c>
      <c r="D31" s="68">
        <v>0</v>
      </c>
      <c r="E31" s="19">
        <v>403533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8" t="s">
        <v>450</v>
      </c>
      <c r="B32" s="18"/>
      <c r="C32" s="68">
        <v>0</v>
      </c>
      <c r="D32" s="68">
        <v>0</v>
      </c>
      <c r="E32" s="19">
        <v>31401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8" t="s">
        <v>401</v>
      </c>
      <c r="B33" s="18"/>
      <c r="C33" s="68">
        <v>0</v>
      </c>
      <c r="D33" s="68">
        <v>0</v>
      </c>
      <c r="E33" s="19">
        <v>404157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8" t="s">
        <v>520</v>
      </c>
      <c r="B34" s="18"/>
      <c r="C34" s="68">
        <v>0</v>
      </c>
      <c r="D34" s="68">
        <v>0</v>
      </c>
      <c r="E34" s="19">
        <v>154787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8" t="s">
        <v>464</v>
      </c>
      <c r="B35" s="18"/>
      <c r="C35" s="68">
        <v>0</v>
      </c>
      <c r="D35" s="68">
        <v>0</v>
      </c>
      <c r="E35" s="19">
        <v>183056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8" t="s">
        <v>518</v>
      </c>
      <c r="B36" s="18"/>
      <c r="C36" s="68">
        <v>0</v>
      </c>
      <c r="D36" s="68">
        <v>0</v>
      </c>
      <c r="E36" s="19">
        <v>63860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8" t="s">
        <v>448</v>
      </c>
      <c r="B37" s="18"/>
      <c r="C37" s="68">
        <v>0</v>
      </c>
      <c r="D37" s="68">
        <v>0</v>
      </c>
      <c r="E37" s="19">
        <v>77377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8" t="s">
        <v>366</v>
      </c>
      <c r="B38" s="18"/>
      <c r="C38" s="68">
        <v>0</v>
      </c>
      <c r="D38" s="68">
        <v>0</v>
      </c>
      <c r="E38" s="19">
        <v>479622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8" t="s">
        <v>283</v>
      </c>
      <c r="B39" s="18"/>
      <c r="C39" s="68">
        <v>0</v>
      </c>
      <c r="D39" s="68">
        <v>0</v>
      </c>
      <c r="E39" s="19">
        <v>107855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8" t="s">
        <v>529</v>
      </c>
      <c r="B40" s="18"/>
      <c r="C40" s="68">
        <v>0</v>
      </c>
      <c r="D40" s="68">
        <v>0</v>
      </c>
      <c r="E40" s="19">
        <v>853803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8" t="s">
        <v>346</v>
      </c>
      <c r="B41" s="18"/>
      <c r="C41" s="68">
        <v>0</v>
      </c>
      <c r="D41" s="68">
        <v>0</v>
      </c>
      <c r="E41" s="19">
        <v>187524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8" t="s">
        <v>495</v>
      </c>
      <c r="B42" s="18"/>
      <c r="C42" s="68">
        <v>0</v>
      </c>
      <c r="D42" s="68">
        <v>0</v>
      </c>
      <c r="E42" s="19">
        <v>38839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8" t="s">
        <v>497</v>
      </c>
      <c r="B43" s="18"/>
      <c r="C43" s="68">
        <v>0</v>
      </c>
      <c r="D43" s="68">
        <v>0</v>
      </c>
      <c r="E43" s="19">
        <v>193391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8" t="s">
        <v>280</v>
      </c>
      <c r="B44" s="18"/>
      <c r="C44" s="68">
        <v>0</v>
      </c>
      <c r="D44" s="68">
        <v>0</v>
      </c>
      <c r="E44" s="19">
        <v>135773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8" t="s">
        <v>386</v>
      </c>
      <c r="B45" s="18"/>
      <c r="C45" s="68">
        <v>0</v>
      </c>
      <c r="D45" s="68">
        <v>0</v>
      </c>
      <c r="E45" s="19">
        <v>4361003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8" t="s">
        <v>290</v>
      </c>
      <c r="B46" s="18"/>
      <c r="C46" s="68">
        <v>0</v>
      </c>
      <c r="D46" s="68">
        <v>0</v>
      </c>
      <c r="E46" s="19">
        <v>1706648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8" t="s">
        <v>415</v>
      </c>
      <c r="B47" s="18"/>
      <c r="C47" s="68">
        <v>0</v>
      </c>
      <c r="D47" s="68">
        <v>0</v>
      </c>
      <c r="E47" s="19">
        <v>633578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8" t="s">
        <v>468</v>
      </c>
      <c r="B48" s="18"/>
      <c r="C48" s="68">
        <v>0</v>
      </c>
      <c r="D48" s="68">
        <v>0</v>
      </c>
      <c r="E48" s="19">
        <v>35170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8" t="s">
        <v>342</v>
      </c>
      <c r="B49" s="18"/>
      <c r="C49" s="68">
        <v>0</v>
      </c>
      <c r="D49" s="68">
        <v>0</v>
      </c>
      <c r="E49" s="19">
        <v>251862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8" t="s">
        <v>504</v>
      </c>
      <c r="B50" s="18"/>
      <c r="C50" s="68">
        <v>0</v>
      </c>
      <c r="D50" s="68">
        <v>0</v>
      </c>
      <c r="E50" s="19">
        <v>237479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8" t="s">
        <v>411</v>
      </c>
      <c r="B51" s="18"/>
      <c r="C51" s="68">
        <v>0</v>
      </c>
      <c r="D51" s="68">
        <v>0</v>
      </c>
      <c r="E51" s="19">
        <v>1659673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8" t="s">
        <v>392</v>
      </c>
      <c r="B52" s="18"/>
      <c r="C52" s="68">
        <v>0</v>
      </c>
      <c r="D52" s="68">
        <v>0</v>
      </c>
      <c r="E52" s="19">
        <v>1944174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8" t="s">
        <v>300</v>
      </c>
      <c r="B53" s="18"/>
      <c r="C53" s="68">
        <v>0</v>
      </c>
      <c r="D53" s="68">
        <v>0</v>
      </c>
      <c r="E53" s="19">
        <v>317597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8" t="s">
        <v>257</v>
      </c>
      <c r="B54" s="18"/>
      <c r="C54" s="68">
        <v>0</v>
      </c>
      <c r="D54" s="68">
        <v>0</v>
      </c>
      <c r="E54" s="19">
        <v>306904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8" t="s">
        <v>480</v>
      </c>
      <c r="B55" s="18"/>
      <c r="C55" s="68">
        <v>0</v>
      </c>
      <c r="D55" s="68">
        <v>0</v>
      </c>
      <c r="E55" s="19">
        <v>78950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8" t="s">
        <v>247</v>
      </c>
      <c r="B56" s="18"/>
      <c r="C56" s="68">
        <v>0</v>
      </c>
      <c r="D56" s="68">
        <v>0</v>
      </c>
      <c r="E56" s="19">
        <v>160856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8" t="s">
        <v>355</v>
      </c>
      <c r="B57" s="18"/>
      <c r="C57" s="68">
        <v>0</v>
      </c>
      <c r="D57" s="68">
        <v>0</v>
      </c>
      <c r="E57" s="19">
        <v>404750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8" t="s">
        <v>387</v>
      </c>
      <c r="B58" s="18"/>
      <c r="C58" s="68">
        <v>0</v>
      </c>
      <c r="D58" s="68">
        <v>0</v>
      </c>
      <c r="E58" s="19">
        <v>218549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8" t="s">
        <v>425</v>
      </c>
      <c r="B59" s="18"/>
      <c r="C59" s="68">
        <v>0</v>
      </c>
      <c r="D59" s="68">
        <v>0</v>
      </c>
      <c r="E59" s="19">
        <v>710689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8" t="s">
        <v>306</v>
      </c>
      <c r="B60" s="18"/>
      <c r="C60" s="68">
        <v>0</v>
      </c>
      <c r="D60" s="68">
        <v>0</v>
      </c>
      <c r="E60" s="19">
        <v>5834043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8" t="s">
        <v>454</v>
      </c>
      <c r="B61" s="18"/>
      <c r="C61" s="68">
        <v>0</v>
      </c>
      <c r="D61" s="68">
        <v>0</v>
      </c>
      <c r="E61" s="19">
        <v>32120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8" t="s">
        <v>418</v>
      </c>
      <c r="B62" s="18"/>
      <c r="C62" s="68">
        <v>0</v>
      </c>
      <c r="D62" s="68">
        <v>0</v>
      </c>
      <c r="E62" s="19">
        <v>788077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8" t="s">
        <v>503</v>
      </c>
      <c r="B63" s="18"/>
      <c r="C63" s="68">
        <v>0</v>
      </c>
      <c r="D63" s="68">
        <v>0</v>
      </c>
      <c r="E63" s="19">
        <v>1141901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8" t="s">
        <v>356</v>
      </c>
      <c r="B64" s="18"/>
      <c r="C64" s="68">
        <v>0</v>
      </c>
      <c r="D64" s="68">
        <v>0</v>
      </c>
      <c r="E64" s="19">
        <v>95486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8" t="s">
        <v>310</v>
      </c>
      <c r="B65" s="18"/>
      <c r="C65" s="68">
        <v>0</v>
      </c>
      <c r="D65" s="68">
        <v>0</v>
      </c>
      <c r="E65" s="19">
        <v>3107343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8" t="s">
        <v>521</v>
      </c>
      <c r="B66" s="18"/>
      <c r="C66" s="68">
        <v>0</v>
      </c>
      <c r="D66" s="68">
        <v>0</v>
      </c>
      <c r="E66" s="19">
        <v>98674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8" t="s">
        <v>322</v>
      </c>
      <c r="B67" s="18"/>
      <c r="C67" s="68">
        <v>0</v>
      </c>
      <c r="D67" s="68">
        <v>0</v>
      </c>
      <c r="E67" s="19">
        <v>37558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8" t="s">
        <v>292</v>
      </c>
      <c r="B68" s="18"/>
      <c r="C68" s="68">
        <v>0</v>
      </c>
      <c r="D68" s="68">
        <v>0</v>
      </c>
      <c r="E68" s="19">
        <v>6116335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8" t="s">
        <v>291</v>
      </c>
      <c r="B69" s="18"/>
      <c r="C69" s="68">
        <v>0</v>
      </c>
      <c r="D69" s="68">
        <v>0</v>
      </c>
      <c r="E69" s="19">
        <v>2435068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8" t="s">
        <v>429</v>
      </c>
      <c r="B70" s="18"/>
      <c r="C70" s="68">
        <v>0</v>
      </c>
      <c r="D70" s="68">
        <v>0</v>
      </c>
      <c r="E70" s="19">
        <v>10619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8" t="s">
        <v>496</v>
      </c>
      <c r="B71" s="18"/>
      <c r="C71" s="68">
        <v>0</v>
      </c>
      <c r="D71" s="68">
        <v>0</v>
      </c>
      <c r="E71" s="19">
        <v>1234344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8" t="s">
        <v>473</v>
      </c>
      <c r="B72" s="18"/>
      <c r="C72" s="68">
        <v>0</v>
      </c>
      <c r="D72" s="68">
        <v>0</v>
      </c>
      <c r="E72" s="19">
        <v>1946480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8" t="s">
        <v>488</v>
      </c>
      <c r="B73" s="18"/>
      <c r="C73" s="68">
        <v>0</v>
      </c>
      <c r="D73" s="68">
        <v>0</v>
      </c>
      <c r="E73" s="19">
        <v>3218158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8" t="s">
        <v>256</v>
      </c>
      <c r="B74" s="18"/>
      <c r="C74" s="68">
        <v>0</v>
      </c>
      <c r="D74" s="68">
        <v>0</v>
      </c>
      <c r="E74" s="19">
        <v>66532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8" t="s">
        <v>524</v>
      </c>
      <c r="B75" s="18"/>
      <c r="C75" s="68">
        <v>0</v>
      </c>
      <c r="D75" s="68">
        <v>0</v>
      </c>
      <c r="E75" s="19">
        <v>342062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8" t="s">
        <v>239</v>
      </c>
      <c r="B76" s="18"/>
      <c r="C76" s="68">
        <v>0</v>
      </c>
      <c r="D76" s="68">
        <v>0</v>
      </c>
      <c r="E76" s="19">
        <v>476773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8" t="s">
        <v>348</v>
      </c>
      <c r="B77" s="18"/>
      <c r="C77" s="68">
        <v>0</v>
      </c>
      <c r="D77" s="68">
        <v>0</v>
      </c>
      <c r="E77" s="19">
        <v>313719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8" t="s">
        <v>500</v>
      </c>
      <c r="B78" s="18"/>
      <c r="C78" s="68">
        <v>0</v>
      </c>
      <c r="D78" s="68">
        <v>0</v>
      </c>
      <c r="E78" s="19">
        <v>439081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8" t="s">
        <v>353</v>
      </c>
      <c r="B79" s="18"/>
      <c r="C79" s="68">
        <v>0</v>
      </c>
      <c r="D79" s="68">
        <v>0</v>
      </c>
      <c r="E79" s="19">
        <v>283162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8" t="s">
        <v>362</v>
      </c>
      <c r="B80" s="18"/>
      <c r="C80" s="68">
        <v>0</v>
      </c>
      <c r="D80" s="68">
        <v>0</v>
      </c>
      <c r="E80" s="19">
        <v>321508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8" t="s">
        <v>384</v>
      </c>
      <c r="B81" s="18"/>
      <c r="C81" s="68">
        <v>0</v>
      </c>
      <c r="D81" s="68">
        <v>0</v>
      </c>
      <c r="E81" s="19">
        <v>3514412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8" t="s">
        <v>238</v>
      </c>
      <c r="B82" s="18"/>
      <c r="C82" s="68">
        <v>0</v>
      </c>
      <c r="D82" s="68">
        <v>0</v>
      </c>
      <c r="E82" s="19">
        <v>188468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8" t="s">
        <v>331</v>
      </c>
      <c r="B83" s="18"/>
      <c r="C83" s="68">
        <v>0</v>
      </c>
      <c r="D83" s="68">
        <v>0</v>
      </c>
      <c r="E83" s="19">
        <v>6562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8" t="s">
        <v>327</v>
      </c>
      <c r="B84" s="18"/>
      <c r="C84" s="68">
        <v>0</v>
      </c>
      <c r="D84" s="68">
        <v>0</v>
      </c>
      <c r="E84" s="19">
        <v>1125382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8" t="s">
        <v>510</v>
      </c>
      <c r="B85" s="18"/>
      <c r="C85" s="68">
        <v>0</v>
      </c>
      <c r="D85" s="68">
        <v>0</v>
      </c>
      <c r="E85" s="19">
        <v>457812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8" t="s">
        <v>281</v>
      </c>
      <c r="B86" s="18"/>
      <c r="C86" s="68">
        <v>0</v>
      </c>
      <c r="D86" s="68">
        <v>0</v>
      </c>
      <c r="E86" s="19">
        <v>1029142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8" t="s">
        <v>372</v>
      </c>
      <c r="B87" s="18"/>
      <c r="C87" s="68">
        <v>0</v>
      </c>
      <c r="D87" s="68">
        <v>0</v>
      </c>
      <c r="E87" s="19">
        <v>51923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18" t="s">
        <v>471</v>
      </c>
      <c r="B88" s="18"/>
      <c r="C88" s="68">
        <v>0</v>
      </c>
      <c r="D88" s="68">
        <v>0</v>
      </c>
      <c r="E88" s="19">
        <v>160452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18" t="s">
        <v>295</v>
      </c>
      <c r="B89" s="18"/>
      <c r="C89" s="68">
        <v>0</v>
      </c>
      <c r="D89" s="68">
        <v>0</v>
      </c>
      <c r="E89" s="19">
        <v>5521564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18" t="s">
        <v>255</v>
      </c>
      <c r="B90" s="18"/>
      <c r="C90" s="68">
        <v>0</v>
      </c>
      <c r="D90" s="68">
        <v>0</v>
      </c>
      <c r="E90" s="19">
        <v>3236611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18" t="s">
        <v>298</v>
      </c>
      <c r="B91" s="18"/>
      <c r="C91" s="68">
        <v>0</v>
      </c>
      <c r="D91" s="68">
        <v>0</v>
      </c>
      <c r="E91" s="19">
        <v>2511128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18" t="s">
        <v>373</v>
      </c>
      <c r="B92" s="18"/>
      <c r="C92" s="68">
        <v>0</v>
      </c>
      <c r="D92" s="68">
        <v>0</v>
      </c>
      <c r="E92" s="19">
        <v>449739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8" t="s">
        <v>273</v>
      </c>
      <c r="B93" s="18"/>
      <c r="C93" s="68">
        <v>0</v>
      </c>
      <c r="D93" s="68">
        <v>0</v>
      </c>
      <c r="E93" s="19">
        <v>423232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8" t="s">
        <v>265</v>
      </c>
      <c r="B94" s="18"/>
      <c r="C94" s="68">
        <v>0</v>
      </c>
      <c r="D94" s="68">
        <v>0</v>
      </c>
      <c r="E94" s="19">
        <v>1118852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8" t="s">
        <v>380</v>
      </c>
      <c r="B95" s="18"/>
      <c r="C95" s="68">
        <v>0</v>
      </c>
      <c r="D95" s="68">
        <v>0</v>
      </c>
      <c r="E95" s="19">
        <v>8875091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8" t="s">
        <v>474</v>
      </c>
      <c r="B96" s="18"/>
      <c r="C96" s="68">
        <v>0</v>
      </c>
      <c r="D96" s="68">
        <v>0</v>
      </c>
      <c r="E96" s="19">
        <v>2615207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8" t="s">
        <v>334</v>
      </c>
      <c r="B97" s="18"/>
      <c r="C97" s="68">
        <v>0</v>
      </c>
      <c r="D97" s="68">
        <v>0</v>
      </c>
      <c r="E97" s="19">
        <v>132258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8" t="s">
        <v>243</v>
      </c>
      <c r="B98" s="18"/>
      <c r="C98" s="68">
        <v>0</v>
      </c>
      <c r="D98" s="68">
        <v>0</v>
      </c>
      <c r="E98" s="19">
        <v>1041318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8" t="s">
        <v>237</v>
      </c>
      <c r="B99" s="18"/>
      <c r="C99" s="68">
        <v>0</v>
      </c>
      <c r="D99" s="68">
        <v>0</v>
      </c>
      <c r="E99" s="19">
        <v>7407058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8" t="s">
        <v>389</v>
      </c>
      <c r="B100" s="18"/>
      <c r="C100" s="68">
        <v>0</v>
      </c>
      <c r="D100" s="68">
        <v>0</v>
      </c>
      <c r="E100" s="19">
        <v>103806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8" t="s">
        <v>412</v>
      </c>
      <c r="B101" s="18"/>
      <c r="C101" s="68">
        <v>0</v>
      </c>
      <c r="D101" s="68">
        <v>0</v>
      </c>
      <c r="E101" s="19">
        <v>175000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8" t="s">
        <v>422</v>
      </c>
      <c r="B102" s="18"/>
      <c r="C102" s="68">
        <v>0</v>
      </c>
      <c r="D102" s="68">
        <v>0</v>
      </c>
      <c r="E102" s="19">
        <v>111712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8" t="s">
        <v>446</v>
      </c>
      <c r="B103" s="18"/>
      <c r="C103" s="68">
        <v>0</v>
      </c>
      <c r="D103" s="68">
        <v>0</v>
      </c>
      <c r="E103" s="19">
        <v>31264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8" t="s">
        <v>358</v>
      </c>
      <c r="B104" s="18"/>
      <c r="C104" s="68">
        <v>0</v>
      </c>
      <c r="D104" s="68">
        <v>0</v>
      </c>
      <c r="E104" s="19">
        <v>104311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8" t="s">
        <v>466</v>
      </c>
      <c r="B105" s="18"/>
      <c r="C105" s="68">
        <v>0</v>
      </c>
      <c r="D105" s="68">
        <v>0</v>
      </c>
      <c r="E105" s="19">
        <v>410687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8" t="s">
        <v>240</v>
      </c>
      <c r="B106" s="18"/>
      <c r="C106" s="68">
        <v>0</v>
      </c>
      <c r="D106" s="68">
        <v>0</v>
      </c>
      <c r="E106" s="19">
        <v>40936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18" t="s">
        <v>367</v>
      </c>
      <c r="B107" s="18"/>
      <c r="C107" s="68">
        <v>0</v>
      </c>
      <c r="D107" s="68">
        <v>0</v>
      </c>
      <c r="E107" s="19">
        <v>57082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18" t="s">
        <v>354</v>
      </c>
      <c r="B108" s="18"/>
      <c r="C108" s="68">
        <v>0</v>
      </c>
      <c r="D108" s="68">
        <v>0</v>
      </c>
      <c r="E108" s="19">
        <v>79123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8" t="s">
        <v>259</v>
      </c>
      <c r="B109" s="18"/>
      <c r="C109" s="68">
        <v>0</v>
      </c>
      <c r="D109" s="68">
        <v>0</v>
      </c>
      <c r="E109" s="19">
        <v>356359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18" t="s">
        <v>397</v>
      </c>
      <c r="B110" s="18"/>
      <c r="C110" s="68">
        <v>0</v>
      </c>
      <c r="D110" s="68">
        <v>0</v>
      </c>
      <c r="E110" s="19">
        <v>487351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18" t="s">
        <v>363</v>
      </c>
      <c r="B111" s="18"/>
      <c r="C111" s="68">
        <v>0</v>
      </c>
      <c r="D111" s="68">
        <v>0</v>
      </c>
      <c r="E111" s="19">
        <v>262048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18" t="s">
        <v>487</v>
      </c>
      <c r="B112" s="18"/>
      <c r="C112" s="68">
        <v>0</v>
      </c>
      <c r="D112" s="68">
        <v>0</v>
      </c>
      <c r="E112" s="19">
        <v>607090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8" t="s">
        <v>437</v>
      </c>
      <c r="B113" s="18"/>
      <c r="C113" s="68">
        <v>0</v>
      </c>
      <c r="D113" s="68">
        <v>0</v>
      </c>
      <c r="E113" s="19">
        <v>41536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8" t="s">
        <v>267</v>
      </c>
      <c r="B114" s="18"/>
      <c r="C114" s="68">
        <v>0</v>
      </c>
      <c r="D114" s="68">
        <v>0</v>
      </c>
      <c r="E114" s="19">
        <v>2107516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8" t="s">
        <v>350</v>
      </c>
      <c r="B115" s="18"/>
      <c r="C115" s="68">
        <v>0</v>
      </c>
      <c r="D115" s="68">
        <v>0</v>
      </c>
      <c r="E115" s="19">
        <v>506355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8" t="s">
        <v>531</v>
      </c>
      <c r="B116" s="18"/>
      <c r="C116" s="68">
        <v>0</v>
      </c>
      <c r="D116" s="68">
        <v>0</v>
      </c>
      <c r="E116" s="19">
        <v>46724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18" t="s">
        <v>368</v>
      </c>
      <c r="B117" s="18"/>
      <c r="C117" s="68">
        <v>0</v>
      </c>
      <c r="D117" s="68">
        <v>0</v>
      </c>
      <c r="E117" s="19">
        <v>50387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18" t="s">
        <v>330</v>
      </c>
      <c r="B118" s="18"/>
      <c r="C118" s="68">
        <v>0</v>
      </c>
      <c r="D118" s="68">
        <v>0</v>
      </c>
      <c r="E118" s="19">
        <v>451248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18" t="s">
        <v>269</v>
      </c>
      <c r="B119" s="18"/>
      <c r="C119" s="68">
        <v>0</v>
      </c>
      <c r="D119" s="68">
        <v>0</v>
      </c>
      <c r="E119" s="19">
        <v>900539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18" t="s">
        <v>245</v>
      </c>
      <c r="B120" s="18"/>
      <c r="C120" s="68">
        <v>0</v>
      </c>
      <c r="D120" s="68">
        <v>0</v>
      </c>
      <c r="E120" s="19">
        <v>1013397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18" t="s">
        <v>483</v>
      </c>
      <c r="B121" s="18"/>
      <c r="C121" s="68">
        <v>0</v>
      </c>
      <c r="D121" s="68">
        <v>0</v>
      </c>
      <c r="E121" s="19">
        <v>346873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18" t="s">
        <v>481</v>
      </c>
      <c r="B122" s="18"/>
      <c r="C122" s="68">
        <v>0</v>
      </c>
      <c r="D122" s="68">
        <v>0</v>
      </c>
      <c r="E122" s="19">
        <v>206060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18" t="s">
        <v>369</v>
      </c>
      <c r="B123" s="18"/>
      <c r="C123" s="68">
        <v>0</v>
      </c>
      <c r="D123" s="68">
        <v>0</v>
      </c>
      <c r="E123" s="19">
        <v>142305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18" t="s">
        <v>385</v>
      </c>
      <c r="B124" s="18"/>
      <c r="C124" s="68">
        <v>0</v>
      </c>
      <c r="D124" s="68">
        <v>0</v>
      </c>
      <c r="E124" s="19">
        <v>1253435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18" t="s">
        <v>470</v>
      </c>
      <c r="B125" s="18"/>
      <c r="C125" s="68">
        <v>0</v>
      </c>
      <c r="D125" s="68">
        <v>0</v>
      </c>
      <c r="E125" s="19">
        <v>279455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18" t="s">
        <v>285</v>
      </c>
      <c r="B126" s="18"/>
      <c r="C126" s="68">
        <v>0</v>
      </c>
      <c r="D126" s="68">
        <v>0</v>
      </c>
      <c r="E126" s="19">
        <v>489372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18" t="s">
        <v>338</v>
      </c>
      <c r="B127" s="18"/>
      <c r="C127" s="68">
        <v>0</v>
      </c>
      <c r="D127" s="68">
        <v>0</v>
      </c>
      <c r="E127" s="19">
        <v>1127718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18" t="s">
        <v>514</v>
      </c>
      <c r="B128" s="18"/>
      <c r="C128" s="68">
        <v>0</v>
      </c>
      <c r="D128" s="68">
        <v>0</v>
      </c>
      <c r="E128" s="19">
        <v>50851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18" t="s">
        <v>489</v>
      </c>
      <c r="B129" s="18"/>
      <c r="C129" s="68">
        <v>0</v>
      </c>
      <c r="D129" s="68">
        <v>0</v>
      </c>
      <c r="E129" s="19">
        <v>2115314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18" t="s">
        <v>315</v>
      </c>
      <c r="B130" s="18"/>
      <c r="C130" s="68">
        <v>0</v>
      </c>
      <c r="D130" s="68">
        <v>0</v>
      </c>
      <c r="E130" s="19">
        <v>202733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18" t="s">
        <v>403</v>
      </c>
      <c r="B131" s="18"/>
      <c r="C131" s="68">
        <v>0</v>
      </c>
      <c r="D131" s="68">
        <v>0</v>
      </c>
      <c r="E131" s="19">
        <v>204147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18" t="s">
        <v>263</v>
      </c>
      <c r="B132" s="18"/>
      <c r="C132" s="68">
        <v>0</v>
      </c>
      <c r="D132" s="68">
        <v>0</v>
      </c>
      <c r="E132" s="19">
        <v>956174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18" t="s">
        <v>393</v>
      </c>
      <c r="B133" s="18"/>
      <c r="C133" s="68">
        <v>0</v>
      </c>
      <c r="D133" s="68">
        <v>0</v>
      </c>
      <c r="E133" s="19">
        <v>5784602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18" t="s">
        <v>260</v>
      </c>
      <c r="B134" s="18"/>
      <c r="C134" s="68">
        <v>0</v>
      </c>
      <c r="D134" s="68">
        <v>0</v>
      </c>
      <c r="E134" s="19">
        <v>669028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18" t="s">
        <v>433</v>
      </c>
      <c r="B135" s="18"/>
      <c r="C135" s="68">
        <v>0</v>
      </c>
      <c r="D135" s="68">
        <v>0</v>
      </c>
      <c r="E135" s="19">
        <v>425697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18" t="s">
        <v>460</v>
      </c>
      <c r="B136" s="18"/>
      <c r="C136" s="68">
        <v>0</v>
      </c>
      <c r="D136" s="68">
        <v>0</v>
      </c>
      <c r="E136" s="19">
        <v>20419368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18" t="s">
        <v>484</v>
      </c>
      <c r="B137" s="18"/>
      <c r="C137" s="68">
        <v>0</v>
      </c>
      <c r="D137" s="68">
        <v>0</v>
      </c>
      <c r="E137" s="19">
        <v>49792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18" t="s">
        <v>502</v>
      </c>
      <c r="B138" s="18"/>
      <c r="C138" s="68">
        <v>0</v>
      </c>
      <c r="D138" s="68">
        <v>0</v>
      </c>
      <c r="E138" s="19">
        <v>114364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18" t="s">
        <v>416</v>
      </c>
      <c r="B139" s="18"/>
      <c r="C139" s="68">
        <v>0</v>
      </c>
      <c r="D139" s="68">
        <v>0</v>
      </c>
      <c r="E139" s="19">
        <v>152676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18" t="s">
        <v>463</v>
      </c>
      <c r="B140" s="18"/>
      <c r="C140" s="68">
        <v>0</v>
      </c>
      <c r="D140" s="68">
        <v>0</v>
      </c>
      <c r="E140" s="19">
        <v>857094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18" t="s">
        <v>438</v>
      </c>
      <c r="B141" s="18"/>
      <c r="C141" s="68">
        <v>0</v>
      </c>
      <c r="D141" s="68">
        <v>0</v>
      </c>
      <c r="E141" s="19">
        <v>124553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18" t="s">
        <v>424</v>
      </c>
      <c r="B142" s="18"/>
      <c r="C142" s="68">
        <v>0</v>
      </c>
      <c r="D142" s="68">
        <v>0</v>
      </c>
      <c r="E142" s="19">
        <v>206410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18" t="s">
        <v>461</v>
      </c>
      <c r="B143" s="18"/>
      <c r="C143" s="68">
        <v>0</v>
      </c>
      <c r="D143" s="68">
        <v>0</v>
      </c>
      <c r="E143" s="19">
        <v>131742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18" t="s">
        <v>449</v>
      </c>
      <c r="B144" s="18"/>
      <c r="C144" s="68">
        <v>0</v>
      </c>
      <c r="D144" s="68">
        <v>0</v>
      </c>
      <c r="E144" s="19">
        <v>533897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18" t="s">
        <v>406</v>
      </c>
      <c r="B145" s="18"/>
      <c r="C145" s="68">
        <v>0</v>
      </c>
      <c r="D145" s="68">
        <v>0</v>
      </c>
      <c r="E145" s="19">
        <v>163655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18" t="s">
        <v>506</v>
      </c>
      <c r="B146" s="18"/>
      <c r="C146" s="68">
        <v>0</v>
      </c>
      <c r="D146" s="68">
        <v>0</v>
      </c>
      <c r="E146" s="19">
        <v>702911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18" t="s">
        <v>399</v>
      </c>
      <c r="B147" s="18"/>
      <c r="C147" s="68">
        <v>0</v>
      </c>
      <c r="D147" s="68">
        <v>0</v>
      </c>
      <c r="E147" s="19">
        <v>374773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18" t="s">
        <v>391</v>
      </c>
      <c r="B148" s="18"/>
      <c r="C148" s="68">
        <v>0</v>
      </c>
      <c r="D148" s="68">
        <v>0</v>
      </c>
      <c r="E148" s="19">
        <v>2831145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18" t="s">
        <v>276</v>
      </c>
      <c r="B149" s="18"/>
      <c r="C149" s="68">
        <v>0</v>
      </c>
      <c r="D149" s="68">
        <v>0</v>
      </c>
      <c r="E149" s="19">
        <v>4482545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18" t="s">
        <v>443</v>
      </c>
      <c r="B150" s="18"/>
      <c r="C150" s="68">
        <v>0</v>
      </c>
      <c r="D150" s="68">
        <v>0</v>
      </c>
      <c r="E150" s="19">
        <v>315315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18" t="s">
        <v>499</v>
      </c>
      <c r="B151" s="18"/>
      <c r="C151" s="68">
        <v>0</v>
      </c>
      <c r="D151" s="68">
        <v>0</v>
      </c>
      <c r="E151" s="19">
        <v>13892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18" t="s">
        <v>304</v>
      </c>
      <c r="B152" s="18"/>
      <c r="C152" s="68">
        <v>0</v>
      </c>
      <c r="D152" s="68">
        <v>0</v>
      </c>
      <c r="E152" s="19">
        <v>1469355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18" t="s">
        <v>383</v>
      </c>
      <c r="B153" s="18"/>
      <c r="C153" s="68">
        <v>0</v>
      </c>
      <c r="D153" s="68">
        <v>0</v>
      </c>
      <c r="E153" s="19">
        <v>340378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18" t="s">
        <v>302</v>
      </c>
      <c r="B154" s="18"/>
      <c r="C154" s="68">
        <v>0</v>
      </c>
      <c r="D154" s="68">
        <v>0</v>
      </c>
      <c r="E154" s="19">
        <v>1923354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18" t="s">
        <v>509</v>
      </c>
      <c r="B155" s="18"/>
      <c r="C155" s="68">
        <v>0</v>
      </c>
      <c r="D155" s="68">
        <v>0</v>
      </c>
      <c r="E155" s="19">
        <v>784312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18" t="s">
        <v>244</v>
      </c>
      <c r="B156" s="18"/>
      <c r="C156" s="68">
        <v>0</v>
      </c>
      <c r="D156" s="68">
        <v>0</v>
      </c>
      <c r="E156" s="19">
        <v>234567</v>
      </c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18" t="s">
        <v>434</v>
      </c>
      <c r="B157" s="18"/>
      <c r="C157" s="68">
        <v>0</v>
      </c>
      <c r="D157" s="68">
        <v>0</v>
      </c>
      <c r="E157" s="19">
        <v>565023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18" t="s">
        <v>261</v>
      </c>
      <c r="B158" s="18"/>
      <c r="C158" s="68">
        <v>0</v>
      </c>
      <c r="D158" s="68">
        <v>0</v>
      </c>
      <c r="E158" s="19">
        <v>76757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18" t="s">
        <v>235</v>
      </c>
      <c r="B159" s="18"/>
      <c r="C159" s="68">
        <v>0</v>
      </c>
      <c r="D159" s="68">
        <v>0</v>
      </c>
      <c r="E159" s="19">
        <v>91446</v>
      </c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18" t="s">
        <v>375</v>
      </c>
      <c r="B160" s="18"/>
      <c r="C160" s="68">
        <v>0</v>
      </c>
      <c r="D160" s="68">
        <v>0</v>
      </c>
      <c r="E160" s="19">
        <v>434032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18" t="s">
        <v>251</v>
      </c>
      <c r="B161" s="18"/>
      <c r="C161" s="68">
        <v>0</v>
      </c>
      <c r="D161" s="68">
        <v>0</v>
      </c>
      <c r="E161" s="19">
        <v>195380</v>
      </c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18" t="s">
        <v>357</v>
      </c>
      <c r="B162" s="18"/>
      <c r="C162" s="68">
        <v>0</v>
      </c>
      <c r="D162" s="68">
        <v>0</v>
      </c>
      <c r="E162" s="19">
        <v>1786158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18" t="s">
        <v>323</v>
      </c>
      <c r="B163" s="18"/>
      <c r="C163" s="68">
        <v>0</v>
      </c>
      <c r="D163" s="68">
        <v>0</v>
      </c>
      <c r="E163" s="19">
        <v>221665</v>
      </c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18" t="s">
        <v>395</v>
      </c>
      <c r="B164" s="18"/>
      <c r="C164" s="68">
        <v>0</v>
      </c>
      <c r="D164" s="68">
        <v>0</v>
      </c>
      <c r="E164" s="19">
        <v>1160999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18" t="s">
        <v>339</v>
      </c>
      <c r="B165" s="18"/>
      <c r="C165" s="68">
        <v>0</v>
      </c>
      <c r="D165" s="68">
        <v>0</v>
      </c>
      <c r="E165" s="19">
        <v>590381</v>
      </c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18" t="s">
        <v>311</v>
      </c>
      <c r="B166" s="18"/>
      <c r="C166" s="68">
        <v>0</v>
      </c>
      <c r="D166" s="68">
        <v>0</v>
      </c>
      <c r="E166" s="19">
        <v>392678</v>
      </c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18" t="s">
        <v>313</v>
      </c>
      <c r="B167" s="18"/>
      <c r="C167" s="68">
        <v>0</v>
      </c>
      <c r="D167" s="68">
        <v>0</v>
      </c>
      <c r="E167" s="19">
        <v>2048578</v>
      </c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18" t="s">
        <v>419</v>
      </c>
      <c r="B168" s="18"/>
      <c r="C168" s="68">
        <v>0</v>
      </c>
      <c r="D168" s="68">
        <v>0</v>
      </c>
      <c r="E168" s="19">
        <v>137953</v>
      </c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18" t="s">
        <v>530</v>
      </c>
      <c r="B169" s="18"/>
      <c r="C169" s="68">
        <v>0</v>
      </c>
      <c r="D169" s="68">
        <v>0</v>
      </c>
      <c r="E169" s="19">
        <v>1430408</v>
      </c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18" t="s">
        <v>421</v>
      </c>
      <c r="B170" s="18"/>
      <c r="C170" s="68">
        <v>0</v>
      </c>
      <c r="D170" s="68">
        <v>0</v>
      </c>
      <c r="E170" s="19">
        <v>249073</v>
      </c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18" t="s">
        <v>440</v>
      </c>
      <c r="B171" s="18"/>
      <c r="C171" s="68">
        <v>0</v>
      </c>
      <c r="D171" s="68">
        <v>0</v>
      </c>
      <c r="E171" s="19">
        <v>88120</v>
      </c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18" t="s">
        <v>336</v>
      </c>
      <c r="B172" s="18"/>
      <c r="C172" s="68">
        <v>0</v>
      </c>
      <c r="D172" s="68">
        <v>0</v>
      </c>
      <c r="E172" s="19">
        <v>99188</v>
      </c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18" t="s">
        <v>303</v>
      </c>
      <c r="B173" s="18"/>
      <c r="C173" s="68">
        <v>0</v>
      </c>
      <c r="D173" s="68">
        <v>0</v>
      </c>
      <c r="E173" s="19">
        <v>59918</v>
      </c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18" t="s">
        <v>299</v>
      </c>
      <c r="B174" s="18"/>
      <c r="C174" s="68">
        <v>0</v>
      </c>
      <c r="D174" s="68">
        <v>0</v>
      </c>
      <c r="E174" s="19">
        <v>183313</v>
      </c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18" t="s">
        <v>319</v>
      </c>
      <c r="B175" s="18"/>
      <c r="C175" s="68">
        <v>0</v>
      </c>
      <c r="D175" s="68">
        <v>0</v>
      </c>
      <c r="E175" s="19">
        <v>11247104</v>
      </c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18" t="s">
        <v>274</v>
      </c>
      <c r="B176" s="18"/>
      <c r="C176" s="68">
        <v>0</v>
      </c>
      <c r="D176" s="68">
        <v>0</v>
      </c>
      <c r="E176" s="19">
        <v>5674417</v>
      </c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18" t="s">
        <v>337</v>
      </c>
      <c r="B177" s="18"/>
      <c r="C177" s="68">
        <v>0</v>
      </c>
      <c r="D177" s="68">
        <v>0</v>
      </c>
      <c r="E177" s="19">
        <v>143832</v>
      </c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18" t="s">
        <v>498</v>
      </c>
      <c r="B178" s="18"/>
      <c r="C178" s="68">
        <v>0</v>
      </c>
      <c r="D178" s="68">
        <v>0</v>
      </c>
      <c r="E178" s="19">
        <v>5982447</v>
      </c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18" t="s">
        <v>379</v>
      </c>
      <c r="B179" s="18"/>
      <c r="C179" s="68">
        <v>0</v>
      </c>
      <c r="D179" s="68">
        <v>0</v>
      </c>
      <c r="E179" s="19">
        <v>99301</v>
      </c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18" t="s">
        <v>279</v>
      </c>
      <c r="B180" s="18"/>
      <c r="C180" s="68">
        <v>0</v>
      </c>
      <c r="D180" s="68">
        <v>0</v>
      </c>
      <c r="E180" s="19">
        <v>2423074</v>
      </c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18" t="s">
        <v>476</v>
      </c>
      <c r="B181" s="18"/>
      <c r="C181" s="68">
        <v>0</v>
      </c>
      <c r="D181" s="68">
        <v>0</v>
      </c>
      <c r="E181" s="19">
        <v>942428</v>
      </c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18" t="s">
        <v>254</v>
      </c>
      <c r="B182" s="18"/>
      <c r="C182" s="68">
        <v>0</v>
      </c>
      <c r="D182" s="68">
        <v>0</v>
      </c>
      <c r="E182" s="19">
        <v>53226</v>
      </c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18" t="s">
        <v>492</v>
      </c>
      <c r="B183" s="18"/>
      <c r="C183" s="68">
        <v>0</v>
      </c>
      <c r="D183" s="68">
        <v>0</v>
      </c>
      <c r="E183" s="19">
        <v>263809</v>
      </c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18" t="s">
        <v>469</v>
      </c>
      <c r="B184" s="18"/>
      <c r="C184" s="68">
        <v>0</v>
      </c>
      <c r="D184" s="68">
        <v>0</v>
      </c>
      <c r="E184" s="19">
        <v>205134</v>
      </c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18" t="s">
        <v>475</v>
      </c>
      <c r="B185" s="18"/>
      <c r="C185" s="68">
        <v>0</v>
      </c>
      <c r="D185" s="68">
        <v>0</v>
      </c>
      <c r="E185" s="19">
        <v>2711172</v>
      </c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18" t="s">
        <v>250</v>
      </c>
      <c r="B186" s="18"/>
      <c r="C186" s="68">
        <v>0</v>
      </c>
      <c r="D186" s="68">
        <v>0</v>
      </c>
      <c r="E186" s="19">
        <v>1663939</v>
      </c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18" t="s">
        <v>374</v>
      </c>
      <c r="B187" s="18"/>
      <c r="C187" s="68">
        <v>0</v>
      </c>
      <c r="D187" s="68">
        <v>0</v>
      </c>
      <c r="E187" s="19">
        <v>603701</v>
      </c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18" t="s">
        <v>275</v>
      </c>
      <c r="B188" s="18"/>
      <c r="C188" s="68">
        <v>0</v>
      </c>
      <c r="D188" s="68">
        <v>0</v>
      </c>
      <c r="E188" s="19">
        <v>79132</v>
      </c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18" t="s">
        <v>420</v>
      </c>
      <c r="B189" s="18"/>
      <c r="C189" s="68">
        <v>0</v>
      </c>
      <c r="D189" s="68">
        <v>0</v>
      </c>
      <c r="E189" s="19">
        <v>2743254</v>
      </c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18" t="s">
        <v>293</v>
      </c>
      <c r="B190" s="18"/>
      <c r="C190" s="68">
        <v>0</v>
      </c>
      <c r="D190" s="68">
        <v>0</v>
      </c>
      <c r="E190" s="19">
        <v>238766</v>
      </c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18" t="s">
        <v>409</v>
      </c>
      <c r="B191" s="18"/>
      <c r="C191" s="68">
        <v>0</v>
      </c>
      <c r="D191" s="68">
        <v>0</v>
      </c>
      <c r="E191" s="19">
        <v>15290383</v>
      </c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18" t="s">
        <v>359</v>
      </c>
      <c r="B192" s="18"/>
      <c r="C192" s="68">
        <v>0</v>
      </c>
      <c r="D192" s="68">
        <v>0</v>
      </c>
      <c r="E192" s="19">
        <v>8112622</v>
      </c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18" t="s">
        <v>405</v>
      </c>
      <c r="B193" s="18"/>
      <c r="C193" s="68">
        <v>0</v>
      </c>
      <c r="D193" s="68">
        <v>0</v>
      </c>
      <c r="E193" s="19">
        <v>82490</v>
      </c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18" t="s">
        <v>442</v>
      </c>
      <c r="B194" s="18"/>
      <c r="C194" s="68">
        <v>0</v>
      </c>
      <c r="D194" s="68">
        <v>0</v>
      </c>
      <c r="E194" s="19">
        <v>15059</v>
      </c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18" t="s">
        <v>352</v>
      </c>
      <c r="B195" s="18"/>
      <c r="C195" s="68">
        <v>0</v>
      </c>
      <c r="D195" s="68">
        <v>0</v>
      </c>
      <c r="E195" s="19">
        <v>813860</v>
      </c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18" t="s">
        <v>268</v>
      </c>
      <c r="B196" s="18"/>
      <c r="C196" s="68">
        <v>0</v>
      </c>
      <c r="D196" s="68">
        <v>0</v>
      </c>
      <c r="E196" s="19">
        <v>162750</v>
      </c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18" t="s">
        <v>491</v>
      </c>
      <c r="B197" s="18"/>
      <c r="C197" s="68">
        <v>0</v>
      </c>
      <c r="D197" s="68">
        <v>0</v>
      </c>
      <c r="E197" s="19">
        <v>170540</v>
      </c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18" t="s">
        <v>326</v>
      </c>
      <c r="B198" s="18"/>
      <c r="C198" s="68">
        <v>0</v>
      </c>
      <c r="D198" s="68">
        <v>0</v>
      </c>
      <c r="E198" s="19">
        <v>184160</v>
      </c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18" t="s">
        <v>436</v>
      </c>
      <c r="B199" s="18"/>
      <c r="C199" s="68">
        <v>0</v>
      </c>
      <c r="D199" s="68">
        <v>0</v>
      </c>
      <c r="E199" s="19">
        <v>738813</v>
      </c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18" t="s">
        <v>390</v>
      </c>
      <c r="B200" s="18"/>
      <c r="C200" s="68">
        <v>0</v>
      </c>
      <c r="D200" s="68">
        <v>0</v>
      </c>
      <c r="E200" s="19">
        <v>97356</v>
      </c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18" t="s">
        <v>381</v>
      </c>
      <c r="B201" s="18"/>
      <c r="C201" s="68">
        <v>0</v>
      </c>
      <c r="D201" s="68">
        <v>0</v>
      </c>
      <c r="E201" s="19">
        <v>582663</v>
      </c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18" t="s">
        <v>288</v>
      </c>
      <c r="B202" s="18"/>
      <c r="C202" s="68">
        <v>0</v>
      </c>
      <c r="D202" s="68">
        <v>0</v>
      </c>
      <c r="E202" s="19">
        <v>413407</v>
      </c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18" t="s">
        <v>361</v>
      </c>
      <c r="B203" s="18"/>
      <c r="C203" s="68">
        <v>0</v>
      </c>
      <c r="D203" s="68">
        <v>0</v>
      </c>
      <c r="E203" s="19">
        <v>235356</v>
      </c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18" t="s">
        <v>508</v>
      </c>
      <c r="B204" s="18"/>
      <c r="C204" s="68">
        <v>0</v>
      </c>
      <c r="D204" s="68">
        <v>0</v>
      </c>
      <c r="E204" s="19">
        <v>453383</v>
      </c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18" t="s">
        <v>396</v>
      </c>
      <c r="B205" s="18"/>
      <c r="C205" s="68">
        <v>0</v>
      </c>
      <c r="D205" s="68">
        <v>0</v>
      </c>
      <c r="E205" s="19">
        <v>1164078</v>
      </c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18" t="s">
        <v>324</v>
      </c>
      <c r="B206" s="18"/>
      <c r="C206" s="68">
        <v>0</v>
      </c>
      <c r="D206" s="68">
        <v>0</v>
      </c>
      <c r="E206" s="19">
        <v>23610</v>
      </c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18" t="s">
        <v>417</v>
      </c>
      <c r="B207" s="18"/>
      <c r="C207" s="68">
        <v>0</v>
      </c>
      <c r="D207" s="68">
        <v>0</v>
      </c>
      <c r="E207" s="19">
        <v>1360604</v>
      </c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18" t="s">
        <v>328</v>
      </c>
      <c r="B208" s="18"/>
      <c r="C208" s="68">
        <v>0</v>
      </c>
      <c r="D208" s="68">
        <v>0</v>
      </c>
      <c r="E208" s="19">
        <v>1075296</v>
      </c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18" t="s">
        <v>515</v>
      </c>
      <c r="B209" s="18"/>
      <c r="C209" s="68">
        <v>0</v>
      </c>
      <c r="D209" s="68">
        <v>0</v>
      </c>
      <c r="E209" s="19">
        <v>116448</v>
      </c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18" t="s">
        <v>507</v>
      </c>
      <c r="B210" s="18"/>
      <c r="C210" s="68">
        <v>0</v>
      </c>
      <c r="D210" s="68">
        <v>0</v>
      </c>
      <c r="E210" s="19">
        <v>390570</v>
      </c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18" t="s">
        <v>270</v>
      </c>
      <c r="B211" s="18"/>
      <c r="C211" s="68">
        <v>0</v>
      </c>
      <c r="D211" s="68">
        <v>0</v>
      </c>
      <c r="E211" s="19">
        <v>710487</v>
      </c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18" t="s">
        <v>490</v>
      </c>
      <c r="B212" s="18"/>
      <c r="C212" s="68">
        <v>0</v>
      </c>
      <c r="D212" s="68">
        <v>0</v>
      </c>
      <c r="E212" s="19">
        <v>574182</v>
      </c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18" t="s">
        <v>264</v>
      </c>
      <c r="B213" s="18"/>
      <c r="C213" s="68">
        <v>0</v>
      </c>
      <c r="D213" s="68">
        <v>0</v>
      </c>
      <c r="E213" s="19">
        <v>2299475</v>
      </c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18" t="s">
        <v>407</v>
      </c>
      <c r="B214" s="18"/>
      <c r="C214" s="68">
        <v>0</v>
      </c>
      <c r="D214" s="68">
        <v>0</v>
      </c>
      <c r="E214" s="19">
        <v>397248</v>
      </c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18" t="s">
        <v>287</v>
      </c>
      <c r="B215" s="18"/>
      <c r="C215" s="68">
        <v>0</v>
      </c>
      <c r="D215" s="68">
        <v>0</v>
      </c>
      <c r="E215" s="19">
        <v>622146</v>
      </c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18" t="s">
        <v>465</v>
      </c>
      <c r="B216" s="18"/>
      <c r="C216" s="68">
        <v>0</v>
      </c>
      <c r="D216" s="68">
        <v>0</v>
      </c>
      <c r="E216" s="19">
        <v>446454</v>
      </c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18" t="s">
        <v>351</v>
      </c>
      <c r="B217" s="18"/>
      <c r="C217" s="68">
        <v>0</v>
      </c>
      <c r="D217" s="68">
        <v>0</v>
      </c>
      <c r="E217" s="19">
        <v>293376</v>
      </c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18" t="s">
        <v>513</v>
      </c>
      <c r="B218" s="18"/>
      <c r="C218" s="68">
        <v>0</v>
      </c>
      <c r="D218" s="68">
        <v>0</v>
      </c>
      <c r="E218" s="19">
        <v>80860</v>
      </c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18" t="s">
        <v>493</v>
      </c>
      <c r="B219" s="18"/>
      <c r="C219" s="68">
        <v>0</v>
      </c>
      <c r="D219" s="68">
        <v>0</v>
      </c>
      <c r="E219" s="19">
        <v>142094</v>
      </c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18" t="s">
        <v>451</v>
      </c>
      <c r="B220" s="18"/>
      <c r="C220" s="68">
        <v>0</v>
      </c>
      <c r="D220" s="68">
        <v>0</v>
      </c>
      <c r="E220" s="19">
        <v>232529</v>
      </c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18" t="s">
        <v>410</v>
      </c>
      <c r="B221" s="18"/>
      <c r="C221" s="68">
        <v>0</v>
      </c>
      <c r="D221" s="68">
        <v>0</v>
      </c>
      <c r="E221" s="19">
        <v>101592</v>
      </c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18" t="s">
        <v>314</v>
      </c>
      <c r="B222" s="18"/>
      <c r="C222" s="68">
        <v>0</v>
      </c>
      <c r="D222" s="68">
        <v>0</v>
      </c>
      <c r="E222" s="19">
        <v>5842009</v>
      </c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18" t="s">
        <v>472</v>
      </c>
      <c r="B223" s="18"/>
      <c r="C223" s="68">
        <v>0</v>
      </c>
      <c r="D223" s="68">
        <v>0</v>
      </c>
      <c r="E223" s="19">
        <v>3237555</v>
      </c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18" t="s">
        <v>329</v>
      </c>
      <c r="B224" s="18"/>
      <c r="C224" s="68">
        <v>0</v>
      </c>
      <c r="D224" s="68">
        <v>0</v>
      </c>
      <c r="E224" s="19">
        <v>788509</v>
      </c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18" t="s">
        <v>341</v>
      </c>
      <c r="B225" s="18"/>
      <c r="C225" s="68">
        <v>0</v>
      </c>
      <c r="D225" s="68">
        <v>0</v>
      </c>
      <c r="E225" s="19">
        <v>217683</v>
      </c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18" t="s">
        <v>316</v>
      </c>
      <c r="B226" s="18"/>
      <c r="C226" s="68">
        <v>0</v>
      </c>
      <c r="D226" s="68">
        <v>0</v>
      </c>
      <c r="E226" s="19">
        <v>457681</v>
      </c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18" t="s">
        <v>459</v>
      </c>
      <c r="B227" s="18"/>
      <c r="C227" s="68">
        <v>0</v>
      </c>
      <c r="D227" s="68">
        <v>0</v>
      </c>
      <c r="E227" s="19">
        <v>442149</v>
      </c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18" t="s">
        <v>371</v>
      </c>
      <c r="B228" s="18"/>
      <c r="C228" s="68">
        <v>0</v>
      </c>
      <c r="D228" s="68">
        <v>0</v>
      </c>
      <c r="E228" s="19">
        <v>74607</v>
      </c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18" t="s">
        <v>398</v>
      </c>
      <c r="B229" s="18"/>
      <c r="C229" s="68">
        <v>0</v>
      </c>
      <c r="D229" s="68">
        <v>0</v>
      </c>
      <c r="E229" s="19">
        <v>447042</v>
      </c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18" t="s">
        <v>430</v>
      </c>
      <c r="B230" s="18"/>
      <c r="C230" s="68">
        <v>0</v>
      </c>
      <c r="D230" s="68">
        <v>0</v>
      </c>
      <c r="E230" s="19">
        <v>843940</v>
      </c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18" t="s">
        <v>458</v>
      </c>
      <c r="B231" s="18"/>
      <c r="C231" s="68">
        <v>0</v>
      </c>
      <c r="D231" s="68">
        <v>0</v>
      </c>
      <c r="E231" s="19">
        <v>966</v>
      </c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18" t="s">
        <v>317</v>
      </c>
      <c r="B232" s="18"/>
      <c r="C232" s="68">
        <v>0</v>
      </c>
      <c r="D232" s="68">
        <v>0</v>
      </c>
      <c r="E232" s="19">
        <v>48358</v>
      </c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18" t="s">
        <v>428</v>
      </c>
      <c r="B233" s="18"/>
      <c r="C233" s="68">
        <v>0</v>
      </c>
      <c r="D233" s="68">
        <v>0</v>
      </c>
      <c r="E233" s="19">
        <v>7318</v>
      </c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18" t="s">
        <v>347</v>
      </c>
      <c r="B234" s="18"/>
      <c r="C234" s="68">
        <v>0</v>
      </c>
      <c r="D234" s="68">
        <v>0</v>
      </c>
      <c r="E234" s="19">
        <v>484251</v>
      </c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18" t="s">
        <v>335</v>
      </c>
      <c r="B235" s="18"/>
      <c r="C235" s="68">
        <v>0</v>
      </c>
      <c r="D235" s="68">
        <v>0</v>
      </c>
      <c r="E235" s="19">
        <v>67341</v>
      </c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18" t="s">
        <v>388</v>
      </c>
      <c r="B236" s="18"/>
      <c r="C236" s="68">
        <v>0</v>
      </c>
      <c r="D236" s="68">
        <v>0</v>
      </c>
      <c r="E236" s="19">
        <v>766090</v>
      </c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18" t="s">
        <v>453</v>
      </c>
      <c r="B237" s="18"/>
      <c r="C237" s="68">
        <v>0</v>
      </c>
      <c r="D237" s="68">
        <v>0</v>
      </c>
      <c r="E237" s="19">
        <v>15977</v>
      </c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18" t="s">
        <v>402</v>
      </c>
      <c r="B238" s="18"/>
      <c r="C238" s="68">
        <v>0</v>
      </c>
      <c r="D238" s="68">
        <v>0</v>
      </c>
      <c r="E238" s="19">
        <v>1629623</v>
      </c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18" t="s">
        <v>445</v>
      </c>
      <c r="B239" s="18"/>
      <c r="C239" s="68">
        <v>0</v>
      </c>
      <c r="D239" s="68">
        <v>0</v>
      </c>
      <c r="E239" s="19">
        <v>1871178</v>
      </c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18" t="s">
        <v>305</v>
      </c>
      <c r="B240" s="18"/>
      <c r="C240" s="68">
        <v>0</v>
      </c>
      <c r="D240" s="68">
        <v>0</v>
      </c>
      <c r="E240" s="19">
        <v>80425</v>
      </c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18" t="s">
        <v>284</v>
      </c>
      <c r="B241" s="18"/>
      <c r="C241" s="68">
        <v>0</v>
      </c>
      <c r="D241" s="68">
        <v>0</v>
      </c>
      <c r="E241" s="19">
        <v>2297453</v>
      </c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18" t="s">
        <v>297</v>
      </c>
      <c r="B242" s="18"/>
      <c r="C242" s="68">
        <v>0</v>
      </c>
      <c r="D242" s="68">
        <v>0</v>
      </c>
      <c r="E242" s="19">
        <v>166007</v>
      </c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18" t="s">
        <v>321</v>
      </c>
      <c r="B243" s="18"/>
      <c r="C243" s="68">
        <v>0</v>
      </c>
      <c r="D243" s="68">
        <v>0</v>
      </c>
      <c r="E243" s="19">
        <v>1157792</v>
      </c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18" t="s">
        <v>516</v>
      </c>
      <c r="B244" s="18"/>
      <c r="C244" s="68">
        <v>0</v>
      </c>
      <c r="D244" s="68">
        <v>0</v>
      </c>
      <c r="E244" s="19">
        <v>3990</v>
      </c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18" t="s">
        <v>312</v>
      </c>
      <c r="B245" s="18"/>
      <c r="C245" s="68">
        <v>0</v>
      </c>
      <c r="D245" s="68">
        <v>0</v>
      </c>
      <c r="E245" s="19">
        <v>1306651</v>
      </c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18" t="s">
        <v>282</v>
      </c>
      <c r="B246" s="18"/>
      <c r="C246" s="68">
        <v>0</v>
      </c>
      <c r="D246" s="68">
        <v>0</v>
      </c>
      <c r="E246" s="19">
        <v>841390</v>
      </c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18" t="s">
        <v>277</v>
      </c>
      <c r="B247" s="18"/>
      <c r="C247" s="68">
        <v>0</v>
      </c>
      <c r="D247" s="68">
        <v>0</v>
      </c>
      <c r="E247" s="19">
        <v>3936769</v>
      </c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18" t="s">
        <v>517</v>
      </c>
      <c r="B248" s="18"/>
      <c r="C248" s="68">
        <v>0</v>
      </c>
      <c r="D248" s="68">
        <v>0</v>
      </c>
      <c r="E248" s="19">
        <v>87836</v>
      </c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18" t="s">
        <v>262</v>
      </c>
      <c r="B249" s="18"/>
      <c r="C249" s="68">
        <v>0</v>
      </c>
      <c r="D249" s="68">
        <v>0</v>
      </c>
      <c r="E249" s="19">
        <v>207597</v>
      </c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18" t="s">
        <v>249</v>
      </c>
      <c r="B250" s="18"/>
      <c r="C250" s="68">
        <v>0</v>
      </c>
      <c r="D250" s="68">
        <v>0</v>
      </c>
      <c r="E250" s="19">
        <v>159225</v>
      </c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18" t="s">
        <v>349</v>
      </c>
      <c r="B251" s="18"/>
      <c r="C251" s="68">
        <v>0</v>
      </c>
      <c r="D251" s="68">
        <v>0</v>
      </c>
      <c r="E251" s="19">
        <v>342308</v>
      </c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18" t="s">
        <v>400</v>
      </c>
      <c r="B252" s="18"/>
      <c r="C252" s="68">
        <v>0</v>
      </c>
      <c r="D252" s="68">
        <v>0</v>
      </c>
      <c r="E252" s="19">
        <v>82124</v>
      </c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18" t="s">
        <v>345</v>
      </c>
      <c r="B253" s="18"/>
      <c r="C253" s="68">
        <v>0</v>
      </c>
      <c r="D253" s="68">
        <v>0</v>
      </c>
      <c r="E253" s="19">
        <v>143584</v>
      </c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18" t="s">
        <v>494</v>
      </c>
      <c r="B254" s="18"/>
      <c r="C254" s="68">
        <v>0</v>
      </c>
      <c r="D254" s="68">
        <v>0</v>
      </c>
      <c r="E254" s="19">
        <v>186873</v>
      </c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18" t="s">
        <v>364</v>
      </c>
      <c r="B255" s="18"/>
      <c r="C255" s="68">
        <v>0</v>
      </c>
      <c r="D255" s="68">
        <v>0</v>
      </c>
      <c r="E255" s="19">
        <v>4362802</v>
      </c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18" t="s">
        <v>457</v>
      </c>
      <c r="B256" s="18"/>
      <c r="C256" s="68">
        <v>0</v>
      </c>
      <c r="D256" s="68">
        <v>0</v>
      </c>
      <c r="E256" s="19">
        <v>167299</v>
      </c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18" t="s">
        <v>532</v>
      </c>
      <c r="B257" s="18"/>
      <c r="C257" s="68">
        <v>0</v>
      </c>
      <c r="D257" s="68">
        <v>0</v>
      </c>
      <c r="E257" s="19">
        <v>171607</v>
      </c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18" t="s">
        <v>467</v>
      </c>
      <c r="B258" s="18"/>
      <c r="C258" s="68">
        <v>0</v>
      </c>
      <c r="D258" s="68">
        <v>0</v>
      </c>
      <c r="E258" s="19">
        <v>319832</v>
      </c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18" t="s">
        <v>325</v>
      </c>
      <c r="B259" s="18"/>
      <c r="C259" s="68">
        <v>0</v>
      </c>
      <c r="D259" s="68">
        <v>0</v>
      </c>
      <c r="E259" s="19">
        <v>426402</v>
      </c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18" t="s">
        <v>512</v>
      </c>
      <c r="B260" s="18"/>
      <c r="C260" s="68">
        <v>0</v>
      </c>
      <c r="D260" s="68">
        <v>0</v>
      </c>
      <c r="E260" s="19">
        <v>34148</v>
      </c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18" t="s">
        <v>519</v>
      </c>
      <c r="B261" s="18"/>
      <c r="C261" s="68">
        <v>0</v>
      </c>
      <c r="D261" s="68">
        <v>0</v>
      </c>
      <c r="E261" s="19">
        <v>43001</v>
      </c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18" t="s">
        <v>404</v>
      </c>
      <c r="B262" s="18"/>
      <c r="C262" s="68">
        <v>0</v>
      </c>
      <c r="D262" s="68">
        <v>0</v>
      </c>
      <c r="E262" s="19">
        <v>442245</v>
      </c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18" t="s">
        <v>525</v>
      </c>
      <c r="B263" s="18"/>
      <c r="C263" s="68">
        <v>0</v>
      </c>
      <c r="D263" s="68">
        <v>0</v>
      </c>
      <c r="E263" s="19">
        <v>694288</v>
      </c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18" t="s">
        <v>241</v>
      </c>
      <c r="B264" s="18"/>
      <c r="C264" s="68">
        <v>0</v>
      </c>
      <c r="D264" s="68">
        <v>0</v>
      </c>
      <c r="E264" s="19">
        <v>346710</v>
      </c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18" t="s">
        <v>447</v>
      </c>
      <c r="B265" s="18"/>
      <c r="C265" s="68">
        <v>0</v>
      </c>
      <c r="D265" s="68">
        <v>0</v>
      </c>
      <c r="E265" s="19">
        <v>1722</v>
      </c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18" t="s">
        <v>452</v>
      </c>
      <c r="B266" s="18"/>
      <c r="C266" s="68">
        <v>0</v>
      </c>
      <c r="D266" s="68">
        <v>0</v>
      </c>
      <c r="E266" s="19">
        <v>287788</v>
      </c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18" t="s">
        <v>370</v>
      </c>
      <c r="B267" s="18"/>
      <c r="C267" s="68">
        <v>0</v>
      </c>
      <c r="D267" s="68">
        <v>0</v>
      </c>
      <c r="E267" s="19">
        <v>81163</v>
      </c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18" t="s">
        <v>505</v>
      </c>
      <c r="B268" s="18"/>
      <c r="C268" s="68">
        <v>0</v>
      </c>
      <c r="D268" s="68">
        <v>0</v>
      </c>
      <c r="E268" s="19">
        <v>6436215</v>
      </c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18" t="s">
        <v>271</v>
      </c>
      <c r="B269" s="18"/>
      <c r="C269" s="68">
        <v>0</v>
      </c>
      <c r="D269" s="68">
        <v>0</v>
      </c>
      <c r="E269" s="19">
        <v>1363053</v>
      </c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18" t="s">
        <v>527</v>
      </c>
      <c r="B270" s="18"/>
      <c r="C270" s="68">
        <v>0</v>
      </c>
      <c r="D270" s="68">
        <v>0</v>
      </c>
      <c r="E270" s="19">
        <v>1134449</v>
      </c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18" t="s">
        <v>533</v>
      </c>
      <c r="B271" s="18"/>
      <c r="C271" s="68">
        <v>0</v>
      </c>
      <c r="D271" s="68">
        <v>0</v>
      </c>
      <c r="E271" s="19">
        <v>813258</v>
      </c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18" t="s">
        <v>343</v>
      </c>
      <c r="B272" s="18"/>
      <c r="C272" s="68">
        <v>0</v>
      </c>
      <c r="D272" s="68">
        <v>0</v>
      </c>
      <c r="E272" s="19">
        <v>74058</v>
      </c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18" t="s">
        <v>360</v>
      </c>
      <c r="B273" s="18"/>
      <c r="C273" s="68">
        <v>0</v>
      </c>
      <c r="D273" s="68">
        <v>0</v>
      </c>
      <c r="E273" s="19">
        <v>203756</v>
      </c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18" t="s">
        <v>427</v>
      </c>
      <c r="B274" s="18"/>
      <c r="C274" s="68">
        <v>0</v>
      </c>
      <c r="D274" s="68">
        <v>0</v>
      </c>
      <c r="E274" s="19">
        <v>9148</v>
      </c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18" t="s">
        <v>248</v>
      </c>
      <c r="B275" s="18"/>
      <c r="C275" s="68">
        <v>0</v>
      </c>
      <c r="D275" s="68">
        <v>0</v>
      </c>
      <c r="E275" s="19">
        <v>386116</v>
      </c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18" t="s">
        <v>423</v>
      </c>
      <c r="B276" s="18"/>
      <c r="C276" s="68">
        <v>0</v>
      </c>
      <c r="D276" s="68">
        <v>0</v>
      </c>
      <c r="E276" s="19">
        <v>95918</v>
      </c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18" t="s">
        <v>266</v>
      </c>
      <c r="B277" s="18"/>
      <c r="C277" s="68">
        <v>0</v>
      </c>
      <c r="D277" s="68">
        <v>0</v>
      </c>
      <c r="E277" s="19">
        <v>971225</v>
      </c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18" t="s">
        <v>278</v>
      </c>
      <c r="B278" s="18"/>
      <c r="C278" s="68">
        <v>0</v>
      </c>
      <c r="D278" s="68">
        <v>0</v>
      </c>
      <c r="E278" s="19">
        <v>7041781</v>
      </c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18" t="s">
        <v>444</v>
      </c>
      <c r="B279" s="18"/>
      <c r="C279" s="68">
        <v>0</v>
      </c>
      <c r="D279" s="68">
        <v>0</v>
      </c>
      <c r="E279" s="19">
        <v>575832</v>
      </c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18" t="s">
        <v>242</v>
      </c>
      <c r="B280" s="18"/>
      <c r="C280" s="68">
        <v>0</v>
      </c>
      <c r="D280" s="68">
        <v>0</v>
      </c>
      <c r="E280" s="19">
        <v>1554291</v>
      </c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18" t="s">
        <v>522</v>
      </c>
      <c r="B281" s="18"/>
      <c r="C281" s="68">
        <v>0</v>
      </c>
      <c r="D281" s="68">
        <v>0</v>
      </c>
      <c r="E281" s="19">
        <v>63724</v>
      </c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18" t="s">
        <v>344</v>
      </c>
      <c r="B282" s="18"/>
      <c r="C282" s="68">
        <v>0</v>
      </c>
      <c r="D282" s="68">
        <v>0</v>
      </c>
      <c r="E282" s="19">
        <v>200982</v>
      </c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18" t="s">
        <v>485</v>
      </c>
      <c r="B283" s="18"/>
      <c r="C283" s="68">
        <v>0</v>
      </c>
      <c r="D283" s="68">
        <v>0</v>
      </c>
      <c r="E283" s="19">
        <v>250100</v>
      </c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18" t="s">
        <v>365</v>
      </c>
      <c r="B284" s="18"/>
      <c r="C284" s="68">
        <v>0</v>
      </c>
      <c r="D284" s="68">
        <v>0</v>
      </c>
      <c r="E284" s="19">
        <v>339363</v>
      </c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18" t="s">
        <v>378</v>
      </c>
      <c r="B285" s="18"/>
      <c r="C285" s="68">
        <v>0</v>
      </c>
      <c r="D285" s="68">
        <v>0</v>
      </c>
      <c r="E285" s="19">
        <v>1857704</v>
      </c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18" t="s">
        <v>413</v>
      </c>
      <c r="B286" s="18"/>
      <c r="C286" s="68">
        <v>0</v>
      </c>
      <c r="D286" s="68">
        <v>0</v>
      </c>
      <c r="E286" s="19">
        <v>73250</v>
      </c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18" t="s">
        <v>258</v>
      </c>
      <c r="B287" s="18"/>
      <c r="C287" s="68">
        <v>0</v>
      </c>
      <c r="D287" s="68">
        <v>0</v>
      </c>
      <c r="E287" s="19">
        <v>317448</v>
      </c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18" t="s">
        <v>511</v>
      </c>
      <c r="B288" s="18"/>
      <c r="C288" s="68">
        <v>0</v>
      </c>
      <c r="D288" s="68">
        <v>0</v>
      </c>
      <c r="E288" s="19">
        <v>56748</v>
      </c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18" t="s">
        <v>289</v>
      </c>
      <c r="B289" s="18"/>
      <c r="C289" s="68">
        <v>0</v>
      </c>
      <c r="D289" s="68">
        <v>0</v>
      </c>
      <c r="E289" s="19">
        <v>3569656</v>
      </c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18" t="s">
        <v>439</v>
      </c>
      <c r="B290" s="18"/>
      <c r="C290" s="68">
        <v>0</v>
      </c>
      <c r="D290" s="68">
        <v>0</v>
      </c>
      <c r="E290" s="19">
        <v>30792</v>
      </c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18" t="s">
        <v>320</v>
      </c>
      <c r="B291" s="18"/>
      <c r="C291" s="68">
        <v>0</v>
      </c>
      <c r="D291" s="68">
        <v>0</v>
      </c>
      <c r="E291" s="19">
        <v>4273936</v>
      </c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18" t="s">
        <v>482</v>
      </c>
      <c r="B292" s="18"/>
      <c r="C292" s="68">
        <v>0</v>
      </c>
      <c r="D292" s="68">
        <v>0</v>
      </c>
      <c r="E292" s="19">
        <v>26757957</v>
      </c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18" t="s">
        <v>501</v>
      </c>
      <c r="B293" s="18"/>
      <c r="C293" s="68">
        <v>0</v>
      </c>
      <c r="D293" s="68">
        <v>0</v>
      </c>
      <c r="E293" s="19">
        <v>189008</v>
      </c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18" t="s">
        <v>455</v>
      </c>
      <c r="B294" s="18"/>
      <c r="C294" s="68">
        <v>0</v>
      </c>
      <c r="D294" s="68">
        <v>0</v>
      </c>
      <c r="E294" s="19">
        <v>706405</v>
      </c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18" t="s">
        <v>307</v>
      </c>
      <c r="B295" s="18"/>
      <c r="C295" s="68">
        <v>0</v>
      </c>
      <c r="D295" s="68">
        <v>0</v>
      </c>
      <c r="E295" s="19">
        <v>708879</v>
      </c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18" t="s">
        <v>332</v>
      </c>
      <c r="B296" s="18"/>
      <c r="C296" s="68">
        <v>0</v>
      </c>
      <c r="D296" s="68">
        <v>0</v>
      </c>
      <c r="E296" s="19">
        <v>243948</v>
      </c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18" t="s">
        <v>486</v>
      </c>
      <c r="B297" s="18"/>
      <c r="C297" s="68">
        <v>0</v>
      </c>
      <c r="D297" s="68">
        <v>0</v>
      </c>
      <c r="E297" s="19">
        <v>408930</v>
      </c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18" t="s">
        <v>333</v>
      </c>
      <c r="B298" s="18"/>
      <c r="C298" s="68">
        <v>0</v>
      </c>
      <c r="D298" s="68">
        <v>0</v>
      </c>
      <c r="E298" s="19">
        <v>9617</v>
      </c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18" t="s">
        <v>294</v>
      </c>
      <c r="B299" s="18"/>
      <c r="C299" s="68">
        <v>0</v>
      </c>
      <c r="D299" s="68">
        <v>0</v>
      </c>
      <c r="E299" s="19">
        <v>2977163</v>
      </c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18" t="s">
        <v>479</v>
      </c>
      <c r="B300" s="18"/>
      <c r="C300" s="68">
        <v>0</v>
      </c>
      <c r="D300" s="68">
        <v>0</v>
      </c>
      <c r="E300" s="19">
        <v>932909</v>
      </c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18" t="s">
        <v>236</v>
      </c>
      <c r="B301" s="18"/>
      <c r="C301" s="68">
        <v>0</v>
      </c>
      <c r="D301" s="68">
        <v>0</v>
      </c>
      <c r="E301" s="19">
        <v>1892352</v>
      </c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18" t="s">
        <v>462</v>
      </c>
      <c r="B302" s="18"/>
      <c r="C302" s="68">
        <v>0</v>
      </c>
      <c r="D302" s="68">
        <v>0</v>
      </c>
      <c r="E302" s="19">
        <v>69053</v>
      </c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18" t="s">
        <v>528</v>
      </c>
      <c r="B303" s="18"/>
      <c r="C303" s="68">
        <v>0</v>
      </c>
      <c r="D303" s="68">
        <v>0</v>
      </c>
      <c r="E303" s="19">
        <v>275169</v>
      </c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18" t="s">
        <v>286</v>
      </c>
      <c r="B304" s="18"/>
      <c r="C304" s="68">
        <v>0</v>
      </c>
      <c r="D304" s="68">
        <v>0</v>
      </c>
      <c r="E304" s="19">
        <v>2903099</v>
      </c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18" t="s">
        <v>432</v>
      </c>
      <c r="B305" s="18"/>
      <c r="C305" s="68">
        <v>0</v>
      </c>
      <c r="D305" s="68">
        <v>0</v>
      </c>
      <c r="E305" s="19">
        <v>179158</v>
      </c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18" t="s">
        <v>441</v>
      </c>
      <c r="B306" s="18"/>
      <c r="C306" s="68">
        <v>0</v>
      </c>
      <c r="D306" s="68">
        <v>0</v>
      </c>
      <c r="E306" s="19">
        <v>10823</v>
      </c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18" t="s">
        <v>272</v>
      </c>
      <c r="B307" s="18"/>
      <c r="C307" s="68">
        <v>0</v>
      </c>
      <c r="D307" s="68">
        <v>0</v>
      </c>
      <c r="E307" s="19">
        <v>3054138</v>
      </c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18" t="s">
        <v>308</v>
      </c>
      <c r="B308" s="18"/>
      <c r="C308" s="68">
        <v>0</v>
      </c>
      <c r="D308" s="68">
        <v>0</v>
      </c>
      <c r="E308" s="19">
        <v>70330</v>
      </c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18" t="s">
        <v>414</v>
      </c>
      <c r="B309" s="18"/>
      <c r="C309" s="68">
        <v>0</v>
      </c>
      <c r="D309" s="68">
        <v>0</v>
      </c>
      <c r="E309" s="19">
        <v>301098</v>
      </c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18" t="s">
        <v>309</v>
      </c>
      <c r="B310" s="18"/>
      <c r="C310" s="69">
        <v>0</v>
      </c>
      <c r="D310" s="69">
        <v>0</v>
      </c>
      <c r="E310" s="20">
        <v>360549</v>
      </c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5" t="s">
        <v>723</v>
      </c>
      <c r="B311" s="9"/>
      <c r="C311" s="7">
        <f t="shared" ref="C311:E311" si="0">SUM(C12:C310)</f>
        <v>0</v>
      </c>
      <c r="D311" s="7">
        <f t="shared" si="0"/>
        <v>0</v>
      </c>
      <c r="E311" s="7">
        <f t="shared" si="0"/>
        <v>357045597</v>
      </c>
      <c r="F311" s="8"/>
      <c r="G311" s="12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5" t="s">
        <v>724</v>
      </c>
      <c r="B312" s="9"/>
      <c r="C312" s="9"/>
      <c r="D312" s="9"/>
      <c r="E312" s="37">
        <f>E320</f>
        <v>0</v>
      </c>
      <c r="F312" s="8"/>
      <c r="G312" s="16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5" t="s">
        <v>725</v>
      </c>
      <c r="B313" s="9"/>
      <c r="C313" s="9"/>
      <c r="D313" s="9"/>
      <c r="E313" s="7">
        <f>E311-E312</f>
        <v>357045597</v>
      </c>
      <c r="F313" s="8"/>
      <c r="G313" s="16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9"/>
      <c r="D314" s="9"/>
      <c r="E314" s="6"/>
      <c r="F314" s="8"/>
      <c r="G314" s="16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9"/>
      <c r="D315" s="9"/>
      <c r="E315" s="6"/>
      <c r="F315" s="8"/>
      <c r="G315" s="16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11" t="s">
        <v>726</v>
      </c>
      <c r="B316" s="9"/>
      <c r="C316" s="9"/>
      <c r="D316" s="9"/>
      <c r="E316" s="6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 t="s">
        <v>677</v>
      </c>
      <c r="B317" s="9"/>
      <c r="C317" s="68">
        <v>0</v>
      </c>
      <c r="D317" s="68">
        <v>0</v>
      </c>
      <c r="E317" s="19">
        <v>0</v>
      </c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 t="s">
        <v>678</v>
      </c>
      <c r="B318" s="9"/>
      <c r="C318" s="68">
        <v>0</v>
      </c>
      <c r="D318" s="68">
        <v>0</v>
      </c>
      <c r="E318" s="19">
        <v>0</v>
      </c>
      <c r="F318" s="8"/>
      <c r="G318" s="12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 t="s">
        <v>727</v>
      </c>
      <c r="B319" s="9"/>
      <c r="C319" s="69">
        <v>0</v>
      </c>
      <c r="D319" s="69">
        <v>0</v>
      </c>
      <c r="E319" s="20">
        <v>0</v>
      </c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70" t="s">
        <v>728</v>
      </c>
      <c r="B320" s="9"/>
      <c r="C320" s="7">
        <f t="shared" ref="C320:E320" si="1">SUM(C317:C319)</f>
        <v>0</v>
      </c>
      <c r="D320" s="7">
        <f t="shared" si="1"/>
        <v>0</v>
      </c>
      <c r="E320" s="7">
        <f t="shared" si="1"/>
        <v>0</v>
      </c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9"/>
      <c r="D321" s="9"/>
      <c r="E321" s="6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9"/>
      <c r="D322" s="9"/>
      <c r="E322" s="6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9"/>
      <c r="D323" s="9"/>
      <c r="E323" s="6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9"/>
      <c r="D324" s="9"/>
      <c r="E324" s="6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9"/>
      <c r="D325" s="9"/>
      <c r="E325" s="6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9"/>
      <c r="D326" s="9"/>
      <c r="E326" s="6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9"/>
      <c r="D327" s="9"/>
      <c r="E327" s="6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9"/>
      <c r="D328" s="9"/>
      <c r="E328" s="6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9"/>
      <c r="D329" s="9"/>
      <c r="E329" s="6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9"/>
      <c r="D330" s="9"/>
      <c r="E330" s="6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9"/>
      <c r="D331" s="9"/>
      <c r="E331" s="6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9"/>
      <c r="D332" s="9"/>
      <c r="E332" s="6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9"/>
      <c r="D333" s="9"/>
      <c r="E333" s="6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9"/>
      <c r="D334" s="9"/>
      <c r="E334" s="6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9"/>
      <c r="D335" s="9"/>
      <c r="E335" s="6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9"/>
      <c r="D336" s="9"/>
      <c r="E336" s="6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9"/>
      <c r="D337" s="9"/>
      <c r="E337" s="6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9"/>
      <c r="D338" s="9"/>
      <c r="E338" s="6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9"/>
      <c r="D339" s="9"/>
      <c r="E339" s="6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9"/>
      <c r="D340" s="9"/>
      <c r="E340" s="6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9"/>
      <c r="D341" s="9"/>
      <c r="E341" s="6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9"/>
      <c r="D342" s="9"/>
      <c r="E342" s="6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9"/>
      <c r="D343" s="9"/>
      <c r="E343" s="6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9"/>
      <c r="D344" s="9"/>
      <c r="E344" s="6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9"/>
      <c r="D345" s="9"/>
      <c r="E345" s="6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9"/>
      <c r="D346" s="9"/>
      <c r="E346" s="6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9"/>
      <c r="D347" s="9"/>
      <c r="E347" s="6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9"/>
      <c r="D348" s="9"/>
      <c r="E348" s="6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9"/>
      <c r="D349" s="9"/>
      <c r="E349" s="6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9"/>
      <c r="D350" s="9"/>
      <c r="E350" s="6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9"/>
      <c r="D351" s="9"/>
      <c r="E351" s="6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9"/>
      <c r="D352" s="9"/>
      <c r="E352" s="6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9"/>
      <c r="D353" s="9"/>
      <c r="E353" s="6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9"/>
      <c r="D354" s="9"/>
      <c r="E354" s="6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9"/>
      <c r="D355" s="9"/>
      <c r="E355" s="6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9"/>
      <c r="D356" s="9"/>
      <c r="E356" s="6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9"/>
      <c r="D357" s="9"/>
      <c r="E357" s="6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9"/>
      <c r="D358" s="9"/>
      <c r="E358" s="6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9"/>
      <c r="D359" s="9"/>
      <c r="E359" s="6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9"/>
      <c r="D360" s="9"/>
      <c r="E360" s="6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9"/>
      <c r="D361" s="9"/>
      <c r="E361" s="6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9"/>
      <c r="D362" s="9"/>
      <c r="E362" s="6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9"/>
      <c r="D363" s="9"/>
      <c r="E363" s="6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9"/>
      <c r="D364" s="9"/>
      <c r="E364" s="6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9"/>
      <c r="D365" s="9"/>
      <c r="E365" s="6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9"/>
      <c r="D366" s="9"/>
      <c r="E366" s="6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9"/>
      <c r="D367" s="9"/>
      <c r="E367" s="6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9"/>
      <c r="D368" s="9"/>
      <c r="E368" s="6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9"/>
      <c r="D369" s="9"/>
      <c r="E369" s="6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9"/>
      <c r="D370" s="9"/>
      <c r="E370" s="6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9"/>
      <c r="D371" s="9"/>
      <c r="E371" s="6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9"/>
      <c r="D372" s="9"/>
      <c r="E372" s="6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9"/>
      <c r="D373" s="9"/>
      <c r="E373" s="6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9"/>
      <c r="D374" s="9"/>
      <c r="E374" s="6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9"/>
      <c r="D375" s="9"/>
      <c r="E375" s="6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9"/>
      <c r="D376" s="9"/>
      <c r="E376" s="6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9"/>
      <c r="D377" s="9"/>
      <c r="E377" s="6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9"/>
      <c r="D378" s="9"/>
      <c r="E378" s="6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9"/>
      <c r="D379" s="9"/>
      <c r="E379" s="6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9"/>
      <c r="D380" s="9"/>
      <c r="E380" s="6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9"/>
      <c r="D381" s="9"/>
      <c r="E381" s="6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9"/>
      <c r="D382" s="9"/>
      <c r="E382" s="6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9"/>
      <c r="D383" s="9"/>
      <c r="E383" s="6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9"/>
      <c r="D384" s="9"/>
      <c r="E384" s="6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9"/>
      <c r="D385" s="9"/>
      <c r="E385" s="6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9"/>
      <c r="D386" s="9"/>
      <c r="E386" s="6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9"/>
      <c r="D387" s="9"/>
      <c r="E387" s="6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9"/>
      <c r="D388" s="9"/>
      <c r="E388" s="6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9"/>
      <c r="D389" s="9"/>
      <c r="E389" s="6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9"/>
      <c r="D390" s="9"/>
      <c r="E390" s="6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9"/>
      <c r="D391" s="9"/>
      <c r="E391" s="6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9"/>
      <c r="D392" s="9"/>
      <c r="E392" s="6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9"/>
      <c r="D393" s="9"/>
      <c r="E393" s="6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9"/>
      <c r="D394" s="9"/>
      <c r="E394" s="6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9"/>
      <c r="D395" s="9"/>
      <c r="E395" s="6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9"/>
      <c r="D396" s="9"/>
      <c r="E396" s="6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9"/>
      <c r="D397" s="9"/>
      <c r="E397" s="6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9"/>
      <c r="D398" s="9"/>
      <c r="E398" s="6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9"/>
      <c r="D399" s="9"/>
      <c r="E399" s="6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9"/>
      <c r="D400" s="9"/>
      <c r="E400" s="6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9"/>
      <c r="D401" s="9"/>
      <c r="E401" s="6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9"/>
      <c r="D402" s="9"/>
      <c r="E402" s="6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9"/>
      <c r="D403" s="9"/>
      <c r="E403" s="6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9"/>
      <c r="D404" s="9"/>
      <c r="E404" s="6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9"/>
      <c r="D405" s="9"/>
      <c r="E405" s="6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9"/>
      <c r="D406" s="9"/>
      <c r="E406" s="6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9"/>
      <c r="D407" s="9"/>
      <c r="E407" s="6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9"/>
      <c r="D408" s="9"/>
      <c r="E408" s="6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9"/>
      <c r="D409" s="9"/>
      <c r="E409" s="6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9"/>
      <c r="D410" s="9"/>
      <c r="E410" s="6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9"/>
      <c r="D411" s="9"/>
      <c r="E411" s="6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9"/>
      <c r="D412" s="9"/>
      <c r="E412" s="6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9"/>
      <c r="D413" s="9"/>
      <c r="E413" s="6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9"/>
      <c r="D414" s="9"/>
      <c r="E414" s="6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9"/>
      <c r="D415" s="9"/>
      <c r="E415" s="6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9"/>
      <c r="D416" s="9"/>
      <c r="E416" s="6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9"/>
      <c r="D417" s="9"/>
      <c r="E417" s="6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9"/>
      <c r="D418" s="9"/>
      <c r="E418" s="6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9"/>
      <c r="D419" s="9"/>
      <c r="E419" s="6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9"/>
      <c r="D420" s="9"/>
      <c r="E420" s="6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9"/>
      <c r="D421" s="9"/>
      <c r="E421" s="6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9"/>
      <c r="D422" s="9"/>
      <c r="E422" s="6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9"/>
      <c r="D423" s="9"/>
      <c r="E423" s="6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9"/>
      <c r="D424" s="9"/>
      <c r="E424" s="6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9"/>
      <c r="D425" s="9"/>
      <c r="E425" s="6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9"/>
      <c r="D426" s="9"/>
      <c r="E426" s="6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9"/>
      <c r="D427" s="9"/>
      <c r="E427" s="6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9"/>
      <c r="D428" s="9"/>
      <c r="E428" s="6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9"/>
      <c r="D429" s="9"/>
      <c r="E429" s="6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9"/>
      <c r="D430" s="9"/>
      <c r="E430" s="6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9"/>
      <c r="D431" s="9"/>
      <c r="E431" s="6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9"/>
      <c r="D432" s="9"/>
      <c r="E432" s="6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9"/>
      <c r="D433" s="9"/>
      <c r="E433" s="6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9"/>
      <c r="D434" s="9"/>
      <c r="E434" s="6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9"/>
      <c r="D435" s="9"/>
      <c r="E435" s="6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9"/>
      <c r="D436" s="9"/>
      <c r="E436" s="6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9"/>
      <c r="D437" s="9"/>
      <c r="E437" s="6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9"/>
      <c r="D438" s="9"/>
      <c r="E438" s="6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9"/>
      <c r="D439" s="9"/>
      <c r="E439" s="6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9"/>
      <c r="D440" s="9"/>
      <c r="E440" s="6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9"/>
      <c r="D441" s="9"/>
      <c r="E441" s="6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9"/>
      <c r="D442" s="9"/>
      <c r="E442" s="6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9"/>
      <c r="D443" s="9"/>
      <c r="E443" s="6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9"/>
      <c r="D444" s="9"/>
      <c r="E444" s="6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9"/>
      <c r="D445" s="9"/>
      <c r="E445" s="6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9"/>
      <c r="D446" s="9"/>
      <c r="E446" s="6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9"/>
      <c r="D447" s="9"/>
      <c r="E447" s="6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9"/>
      <c r="D448" s="9"/>
      <c r="E448" s="6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9"/>
      <c r="D449" s="9"/>
      <c r="E449" s="6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9"/>
      <c r="D450" s="9"/>
      <c r="E450" s="6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9"/>
      <c r="D451" s="9"/>
      <c r="E451" s="6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9"/>
      <c r="D452" s="9"/>
      <c r="E452" s="6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9"/>
      <c r="D453" s="9"/>
      <c r="E453" s="6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9"/>
      <c r="D454" s="9"/>
      <c r="E454" s="6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9"/>
      <c r="D455" s="9"/>
      <c r="E455" s="6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9"/>
      <c r="D456" s="9"/>
      <c r="E456" s="6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9"/>
      <c r="D457" s="9"/>
      <c r="E457" s="6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9"/>
      <c r="D458" s="9"/>
      <c r="E458" s="6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9"/>
      <c r="D459" s="9"/>
      <c r="E459" s="6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9"/>
      <c r="D460" s="9"/>
      <c r="E460" s="6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9"/>
      <c r="D461" s="9"/>
      <c r="E461" s="6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9"/>
      <c r="D462" s="9"/>
      <c r="E462" s="6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9"/>
      <c r="D463" s="9"/>
      <c r="E463" s="6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9"/>
      <c r="D464" s="9"/>
      <c r="E464" s="6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9"/>
      <c r="D465" s="9"/>
      <c r="E465" s="6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9"/>
      <c r="D466" s="9"/>
      <c r="E466" s="6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9"/>
      <c r="D467" s="9"/>
      <c r="E467" s="6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9"/>
      <c r="D468" s="9"/>
      <c r="E468" s="6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9"/>
      <c r="D469" s="9"/>
      <c r="E469" s="6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9"/>
      <c r="D470" s="9"/>
      <c r="E470" s="6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9"/>
      <c r="D471" s="9"/>
      <c r="E471" s="6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9"/>
      <c r="D472" s="9"/>
      <c r="E472" s="6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9"/>
      <c r="D473" s="9"/>
      <c r="E473" s="6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9"/>
      <c r="D474" s="9"/>
      <c r="E474" s="6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9"/>
      <c r="D475" s="9"/>
      <c r="E475" s="6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9"/>
      <c r="D476" s="9"/>
      <c r="E476" s="6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9"/>
      <c r="D477" s="9"/>
      <c r="E477" s="6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9"/>
      <c r="D478" s="9"/>
      <c r="E478" s="6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9"/>
      <c r="D479" s="9"/>
      <c r="E479" s="6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9"/>
      <c r="D480" s="9"/>
      <c r="E480" s="6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9"/>
      <c r="D481" s="9"/>
      <c r="E481" s="6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9"/>
      <c r="D482" s="9"/>
      <c r="E482" s="6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9"/>
      <c r="D483" s="9"/>
      <c r="E483" s="6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9"/>
      <c r="D484" s="9"/>
      <c r="E484" s="6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9"/>
      <c r="D485" s="9"/>
      <c r="E485" s="6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9"/>
      <c r="D486" s="9"/>
      <c r="E486" s="6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9"/>
      <c r="D487" s="9"/>
      <c r="E487" s="6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9"/>
      <c r="D488" s="9"/>
      <c r="E488" s="6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9"/>
      <c r="D489" s="9"/>
      <c r="E489" s="6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9"/>
      <c r="D490" s="9"/>
      <c r="E490" s="6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9"/>
      <c r="D491" s="9"/>
      <c r="E491" s="6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9"/>
      <c r="D492" s="9"/>
      <c r="E492" s="6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9"/>
      <c r="D493" s="9"/>
      <c r="E493" s="6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9"/>
      <c r="D494" s="9"/>
      <c r="E494" s="6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9"/>
      <c r="D495" s="9"/>
      <c r="E495" s="6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9"/>
      <c r="D496" s="9"/>
      <c r="E496" s="6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9"/>
      <c r="D497" s="9"/>
      <c r="E497" s="6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9"/>
      <c r="D498" s="9"/>
      <c r="E498" s="6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9"/>
      <c r="D499" s="9"/>
      <c r="E499" s="6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9"/>
      <c r="D500" s="9"/>
      <c r="E500" s="6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9"/>
      <c r="D501" s="9"/>
      <c r="E501" s="6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9"/>
      <c r="D502" s="9"/>
      <c r="E502" s="6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9"/>
      <c r="D503" s="9"/>
      <c r="E503" s="6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9"/>
      <c r="D504" s="9"/>
      <c r="E504" s="6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9"/>
      <c r="D505" s="9"/>
      <c r="E505" s="6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9"/>
      <c r="D506" s="9"/>
      <c r="E506" s="6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9"/>
      <c r="D507" s="9"/>
      <c r="E507" s="6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9"/>
      <c r="D508" s="9"/>
      <c r="E508" s="6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9"/>
      <c r="D509" s="9"/>
      <c r="E509" s="6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9"/>
      <c r="D510" s="9"/>
      <c r="E510" s="6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9"/>
      <c r="D511" s="9"/>
      <c r="E511" s="6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9"/>
      <c r="D512" s="9"/>
      <c r="E512" s="6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9"/>
      <c r="D513" s="9"/>
      <c r="E513" s="6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9"/>
      <c r="D514" s="9"/>
      <c r="E514" s="6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9"/>
      <c r="D515" s="9"/>
      <c r="E515" s="6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9"/>
      <c r="D516" s="9"/>
      <c r="E516" s="6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9"/>
      <c r="D517" s="9"/>
      <c r="E517" s="6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9"/>
      <c r="D518" s="9"/>
      <c r="E518" s="6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9"/>
      <c r="D519" s="9"/>
      <c r="E519" s="6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9"/>
      <c r="D520" s="9"/>
      <c r="E520" s="6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9"/>
      <c r="D521" s="9"/>
      <c r="E521" s="6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9"/>
      <c r="D522" s="9"/>
      <c r="E522" s="6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9"/>
      <c r="D523" s="9"/>
      <c r="E523" s="6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9"/>
      <c r="D524" s="9"/>
      <c r="E524" s="6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9"/>
      <c r="D525" s="9"/>
      <c r="E525" s="6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9"/>
      <c r="D526" s="9"/>
      <c r="E526" s="6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9"/>
      <c r="D527" s="9"/>
      <c r="E527" s="6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9"/>
      <c r="D528" s="9"/>
      <c r="E528" s="6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9"/>
      <c r="D529" s="9"/>
      <c r="E529" s="6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9"/>
      <c r="D530" s="9"/>
      <c r="E530" s="6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9"/>
      <c r="D531" s="9"/>
      <c r="E531" s="6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9"/>
      <c r="D532" s="9"/>
      <c r="E532" s="6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9"/>
      <c r="D533" s="9"/>
      <c r="E533" s="6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9"/>
      <c r="D534" s="9"/>
      <c r="E534" s="6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9"/>
      <c r="D535" s="9"/>
      <c r="E535" s="6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9"/>
      <c r="D536" s="9"/>
      <c r="E536" s="6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9"/>
      <c r="D537" s="9"/>
      <c r="E537" s="6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9"/>
      <c r="D538" s="9"/>
      <c r="E538" s="6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9"/>
      <c r="D539" s="9"/>
      <c r="E539" s="6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9"/>
      <c r="D540" s="9"/>
      <c r="E540" s="6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9"/>
      <c r="D541" s="9"/>
      <c r="E541" s="6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9"/>
      <c r="D542" s="9"/>
      <c r="E542" s="6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9"/>
      <c r="D543" s="9"/>
      <c r="E543" s="6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9"/>
      <c r="D544" s="9"/>
      <c r="E544" s="6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9"/>
      <c r="D545" s="9"/>
      <c r="E545" s="6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9"/>
      <c r="D546" s="9"/>
      <c r="E546" s="6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9"/>
      <c r="D547" s="9"/>
      <c r="E547" s="6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9"/>
      <c r="D548" s="9"/>
      <c r="E548" s="6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9"/>
      <c r="D549" s="9"/>
      <c r="E549" s="6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9"/>
      <c r="D550" s="9"/>
      <c r="E550" s="6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9"/>
      <c r="D551" s="9"/>
      <c r="E551" s="6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9"/>
      <c r="D552" s="9"/>
      <c r="E552" s="6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9"/>
      <c r="D553" s="9"/>
      <c r="E553" s="6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9"/>
      <c r="D554" s="9"/>
      <c r="E554" s="6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9"/>
      <c r="D555" s="9"/>
      <c r="E555" s="6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9"/>
      <c r="D556" s="9"/>
      <c r="E556" s="6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9"/>
      <c r="D557" s="9"/>
      <c r="E557" s="6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9"/>
      <c r="D558" s="9"/>
      <c r="E558" s="6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9"/>
      <c r="D559" s="9"/>
      <c r="E559" s="6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9"/>
      <c r="D560" s="9"/>
      <c r="E560" s="6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9"/>
      <c r="D561" s="9"/>
      <c r="E561" s="6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9"/>
      <c r="D562" s="9"/>
      <c r="E562" s="6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9"/>
      <c r="D563" s="9"/>
      <c r="E563" s="6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9"/>
      <c r="D564" s="9"/>
      <c r="E564" s="6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9"/>
      <c r="D565" s="9"/>
      <c r="E565" s="6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9"/>
      <c r="D566" s="9"/>
      <c r="E566" s="6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9"/>
      <c r="D567" s="9"/>
      <c r="E567" s="6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9"/>
      <c r="D568" s="9"/>
      <c r="E568" s="6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9"/>
      <c r="D569" s="9"/>
      <c r="E569" s="6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9"/>
      <c r="D570" s="9"/>
      <c r="E570" s="6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9"/>
      <c r="D571" s="9"/>
      <c r="E571" s="6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9"/>
      <c r="D572" s="9"/>
      <c r="E572" s="6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9"/>
      <c r="D573" s="9"/>
      <c r="E573" s="6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9"/>
      <c r="D574" s="9"/>
      <c r="E574" s="6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9"/>
      <c r="D575" s="9"/>
      <c r="E575" s="6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9"/>
      <c r="D576" s="9"/>
      <c r="E576" s="6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9"/>
      <c r="D577" s="9"/>
      <c r="E577" s="6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9"/>
      <c r="D578" s="9"/>
      <c r="E578" s="6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9"/>
      <c r="D579" s="9"/>
      <c r="E579" s="6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9"/>
      <c r="D580" s="9"/>
      <c r="E580" s="6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9"/>
      <c r="D581" s="9"/>
      <c r="E581" s="6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9"/>
      <c r="D582" s="9"/>
      <c r="E582" s="6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9"/>
      <c r="D583" s="9"/>
      <c r="E583" s="6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9"/>
      <c r="D584" s="9"/>
      <c r="E584" s="6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9"/>
      <c r="D585" s="9"/>
      <c r="E585" s="6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9"/>
      <c r="D586" s="9"/>
      <c r="E586" s="6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9"/>
      <c r="D587" s="9"/>
      <c r="E587" s="6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9"/>
      <c r="D588" s="9"/>
      <c r="E588" s="6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9"/>
      <c r="D589" s="9"/>
      <c r="E589" s="6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9"/>
      <c r="D590" s="9"/>
      <c r="E590" s="6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9"/>
      <c r="D591" s="9"/>
      <c r="E591" s="6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9"/>
      <c r="D592" s="9"/>
      <c r="E592" s="6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9"/>
      <c r="D593" s="9"/>
      <c r="E593" s="6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9"/>
      <c r="D594" s="9"/>
      <c r="E594" s="6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9"/>
      <c r="D595" s="9"/>
      <c r="E595" s="6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9"/>
      <c r="D596" s="9"/>
      <c r="E596" s="6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9"/>
      <c r="D597" s="9"/>
      <c r="E597" s="6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9"/>
      <c r="D598" s="9"/>
      <c r="E598" s="6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9"/>
      <c r="D599" s="9"/>
      <c r="E599" s="6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9"/>
      <c r="D600" s="9"/>
      <c r="E600" s="6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9"/>
      <c r="D601" s="9"/>
      <c r="E601" s="6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9"/>
      <c r="D602" s="9"/>
      <c r="E602" s="6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9"/>
      <c r="D603" s="9"/>
      <c r="E603" s="6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9"/>
      <c r="D604" s="9"/>
      <c r="E604" s="6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9"/>
      <c r="D605" s="9"/>
      <c r="E605" s="6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9"/>
      <c r="D606" s="9"/>
      <c r="E606" s="6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9"/>
      <c r="D607" s="9"/>
      <c r="E607" s="6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9"/>
      <c r="D608" s="9"/>
      <c r="E608" s="6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9"/>
      <c r="D609" s="9"/>
      <c r="E609" s="6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9"/>
      <c r="D610" s="9"/>
      <c r="E610" s="6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9"/>
      <c r="D611" s="9"/>
      <c r="E611" s="6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9"/>
      <c r="D612" s="9"/>
      <c r="E612" s="6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9"/>
      <c r="D613" s="9"/>
      <c r="E613" s="6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9"/>
      <c r="D614" s="9"/>
      <c r="E614" s="6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9"/>
      <c r="D615" s="9"/>
      <c r="E615" s="6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9"/>
      <c r="D616" s="9"/>
      <c r="E616" s="6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9"/>
      <c r="D617" s="9"/>
      <c r="E617" s="6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9"/>
      <c r="D618" s="9"/>
      <c r="E618" s="6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9"/>
      <c r="D619" s="9"/>
      <c r="E619" s="6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9"/>
      <c r="D620" s="9"/>
      <c r="E620" s="6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9"/>
      <c r="D621" s="9"/>
      <c r="E621" s="6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9"/>
      <c r="D622" s="9"/>
      <c r="E622" s="6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9"/>
      <c r="D623" s="9"/>
      <c r="E623" s="6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9"/>
      <c r="D624" s="9"/>
      <c r="E624" s="6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9"/>
      <c r="D625" s="9"/>
      <c r="E625" s="6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9"/>
      <c r="D626" s="9"/>
      <c r="E626" s="6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9"/>
      <c r="D627" s="9"/>
      <c r="E627" s="6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9"/>
      <c r="D628" s="9"/>
      <c r="E628" s="6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9"/>
      <c r="D629" s="9"/>
      <c r="E629" s="6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9"/>
      <c r="D630" s="9"/>
      <c r="E630" s="6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9"/>
      <c r="D631" s="9"/>
      <c r="E631" s="6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9"/>
      <c r="D632" s="9"/>
      <c r="E632" s="6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9"/>
      <c r="D633" s="9"/>
      <c r="E633" s="6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9"/>
      <c r="D634" s="9"/>
      <c r="E634" s="6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9"/>
      <c r="D635" s="9"/>
      <c r="E635" s="6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9"/>
      <c r="D636" s="9"/>
      <c r="E636" s="6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9"/>
      <c r="D637" s="9"/>
      <c r="E637" s="6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9"/>
      <c r="D638" s="9"/>
      <c r="E638" s="6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9"/>
      <c r="D639" s="9"/>
      <c r="E639" s="6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9"/>
      <c r="D640" s="9"/>
      <c r="E640" s="6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9"/>
      <c r="D641" s="9"/>
      <c r="E641" s="6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9"/>
      <c r="D642" s="9"/>
      <c r="E642" s="6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9"/>
      <c r="D643" s="9"/>
      <c r="E643" s="6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9"/>
      <c r="D644" s="9"/>
      <c r="E644" s="6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9"/>
      <c r="D645" s="9"/>
      <c r="E645" s="6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9"/>
      <c r="D646" s="9"/>
      <c r="E646" s="6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9"/>
      <c r="D647" s="9"/>
      <c r="E647" s="6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9"/>
      <c r="D648" s="9"/>
      <c r="E648" s="6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9"/>
      <c r="D649" s="9"/>
      <c r="E649" s="6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9"/>
      <c r="D650" s="9"/>
      <c r="E650" s="6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9"/>
      <c r="D651" s="9"/>
      <c r="E651" s="6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9"/>
      <c r="D652" s="9"/>
      <c r="E652" s="6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9"/>
      <c r="D653" s="9"/>
      <c r="E653" s="6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9"/>
      <c r="D654" s="9"/>
      <c r="E654" s="6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9"/>
      <c r="D655" s="9"/>
      <c r="E655" s="6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9"/>
      <c r="D656" s="9"/>
      <c r="E656" s="6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9"/>
      <c r="D657" s="9"/>
      <c r="E657" s="6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9"/>
      <c r="D658" s="9"/>
      <c r="E658" s="6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9"/>
      <c r="D659" s="9"/>
      <c r="E659" s="6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9"/>
      <c r="D660" s="9"/>
      <c r="E660" s="6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9"/>
      <c r="D661" s="9"/>
      <c r="E661" s="6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9"/>
      <c r="D662" s="9"/>
      <c r="E662" s="6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9"/>
      <c r="D663" s="9"/>
      <c r="E663" s="6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9"/>
      <c r="D664" s="9"/>
      <c r="E664" s="6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9"/>
      <c r="D665" s="9"/>
      <c r="E665" s="6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9"/>
      <c r="D666" s="9"/>
      <c r="E666" s="6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9"/>
      <c r="D667" s="9"/>
      <c r="E667" s="6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9"/>
      <c r="D668" s="9"/>
      <c r="E668" s="6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9"/>
      <c r="D669" s="9"/>
      <c r="E669" s="6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9"/>
      <c r="D670" s="9"/>
      <c r="E670" s="6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9"/>
      <c r="D671" s="9"/>
      <c r="E671" s="6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9"/>
      <c r="D672" s="9"/>
      <c r="E672" s="6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9"/>
      <c r="D673" s="9"/>
      <c r="E673" s="6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9"/>
      <c r="D674" s="9"/>
      <c r="E674" s="6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9"/>
      <c r="D675" s="9"/>
      <c r="E675" s="6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9"/>
      <c r="D676" s="9"/>
      <c r="E676" s="6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9"/>
      <c r="D677" s="9"/>
      <c r="E677" s="6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9"/>
      <c r="D678" s="9"/>
      <c r="E678" s="6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9"/>
      <c r="D679" s="9"/>
      <c r="E679" s="6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9"/>
      <c r="D680" s="9"/>
      <c r="E680" s="6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9"/>
      <c r="D681" s="9"/>
      <c r="E681" s="6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9"/>
      <c r="D682" s="9"/>
      <c r="E682" s="6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9"/>
      <c r="D683" s="9"/>
      <c r="E683" s="6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9"/>
      <c r="D684" s="9"/>
      <c r="E684" s="6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9"/>
      <c r="D685" s="9"/>
      <c r="E685" s="6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9"/>
      <c r="D686" s="9"/>
      <c r="E686" s="6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9"/>
      <c r="D687" s="9"/>
      <c r="E687" s="6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9"/>
      <c r="D688" s="9"/>
      <c r="E688" s="6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9"/>
      <c r="D689" s="9"/>
      <c r="E689" s="6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9"/>
      <c r="D690" s="9"/>
      <c r="E690" s="6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9"/>
      <c r="D691" s="9"/>
      <c r="E691" s="6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9"/>
      <c r="D692" s="9"/>
      <c r="E692" s="6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9"/>
      <c r="D693" s="9"/>
      <c r="E693" s="6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9"/>
      <c r="D694" s="9"/>
      <c r="E694" s="6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9"/>
      <c r="D695" s="9"/>
      <c r="E695" s="6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9"/>
      <c r="D696" s="9"/>
      <c r="E696" s="6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9"/>
      <c r="D697" s="9"/>
      <c r="E697" s="6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9"/>
      <c r="D698" s="9"/>
      <c r="E698" s="6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9"/>
      <c r="D699" s="9"/>
      <c r="E699" s="6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9"/>
      <c r="D700" s="9"/>
      <c r="E700" s="6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9"/>
      <c r="D701" s="9"/>
      <c r="E701" s="6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9"/>
      <c r="D702" s="9"/>
      <c r="E702" s="6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9"/>
      <c r="D703" s="9"/>
      <c r="E703" s="6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9"/>
      <c r="D704" s="9"/>
      <c r="E704" s="6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9"/>
      <c r="D705" s="9"/>
      <c r="E705" s="6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9"/>
      <c r="D706" s="9"/>
      <c r="E706" s="6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9"/>
      <c r="D707" s="9"/>
      <c r="E707" s="6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9"/>
      <c r="D708" s="9"/>
      <c r="E708" s="6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9"/>
      <c r="D709" s="9"/>
      <c r="E709" s="6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9"/>
      <c r="D710" s="9"/>
      <c r="E710" s="6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9"/>
      <c r="D711" s="9"/>
      <c r="E711" s="6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9"/>
      <c r="D712" s="9"/>
      <c r="E712" s="6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9"/>
      <c r="D713" s="9"/>
      <c r="E713" s="6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9"/>
      <c r="D714" s="9"/>
      <c r="E714" s="6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9"/>
      <c r="D715" s="9"/>
      <c r="E715" s="6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9"/>
      <c r="D716" s="9"/>
      <c r="E716" s="6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9"/>
      <c r="D717" s="9"/>
      <c r="E717" s="6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9"/>
      <c r="D718" s="9"/>
      <c r="E718" s="6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9"/>
      <c r="D719" s="9"/>
      <c r="E719" s="6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9"/>
      <c r="D720" s="9"/>
      <c r="E720" s="6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9"/>
      <c r="D721" s="9"/>
      <c r="E721" s="6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9"/>
      <c r="D722" s="9"/>
      <c r="E722" s="6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9"/>
      <c r="D723" s="9"/>
      <c r="E723" s="6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9"/>
      <c r="D724" s="9"/>
      <c r="E724" s="6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9"/>
      <c r="D725" s="9"/>
      <c r="E725" s="6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9"/>
      <c r="D726" s="9"/>
      <c r="E726" s="6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9"/>
      <c r="D727" s="9"/>
      <c r="E727" s="6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9"/>
      <c r="D728" s="9"/>
      <c r="E728" s="6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9"/>
      <c r="D729" s="9"/>
      <c r="E729" s="6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9"/>
      <c r="D730" s="9"/>
      <c r="E730" s="6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9"/>
      <c r="D731" s="9"/>
      <c r="E731" s="6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9"/>
      <c r="D732" s="9"/>
      <c r="E732" s="6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9"/>
      <c r="D733" s="9"/>
      <c r="E733" s="6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9"/>
      <c r="D734" s="9"/>
      <c r="E734" s="6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9"/>
      <c r="D735" s="9"/>
      <c r="E735" s="6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9"/>
      <c r="D736" s="9"/>
      <c r="E736" s="6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9"/>
      <c r="D737" s="9"/>
      <c r="E737" s="6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9"/>
      <c r="D738" s="9"/>
      <c r="E738" s="6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9"/>
      <c r="D739" s="9"/>
      <c r="E739" s="6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9"/>
      <c r="D740" s="9"/>
      <c r="E740" s="6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9"/>
      <c r="D741" s="9"/>
      <c r="E741" s="6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9"/>
      <c r="D742" s="9"/>
      <c r="E742" s="6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9"/>
      <c r="D743" s="9"/>
      <c r="E743" s="6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9"/>
      <c r="D744" s="9"/>
      <c r="E744" s="6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9"/>
      <c r="D745" s="9"/>
      <c r="E745" s="6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9"/>
      <c r="D746" s="9"/>
      <c r="E746" s="6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9"/>
      <c r="D747" s="9"/>
      <c r="E747" s="6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9"/>
      <c r="D748" s="9"/>
      <c r="E748" s="6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9"/>
      <c r="D749" s="9"/>
      <c r="E749" s="6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9"/>
      <c r="D750" s="9"/>
      <c r="E750" s="6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9"/>
      <c r="D751" s="9"/>
      <c r="E751" s="6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9"/>
      <c r="D752" s="9"/>
      <c r="E752" s="6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9"/>
      <c r="D753" s="9"/>
      <c r="E753" s="6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9"/>
      <c r="D754" s="9"/>
      <c r="E754" s="6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9"/>
      <c r="D755" s="9"/>
      <c r="E755" s="6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9"/>
      <c r="D756" s="9"/>
      <c r="E756" s="6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9"/>
      <c r="D757" s="9"/>
      <c r="E757" s="6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9"/>
      <c r="D758" s="9"/>
      <c r="E758" s="6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9"/>
      <c r="D759" s="9"/>
      <c r="E759" s="6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9"/>
      <c r="D760" s="9"/>
      <c r="E760" s="6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9"/>
      <c r="D761" s="9"/>
      <c r="E761" s="6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9"/>
      <c r="D762" s="9"/>
      <c r="E762" s="6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9"/>
      <c r="D763" s="9"/>
      <c r="E763" s="6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9"/>
      <c r="D764" s="9"/>
      <c r="E764" s="6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9"/>
      <c r="D765" s="9"/>
      <c r="E765" s="6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9"/>
      <c r="D766" s="9"/>
      <c r="E766" s="6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9"/>
      <c r="D767" s="9"/>
      <c r="E767" s="6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9"/>
      <c r="D768" s="9"/>
      <c r="E768" s="6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9"/>
      <c r="D769" s="9"/>
      <c r="E769" s="6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9"/>
      <c r="D770" s="9"/>
      <c r="E770" s="6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9"/>
      <c r="D771" s="9"/>
      <c r="E771" s="6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9"/>
      <c r="D772" s="9"/>
      <c r="E772" s="6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9"/>
      <c r="D773" s="9"/>
      <c r="E773" s="6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9"/>
      <c r="D774" s="9"/>
      <c r="E774" s="6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9"/>
      <c r="D775" s="9"/>
      <c r="E775" s="6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9"/>
      <c r="D776" s="9"/>
      <c r="E776" s="6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9"/>
      <c r="D777" s="9"/>
      <c r="E777" s="6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9"/>
      <c r="D778" s="9"/>
      <c r="E778" s="6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9"/>
      <c r="D779" s="9"/>
      <c r="E779" s="6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9"/>
      <c r="D780" s="9"/>
      <c r="E780" s="6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9"/>
      <c r="D781" s="9"/>
      <c r="E781" s="6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9"/>
      <c r="D782" s="9"/>
      <c r="E782" s="6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9"/>
      <c r="D783" s="9"/>
      <c r="E783" s="6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9"/>
      <c r="D784" s="9"/>
      <c r="E784" s="6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9"/>
      <c r="D785" s="9"/>
      <c r="E785" s="6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9"/>
      <c r="D786" s="9"/>
      <c r="E786" s="6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9"/>
      <c r="D787" s="9"/>
      <c r="E787" s="6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9"/>
      <c r="D788" s="9"/>
      <c r="E788" s="6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9"/>
      <c r="D789" s="9"/>
      <c r="E789" s="6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9"/>
      <c r="D790" s="9"/>
      <c r="E790" s="6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9"/>
      <c r="D791" s="9"/>
      <c r="E791" s="6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9"/>
      <c r="D792" s="9"/>
      <c r="E792" s="6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9"/>
      <c r="D793" s="9"/>
      <c r="E793" s="6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9"/>
      <c r="D794" s="9"/>
      <c r="E794" s="6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9"/>
      <c r="D795" s="9"/>
      <c r="E795" s="6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9"/>
      <c r="D796" s="9"/>
      <c r="E796" s="6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9"/>
      <c r="D797" s="9"/>
      <c r="E797" s="6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9"/>
      <c r="D798" s="9"/>
      <c r="E798" s="6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9"/>
      <c r="D799" s="9"/>
      <c r="E799" s="6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9"/>
      <c r="D800" s="9"/>
      <c r="E800" s="6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9"/>
      <c r="D801" s="9"/>
      <c r="E801" s="6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9"/>
      <c r="D802" s="9"/>
      <c r="E802" s="6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9"/>
      <c r="D803" s="9"/>
      <c r="E803" s="6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9"/>
      <c r="D804" s="9"/>
      <c r="E804" s="6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9"/>
      <c r="D805" s="9"/>
      <c r="E805" s="6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9"/>
      <c r="D806" s="9"/>
      <c r="E806" s="6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9"/>
      <c r="D807" s="9"/>
      <c r="E807" s="6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9"/>
      <c r="D808" s="9"/>
      <c r="E808" s="6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9"/>
      <c r="D809" s="9"/>
      <c r="E809" s="6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9"/>
      <c r="D810" s="9"/>
      <c r="E810" s="6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9"/>
      <c r="D811" s="9"/>
      <c r="E811" s="6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9"/>
      <c r="D812" s="9"/>
      <c r="E812" s="6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9"/>
      <c r="D813" s="9"/>
      <c r="E813" s="6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9"/>
      <c r="D814" s="9"/>
      <c r="E814" s="6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9"/>
      <c r="D815" s="9"/>
      <c r="E815" s="6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9"/>
      <c r="D816" s="9"/>
      <c r="E816" s="6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9"/>
      <c r="D817" s="9"/>
      <c r="E817" s="6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9"/>
      <c r="D818" s="9"/>
      <c r="E818" s="6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9"/>
      <c r="D819" s="9"/>
      <c r="E819" s="6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9"/>
      <c r="D820" s="9"/>
      <c r="E820" s="6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9"/>
      <c r="D821" s="9"/>
      <c r="E821" s="6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9"/>
      <c r="D822" s="9"/>
      <c r="E822" s="6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9"/>
      <c r="D823" s="9"/>
      <c r="E823" s="6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9"/>
      <c r="D824" s="9"/>
      <c r="E824" s="6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9"/>
      <c r="D825" s="9"/>
      <c r="E825" s="6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9"/>
      <c r="D826" s="9"/>
      <c r="E826" s="6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9"/>
      <c r="D827" s="9"/>
      <c r="E827" s="6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9"/>
      <c r="D828" s="9"/>
      <c r="E828" s="6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9"/>
      <c r="D829" s="9"/>
      <c r="E829" s="6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9"/>
      <c r="D830" s="9"/>
      <c r="E830" s="6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9"/>
      <c r="D831" s="9"/>
      <c r="E831" s="6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9"/>
      <c r="D832" s="9"/>
      <c r="E832" s="6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9"/>
      <c r="D833" s="9"/>
      <c r="E833" s="6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9"/>
      <c r="D834" s="9"/>
      <c r="E834" s="6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9"/>
      <c r="D835" s="9"/>
      <c r="E835" s="6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9"/>
      <c r="D836" s="9"/>
      <c r="E836" s="6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9"/>
      <c r="D837" s="9"/>
      <c r="E837" s="6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9"/>
      <c r="D838" s="9"/>
      <c r="E838" s="6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9"/>
      <c r="D839" s="9"/>
      <c r="E839" s="6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9"/>
      <c r="D840" s="9"/>
      <c r="E840" s="6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9"/>
      <c r="D841" s="9"/>
      <c r="E841" s="6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9"/>
      <c r="D842" s="9"/>
      <c r="E842" s="6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9"/>
      <c r="D843" s="9"/>
      <c r="E843" s="6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9"/>
      <c r="D844" s="9"/>
      <c r="E844" s="6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9"/>
      <c r="D845" s="9"/>
      <c r="E845" s="6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9"/>
      <c r="D846" s="9"/>
      <c r="E846" s="6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9"/>
      <c r="D847" s="9"/>
      <c r="E847" s="6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9"/>
      <c r="D848" s="9"/>
      <c r="E848" s="6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9"/>
      <c r="D849" s="9"/>
      <c r="E849" s="6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9"/>
      <c r="D850" s="9"/>
      <c r="E850" s="6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9"/>
      <c r="D851" s="9"/>
      <c r="E851" s="6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9"/>
      <c r="D852" s="9"/>
      <c r="E852" s="6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9"/>
      <c r="D853" s="9"/>
      <c r="E853" s="6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9"/>
      <c r="D854" s="9"/>
      <c r="E854" s="6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9"/>
      <c r="D855" s="9"/>
      <c r="E855" s="6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9"/>
      <c r="D856" s="9"/>
      <c r="E856" s="6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9"/>
      <c r="D857" s="9"/>
      <c r="E857" s="6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9"/>
      <c r="D858" s="9"/>
      <c r="E858" s="6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9"/>
      <c r="D859" s="9"/>
      <c r="E859" s="6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9"/>
      <c r="D860" s="9"/>
      <c r="E860" s="6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9"/>
      <c r="D861" s="9"/>
      <c r="E861" s="6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9"/>
      <c r="D862" s="9"/>
      <c r="E862" s="6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9"/>
      <c r="D863" s="9"/>
      <c r="E863" s="6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9"/>
      <c r="D864" s="9"/>
      <c r="E864" s="6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9"/>
      <c r="D865" s="9"/>
      <c r="E865" s="6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9"/>
      <c r="D866" s="9"/>
      <c r="E866" s="6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9"/>
      <c r="D867" s="9"/>
      <c r="E867" s="6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9"/>
      <c r="D868" s="9"/>
      <c r="E868" s="6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9"/>
      <c r="D869" s="9"/>
      <c r="E869" s="6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9"/>
      <c r="D870" s="9"/>
      <c r="E870" s="6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9"/>
      <c r="D871" s="9"/>
      <c r="E871" s="6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9"/>
      <c r="D872" s="9"/>
      <c r="E872" s="6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9"/>
      <c r="D873" s="9"/>
      <c r="E873" s="6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9"/>
      <c r="D874" s="9"/>
      <c r="E874" s="6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9"/>
      <c r="D875" s="9"/>
      <c r="E875" s="6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9"/>
      <c r="D876" s="9"/>
      <c r="E876" s="6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9"/>
      <c r="D877" s="9"/>
      <c r="E877" s="6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9"/>
      <c r="D878" s="9"/>
      <c r="E878" s="6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9"/>
      <c r="D879" s="9"/>
      <c r="E879" s="6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9"/>
      <c r="D880" s="9"/>
      <c r="E880" s="6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9"/>
      <c r="D881" s="9"/>
      <c r="E881" s="6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9"/>
      <c r="D882" s="9"/>
      <c r="E882" s="6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9"/>
      <c r="D883" s="9"/>
      <c r="E883" s="6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9"/>
      <c r="D884" s="9"/>
      <c r="E884" s="6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9"/>
      <c r="D885" s="9"/>
      <c r="E885" s="6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9"/>
      <c r="D886" s="9"/>
      <c r="E886" s="6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9"/>
      <c r="D887" s="9"/>
      <c r="E887" s="6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9"/>
      <c r="D888" s="9"/>
      <c r="E888" s="6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9"/>
      <c r="D889" s="9"/>
      <c r="E889" s="6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9"/>
      <c r="D890" s="9"/>
      <c r="E890" s="6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9"/>
      <c r="D891" s="9"/>
      <c r="E891" s="6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9"/>
      <c r="D892" s="9"/>
      <c r="E892" s="6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9"/>
      <c r="D893" s="9"/>
      <c r="E893" s="6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9"/>
      <c r="D894" s="9"/>
      <c r="E894" s="6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9"/>
      <c r="D895" s="9"/>
      <c r="E895" s="6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9"/>
      <c r="D896" s="9"/>
      <c r="E896" s="6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9"/>
      <c r="D897" s="9"/>
      <c r="E897" s="6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9"/>
      <c r="D898" s="9"/>
      <c r="E898" s="6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9"/>
      <c r="D899" s="9"/>
      <c r="E899" s="6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9"/>
      <c r="D900" s="9"/>
      <c r="E900" s="6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9"/>
      <c r="D901" s="9"/>
      <c r="E901" s="6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9"/>
      <c r="D902" s="9"/>
      <c r="E902" s="6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9"/>
      <c r="D903" s="9"/>
      <c r="E903" s="6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9"/>
      <c r="D904" s="9"/>
      <c r="E904" s="6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9"/>
      <c r="D905" s="9"/>
      <c r="E905" s="6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9"/>
      <c r="D906" s="9"/>
      <c r="E906" s="6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9"/>
      <c r="D907" s="9"/>
      <c r="E907" s="6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9"/>
      <c r="D908" s="9"/>
      <c r="E908" s="6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9"/>
      <c r="D909" s="9"/>
      <c r="E909" s="6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9"/>
      <c r="D910" s="9"/>
      <c r="E910" s="6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9"/>
      <c r="D911" s="9"/>
      <c r="E911" s="6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9"/>
      <c r="D912" s="9"/>
      <c r="E912" s="6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9"/>
      <c r="D913" s="9"/>
      <c r="E913" s="6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9"/>
      <c r="D914" s="9"/>
      <c r="E914" s="6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9"/>
      <c r="D915" s="9"/>
      <c r="E915" s="6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9"/>
      <c r="D916" s="9"/>
      <c r="E916" s="6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9"/>
      <c r="D917" s="9"/>
      <c r="E917" s="6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9"/>
      <c r="D918" s="9"/>
      <c r="E918" s="6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9"/>
      <c r="D919" s="9"/>
      <c r="E919" s="6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9"/>
      <c r="D920" s="9"/>
      <c r="E920" s="6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9"/>
      <c r="D921" s="9"/>
      <c r="E921" s="6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9"/>
      <c r="D922" s="9"/>
      <c r="E922" s="6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9"/>
      <c r="D923" s="9"/>
      <c r="E923" s="6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9"/>
      <c r="D924" s="9"/>
      <c r="E924" s="6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9"/>
      <c r="D925" s="9"/>
      <c r="E925" s="6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9"/>
      <c r="D926" s="9"/>
      <c r="E926" s="6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9"/>
      <c r="D927" s="9"/>
      <c r="E927" s="6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9"/>
      <c r="D928" s="9"/>
      <c r="E928" s="6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9"/>
      <c r="D929" s="9"/>
      <c r="E929" s="6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9"/>
      <c r="D930" s="9"/>
      <c r="E930" s="6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9"/>
      <c r="D931" s="9"/>
      <c r="E931" s="6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9"/>
      <c r="D932" s="9"/>
      <c r="E932" s="6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9"/>
      <c r="D933" s="9"/>
      <c r="E933" s="6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9"/>
      <c r="D934" s="9"/>
      <c r="E934" s="6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9"/>
      <c r="D935" s="9"/>
      <c r="E935" s="6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9"/>
      <c r="D936" s="9"/>
      <c r="E936" s="6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9"/>
      <c r="D937" s="9"/>
      <c r="E937" s="6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9"/>
      <c r="D938" s="9"/>
      <c r="E938" s="6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9"/>
      <c r="D939" s="9"/>
      <c r="E939" s="6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9"/>
      <c r="D940" s="9"/>
      <c r="E940" s="6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9"/>
      <c r="D941" s="9"/>
      <c r="E941" s="6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9"/>
      <c r="D942" s="9"/>
      <c r="E942" s="6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9"/>
      <c r="D943" s="9"/>
      <c r="E943" s="6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9"/>
      <c r="D944" s="9"/>
      <c r="E944" s="6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9"/>
      <c r="D945" s="9"/>
      <c r="E945" s="6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9"/>
      <c r="D946" s="9"/>
      <c r="E946" s="6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9"/>
      <c r="D947" s="9"/>
      <c r="E947" s="6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9"/>
      <c r="D948" s="9"/>
      <c r="E948" s="6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9"/>
      <c r="D949" s="9"/>
      <c r="E949" s="6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9"/>
      <c r="D950" s="9"/>
      <c r="E950" s="6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9"/>
      <c r="D951" s="9"/>
      <c r="E951" s="6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9"/>
      <c r="D952" s="9"/>
      <c r="E952" s="6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9"/>
      <c r="D953" s="9"/>
      <c r="E953" s="6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9"/>
      <c r="D954" s="9"/>
      <c r="E954" s="6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9"/>
      <c r="D955" s="9"/>
      <c r="E955" s="6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9"/>
      <c r="D956" s="9"/>
      <c r="E956" s="6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9"/>
      <c r="D957" s="9"/>
      <c r="E957" s="6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9"/>
      <c r="D958" s="9"/>
      <c r="E958" s="6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9"/>
      <c r="D959" s="9"/>
      <c r="E959" s="6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9"/>
      <c r="D960" s="9"/>
      <c r="E960" s="6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9"/>
      <c r="D961" s="9"/>
      <c r="E961" s="6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9"/>
      <c r="D962" s="9"/>
      <c r="E962" s="6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9"/>
      <c r="D963" s="9"/>
      <c r="E963" s="6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9"/>
      <c r="D964" s="9"/>
      <c r="E964" s="6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9"/>
      <c r="D965" s="9"/>
      <c r="E965" s="6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9"/>
      <c r="D966" s="9"/>
      <c r="E966" s="6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9"/>
      <c r="D967" s="9"/>
      <c r="E967" s="6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9"/>
      <c r="D968" s="9"/>
      <c r="E968" s="6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9"/>
      <c r="D969" s="9"/>
      <c r="E969" s="6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9"/>
      <c r="D970" s="9"/>
      <c r="E970" s="6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9"/>
      <c r="D971" s="9"/>
      <c r="E971" s="6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9"/>
      <c r="D972" s="9"/>
      <c r="E972" s="6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9"/>
      <c r="D973" s="9"/>
      <c r="E973" s="6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9"/>
      <c r="D974" s="9"/>
      <c r="E974" s="6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9"/>
      <c r="D975" s="9"/>
      <c r="E975" s="6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9"/>
      <c r="D976" s="9"/>
      <c r="E976" s="6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9"/>
      <c r="D977" s="9"/>
      <c r="E977" s="6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9"/>
      <c r="D978" s="9"/>
      <c r="E978" s="6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9"/>
      <c r="D979" s="9"/>
      <c r="E979" s="6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9"/>
      <c r="D980" s="9"/>
      <c r="E980" s="6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9"/>
      <c r="D981" s="9"/>
      <c r="E981" s="6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9"/>
      <c r="D982" s="9"/>
      <c r="E982" s="6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9"/>
      <c r="D983" s="9"/>
      <c r="E983" s="6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9"/>
      <c r="D984" s="9"/>
      <c r="E984" s="6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9"/>
      <c r="D985" s="9"/>
      <c r="E985" s="6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9"/>
      <c r="D986" s="9"/>
      <c r="E986" s="6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9"/>
      <c r="D987" s="9"/>
      <c r="E987" s="6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9"/>
      <c r="D988" s="9"/>
      <c r="E988" s="6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9"/>
      <c r="D989" s="9"/>
      <c r="E989" s="6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9"/>
      <c r="D990" s="9"/>
      <c r="E990" s="6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9"/>
      <c r="D991" s="9"/>
      <c r="E991" s="6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9"/>
      <c r="D992" s="9"/>
      <c r="E992" s="6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9"/>
      <c r="D993" s="9"/>
      <c r="E993" s="6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9"/>
      <c r="D994" s="9"/>
      <c r="E994" s="6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9"/>
      <c r="D995" s="9"/>
      <c r="E995" s="6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9"/>
      <c r="D996" s="9"/>
      <c r="E996" s="6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9"/>
      <c r="D997" s="9"/>
      <c r="E997" s="6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9"/>
      <c r="D998" s="9"/>
      <c r="E998" s="6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9"/>
      <c r="D999" s="9"/>
      <c r="E999" s="6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9"/>
      <c r="D1000" s="9"/>
      <c r="E1000" s="6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E311"/>
  <mergeCells count="1">
    <mergeCell ref="A7:E7"/>
  </mergeCells>
  <printOptions horizontalCentered="1"/>
  <pageMargins left="0.19685039370078741" right="0.19685039370078741" top="0.19685039370078741" bottom="0.19685039370078741" header="0" footer="0"/>
  <pageSetup paperSize="9" scale="86" orientation="portrait"/>
  <headerFooter>
    <oddFooter>&amp;RPage :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8.7109375" customWidth="1"/>
    <col min="3" max="4" width="18.7109375" customWidth="1"/>
    <col min="5" max="5" width="16.28515625" customWidth="1"/>
    <col min="6" max="6" width="15" customWidth="1"/>
    <col min="7" max="7" width="14.5703125" customWidth="1"/>
    <col min="8" max="8" width="14.140625" customWidth="1"/>
    <col min="9" max="9" width="15.28515625" customWidth="1"/>
    <col min="10" max="26" width="11.42578125" customWidth="1"/>
  </cols>
  <sheetData>
    <row r="1" spans="1:26" ht="15.75" customHeight="1">
      <c r="A1" s="5"/>
      <c r="B1" s="5"/>
      <c r="C1" s="6"/>
      <c r="D1" s="7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6"/>
      <c r="D2" s="6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6"/>
      <c r="D3" s="6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6"/>
      <c r="D4" s="6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6"/>
      <c r="D5" s="6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6"/>
      <c r="D6" s="6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560</v>
      </c>
      <c r="B7" s="10" t="s">
        <v>625</v>
      </c>
      <c r="C7" s="55" t="s">
        <v>657</v>
      </c>
      <c r="D7" s="7" t="s">
        <v>562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11" t="s">
        <v>729</v>
      </c>
      <c r="B8" s="44">
        <v>7</v>
      </c>
      <c r="C8" s="6"/>
      <c r="D8" s="6"/>
      <c r="E8" s="8"/>
      <c r="F8" s="8"/>
      <c r="G8" s="8"/>
      <c r="H8" s="8"/>
      <c r="I8" s="12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9"/>
      <c r="B9" s="9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8" t="s">
        <v>730</v>
      </c>
      <c r="B10" s="9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8" t="s">
        <v>535</v>
      </c>
      <c r="B11" s="9"/>
      <c r="C11" s="6">
        <v>13665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 t="s">
        <v>536</v>
      </c>
      <c r="B12" s="9"/>
      <c r="C12" s="17">
        <v>895279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/>
      <c r="B13" s="9"/>
      <c r="C13" s="7">
        <f>SUM(C11:C12)</f>
        <v>908944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58" t="s">
        <v>731</v>
      </c>
      <c r="B14" s="11"/>
      <c r="C14" s="6"/>
      <c r="D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538</v>
      </c>
      <c r="B15" s="9"/>
      <c r="C15" s="17">
        <v>1001492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57" t="s">
        <v>732</v>
      </c>
      <c r="B16" s="9"/>
      <c r="C16" s="25">
        <f>SUM(C13:C15)</f>
        <v>1910436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/>
      <c r="B17" s="9"/>
      <c r="C17" s="7"/>
      <c r="D17" s="7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/>
      <c r="B18" s="9"/>
      <c r="C18" s="6"/>
      <c r="D18" s="6"/>
      <c r="E18" s="8"/>
      <c r="F18" s="16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/>
      <c r="B19" s="9"/>
      <c r="C19" s="6"/>
      <c r="D19" s="6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/>
      <c r="B20" s="9"/>
      <c r="C20" s="6"/>
      <c r="D20" s="6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/>
      <c r="B21" s="9"/>
      <c r="C21" s="6"/>
      <c r="D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/>
      <c r="B22" s="9"/>
      <c r="C22" s="6"/>
      <c r="D22" s="6"/>
      <c r="E22" s="8"/>
      <c r="F22" s="12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/>
      <c r="B23" s="9"/>
      <c r="C23" s="6"/>
      <c r="D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/>
      <c r="B24" s="9"/>
      <c r="C24" s="6"/>
      <c r="D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/>
      <c r="B25" s="9"/>
      <c r="C25" s="6"/>
      <c r="D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/>
      <c r="B26" s="9"/>
      <c r="C26" s="6"/>
      <c r="D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9"/>
      <c r="C27" s="6"/>
      <c r="D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/>
      <c r="B28" s="9"/>
      <c r="C28" s="6"/>
      <c r="D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/>
      <c r="B29" s="9"/>
      <c r="C29" s="6"/>
      <c r="D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9"/>
      <c r="C30" s="6"/>
      <c r="D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/>
      <c r="B31" s="9"/>
      <c r="C31" s="6"/>
      <c r="D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/>
      <c r="B32" s="9"/>
      <c r="C32" s="6"/>
      <c r="D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/>
      <c r="B33" s="9"/>
      <c r="C33" s="6"/>
      <c r="D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/>
      <c r="B34" s="9"/>
      <c r="C34" s="6"/>
      <c r="D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/>
      <c r="B35" s="9"/>
      <c r="C35" s="6"/>
      <c r="D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9"/>
      <c r="C36" s="6"/>
      <c r="D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9"/>
      <c r="C37" s="6"/>
      <c r="D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9"/>
      <c r="C38" s="6"/>
      <c r="D38" s="6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9"/>
      <c r="C39" s="6"/>
      <c r="D39" s="6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9"/>
      <c r="C40" s="6"/>
      <c r="D40" s="6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9"/>
      <c r="C41" s="6"/>
      <c r="D41" s="6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9"/>
      <c r="C42" s="6"/>
      <c r="D42" s="6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9"/>
      <c r="C43" s="6"/>
      <c r="D43" s="6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9"/>
      <c r="C44" s="6"/>
      <c r="D44" s="6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9"/>
      <c r="C45" s="6"/>
      <c r="D45" s="6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9"/>
      <c r="C46" s="6"/>
      <c r="D46" s="6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9"/>
      <c r="C47" s="6"/>
      <c r="D47" s="6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9"/>
      <c r="C48" s="6"/>
      <c r="D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9"/>
      <c r="C49" s="6"/>
      <c r="D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9"/>
      <c r="C50" s="6"/>
      <c r="D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9"/>
      <c r="C51" s="6"/>
      <c r="D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9"/>
      <c r="C52" s="6"/>
      <c r="D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9"/>
      <c r="C53" s="6"/>
      <c r="D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9"/>
      <c r="C54" s="6"/>
      <c r="D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9"/>
      <c r="C55" s="6"/>
      <c r="D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9"/>
      <c r="C56" s="6"/>
      <c r="D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6"/>
      <c r="D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6"/>
      <c r="D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6"/>
      <c r="D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6"/>
      <c r="D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6"/>
      <c r="D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6"/>
      <c r="D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6"/>
      <c r="D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6"/>
      <c r="D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6"/>
      <c r="D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6"/>
      <c r="D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6"/>
      <c r="D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6"/>
      <c r="D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6"/>
      <c r="D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6"/>
      <c r="D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6"/>
      <c r="D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6"/>
      <c r="D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6"/>
      <c r="D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6"/>
      <c r="D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6"/>
      <c r="D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6"/>
      <c r="D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6"/>
      <c r="D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6"/>
      <c r="D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6"/>
      <c r="D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6"/>
      <c r="D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6"/>
      <c r="D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6"/>
      <c r="D82" s="6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6"/>
      <c r="D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6"/>
      <c r="D84" s="6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6"/>
      <c r="D85" s="6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6"/>
      <c r="D86" s="6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6"/>
      <c r="D87" s="6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6"/>
      <c r="D88" s="6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6"/>
      <c r="D89" s="6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6"/>
      <c r="D90" s="6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6"/>
      <c r="D91" s="6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6"/>
      <c r="D92" s="6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6"/>
      <c r="D93" s="6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6"/>
      <c r="D94" s="6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6"/>
      <c r="D95" s="6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6"/>
      <c r="D96" s="6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6"/>
      <c r="D97" s="6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6"/>
      <c r="D98" s="6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6"/>
      <c r="D99" s="6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6"/>
      <c r="D100" s="6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6"/>
      <c r="D101" s="6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6"/>
      <c r="D102" s="6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6"/>
      <c r="D103" s="6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6"/>
      <c r="D104" s="6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6"/>
      <c r="D105" s="6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6"/>
      <c r="D106" s="6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6"/>
      <c r="D107" s="6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6"/>
      <c r="D108" s="6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6"/>
      <c r="D109" s="6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6"/>
      <c r="D110" s="6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6"/>
      <c r="D111" s="6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6"/>
      <c r="D112" s="6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6"/>
      <c r="D113" s="6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6"/>
      <c r="D114" s="6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6"/>
      <c r="D115" s="6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6"/>
      <c r="D116" s="6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6"/>
      <c r="D117" s="6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6"/>
      <c r="D118" s="6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6"/>
      <c r="D119" s="6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6"/>
      <c r="D120" s="6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6"/>
      <c r="D121" s="6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6"/>
      <c r="D122" s="6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6"/>
      <c r="D123" s="6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6"/>
      <c r="D124" s="6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6"/>
      <c r="D125" s="6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6"/>
      <c r="D126" s="6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6"/>
      <c r="D127" s="6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6"/>
      <c r="D128" s="6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6"/>
      <c r="D129" s="6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6"/>
      <c r="D130" s="6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6"/>
      <c r="D131" s="6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6"/>
      <c r="D132" s="6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6"/>
      <c r="D133" s="6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6"/>
      <c r="D134" s="6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6"/>
      <c r="D135" s="6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6"/>
      <c r="D136" s="6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6"/>
      <c r="D137" s="6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6"/>
      <c r="D138" s="6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6"/>
      <c r="D139" s="6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6"/>
      <c r="D140" s="6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6"/>
      <c r="D141" s="6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6"/>
      <c r="D142" s="6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6"/>
      <c r="D143" s="6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6"/>
      <c r="D144" s="6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6"/>
      <c r="D145" s="6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6"/>
      <c r="D146" s="6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6"/>
      <c r="D147" s="6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6"/>
      <c r="D148" s="6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6"/>
      <c r="D149" s="6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6"/>
      <c r="D150" s="6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6"/>
      <c r="D151" s="6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6"/>
      <c r="D152" s="6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6"/>
      <c r="D153" s="6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6"/>
      <c r="D154" s="6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6"/>
      <c r="D155" s="6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6"/>
      <c r="D156" s="6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6"/>
      <c r="D157" s="6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6"/>
      <c r="D158" s="6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6"/>
      <c r="D159" s="6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6"/>
      <c r="D160" s="6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6"/>
      <c r="D161" s="6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6"/>
      <c r="D162" s="6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6"/>
      <c r="D163" s="6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6"/>
      <c r="D164" s="6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6"/>
      <c r="D165" s="6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6"/>
      <c r="D166" s="6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6"/>
      <c r="D167" s="6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6"/>
      <c r="D168" s="6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6"/>
      <c r="D169" s="6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6"/>
      <c r="D170" s="6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6"/>
      <c r="D171" s="6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6"/>
      <c r="D172" s="6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6"/>
      <c r="D173" s="6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6"/>
      <c r="D174" s="6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6"/>
      <c r="D175" s="6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6"/>
      <c r="D176" s="6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6"/>
      <c r="D177" s="6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6"/>
      <c r="D178" s="6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6"/>
      <c r="D179" s="6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6"/>
      <c r="D180" s="6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6"/>
      <c r="D181" s="6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6"/>
      <c r="D182" s="6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6"/>
      <c r="D183" s="6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6"/>
      <c r="D184" s="6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6"/>
      <c r="D185" s="6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6"/>
      <c r="D186" s="6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6"/>
      <c r="D187" s="6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6"/>
      <c r="D188" s="6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6"/>
      <c r="D189" s="6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6"/>
      <c r="D190" s="6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6"/>
      <c r="D191" s="6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6"/>
      <c r="D192" s="6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6"/>
      <c r="D193" s="6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6"/>
      <c r="D194" s="6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6"/>
      <c r="D195" s="6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6"/>
      <c r="D196" s="6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6"/>
      <c r="D197" s="6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6"/>
      <c r="D198" s="6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6"/>
      <c r="D199" s="6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6"/>
      <c r="D200" s="6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6"/>
      <c r="D201" s="6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6"/>
      <c r="D202" s="6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6"/>
      <c r="D203" s="6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6"/>
      <c r="D204" s="6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6"/>
      <c r="D205" s="6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6"/>
      <c r="D206" s="6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6"/>
      <c r="D207" s="6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6"/>
      <c r="D208" s="6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6"/>
      <c r="D209" s="6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6"/>
      <c r="D210" s="6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6"/>
      <c r="D211" s="6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6"/>
      <c r="D212" s="6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6"/>
      <c r="D213" s="6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6"/>
      <c r="D214" s="6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6"/>
      <c r="D215" s="6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6"/>
      <c r="D216" s="6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6"/>
      <c r="D217" s="6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6"/>
      <c r="D218" s="6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6"/>
      <c r="D219" s="6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6"/>
      <c r="D220" s="6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6"/>
      <c r="D221" s="6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6"/>
      <c r="D222" s="6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6"/>
      <c r="D223" s="6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6"/>
      <c r="D224" s="6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6"/>
      <c r="D225" s="6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6"/>
      <c r="D226" s="6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6"/>
      <c r="D227" s="6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6"/>
      <c r="D228" s="6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6"/>
      <c r="D229" s="6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6"/>
      <c r="D230" s="6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6"/>
      <c r="D231" s="6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6"/>
      <c r="D232" s="6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6"/>
      <c r="D233" s="6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6"/>
      <c r="D234" s="6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6"/>
      <c r="D235" s="6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6"/>
      <c r="D236" s="6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6"/>
      <c r="D237" s="6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6"/>
      <c r="D238" s="6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6"/>
      <c r="D239" s="6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6"/>
      <c r="D240" s="6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6"/>
      <c r="D241" s="6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6"/>
      <c r="D242" s="6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6"/>
      <c r="D243" s="6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6"/>
      <c r="D244" s="6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6"/>
      <c r="D245" s="6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6"/>
      <c r="D246" s="6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6"/>
      <c r="D247" s="6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6"/>
      <c r="D248" s="6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6"/>
      <c r="D249" s="6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6"/>
      <c r="D250" s="6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6"/>
      <c r="D251" s="6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6"/>
      <c r="D252" s="6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6"/>
      <c r="D253" s="6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6"/>
      <c r="D254" s="6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6"/>
      <c r="D255" s="6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6"/>
      <c r="D256" s="6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6"/>
      <c r="D257" s="6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6"/>
      <c r="D258" s="6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6"/>
      <c r="D259" s="6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6"/>
      <c r="D260" s="6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6"/>
      <c r="D261" s="6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6"/>
      <c r="D262" s="6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6"/>
      <c r="D263" s="6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6"/>
      <c r="D264" s="6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6"/>
      <c r="D265" s="6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6"/>
      <c r="D266" s="6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6"/>
      <c r="D267" s="6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6"/>
      <c r="D268" s="6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6"/>
      <c r="D269" s="6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6"/>
      <c r="D270" s="6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6"/>
      <c r="D271" s="6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6"/>
      <c r="D272" s="6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6"/>
      <c r="D273" s="6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6"/>
      <c r="D274" s="6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6"/>
      <c r="D275" s="6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6"/>
      <c r="D276" s="6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6"/>
      <c r="D277" s="6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6"/>
      <c r="D278" s="6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6"/>
      <c r="D279" s="6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6"/>
      <c r="D280" s="6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6"/>
      <c r="D281" s="6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6"/>
      <c r="D282" s="6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6"/>
      <c r="D283" s="6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6"/>
      <c r="D284" s="6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6"/>
      <c r="D285" s="6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6"/>
      <c r="D286" s="6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6"/>
      <c r="D287" s="6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6"/>
      <c r="D288" s="6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6"/>
      <c r="D289" s="6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6"/>
      <c r="D290" s="6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6"/>
      <c r="D291" s="6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6"/>
      <c r="D292" s="6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6"/>
      <c r="D293" s="6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6"/>
      <c r="D294" s="6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6"/>
      <c r="D295" s="6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6"/>
      <c r="D296" s="6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6"/>
      <c r="D297" s="6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6"/>
      <c r="D298" s="6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6"/>
      <c r="D299" s="6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6"/>
      <c r="D300" s="6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6"/>
      <c r="D301" s="6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6"/>
      <c r="D302" s="6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6"/>
      <c r="D303" s="6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6"/>
      <c r="D304" s="6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6"/>
      <c r="D305" s="6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6"/>
      <c r="D306" s="6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6"/>
      <c r="D307" s="6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6"/>
      <c r="D308" s="6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6"/>
      <c r="D309" s="6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6"/>
      <c r="D310" s="6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6"/>
      <c r="D311" s="6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6"/>
      <c r="D312" s="6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6"/>
      <c r="D313" s="6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6"/>
      <c r="D314" s="6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6"/>
      <c r="D315" s="6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6"/>
      <c r="D316" s="6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6"/>
      <c r="D317" s="6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6"/>
      <c r="D318" s="6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6"/>
      <c r="D319" s="6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6"/>
      <c r="D320" s="6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6"/>
      <c r="D321" s="6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6"/>
      <c r="D322" s="6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6"/>
      <c r="D323" s="6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6"/>
      <c r="D324" s="6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6"/>
      <c r="D325" s="6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6"/>
      <c r="D326" s="6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6"/>
      <c r="D327" s="6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6"/>
      <c r="D328" s="6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6"/>
      <c r="D329" s="6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6"/>
      <c r="D330" s="6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6"/>
      <c r="D331" s="6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6"/>
      <c r="D332" s="6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6"/>
      <c r="D333" s="6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6"/>
      <c r="D334" s="6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6"/>
      <c r="D335" s="6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6"/>
      <c r="D336" s="6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6"/>
      <c r="D337" s="6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6"/>
      <c r="D338" s="6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6"/>
      <c r="D339" s="6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6"/>
      <c r="D340" s="6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6"/>
      <c r="D341" s="6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6"/>
      <c r="D342" s="6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6"/>
      <c r="D343" s="6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6"/>
      <c r="D344" s="6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6"/>
      <c r="D345" s="6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6"/>
      <c r="D346" s="6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6"/>
      <c r="D347" s="6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6"/>
      <c r="D348" s="6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6"/>
      <c r="D349" s="6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6"/>
      <c r="D350" s="6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6"/>
      <c r="D351" s="6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6"/>
      <c r="D352" s="6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6"/>
      <c r="D353" s="6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6"/>
      <c r="D354" s="6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6"/>
      <c r="D355" s="6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6"/>
      <c r="D356" s="6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6"/>
      <c r="D357" s="6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6"/>
      <c r="D358" s="6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6"/>
      <c r="D359" s="6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6"/>
      <c r="D360" s="6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6"/>
      <c r="D361" s="6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6"/>
      <c r="D362" s="6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6"/>
      <c r="D363" s="6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6"/>
      <c r="D364" s="6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6"/>
      <c r="D365" s="6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6"/>
      <c r="D366" s="6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6"/>
      <c r="D367" s="6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6"/>
      <c r="D368" s="6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6"/>
      <c r="D369" s="6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6"/>
      <c r="D370" s="6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6"/>
      <c r="D371" s="6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6"/>
      <c r="D372" s="6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6"/>
      <c r="D373" s="6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6"/>
      <c r="D374" s="6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6"/>
      <c r="D375" s="6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6"/>
      <c r="D376" s="6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6"/>
      <c r="D377" s="6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6"/>
      <c r="D378" s="6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6"/>
      <c r="D379" s="6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6"/>
      <c r="D380" s="6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6"/>
      <c r="D381" s="6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6"/>
      <c r="D382" s="6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6"/>
      <c r="D383" s="6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6"/>
      <c r="D384" s="6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6"/>
      <c r="D385" s="6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6"/>
      <c r="D386" s="6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6"/>
      <c r="D387" s="6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6"/>
      <c r="D388" s="6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6"/>
      <c r="D389" s="6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6"/>
      <c r="D390" s="6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6"/>
      <c r="D391" s="6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6"/>
      <c r="D392" s="6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6"/>
      <c r="D393" s="6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6"/>
      <c r="D394" s="6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6"/>
      <c r="D395" s="6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6"/>
      <c r="D396" s="6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6"/>
      <c r="D397" s="6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6"/>
      <c r="D398" s="6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6"/>
      <c r="D399" s="6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6"/>
      <c r="D400" s="6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6"/>
      <c r="D401" s="6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6"/>
      <c r="D402" s="6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6"/>
      <c r="D403" s="6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6"/>
      <c r="D404" s="6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6"/>
      <c r="D405" s="6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6"/>
      <c r="D406" s="6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6"/>
      <c r="D407" s="6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6"/>
      <c r="D408" s="6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6"/>
      <c r="D409" s="6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6"/>
      <c r="D410" s="6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6"/>
      <c r="D411" s="6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6"/>
      <c r="D412" s="6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6"/>
      <c r="D413" s="6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6"/>
      <c r="D414" s="6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6"/>
      <c r="D415" s="6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6"/>
      <c r="D416" s="6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6"/>
      <c r="D417" s="6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6"/>
      <c r="D418" s="6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6"/>
      <c r="D419" s="6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6"/>
      <c r="D420" s="6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6"/>
      <c r="D421" s="6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6"/>
      <c r="D422" s="6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6"/>
      <c r="D423" s="6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6"/>
      <c r="D424" s="6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6"/>
      <c r="D425" s="6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6"/>
      <c r="D426" s="6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6"/>
      <c r="D427" s="6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6"/>
      <c r="D428" s="6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6"/>
      <c r="D429" s="6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6"/>
      <c r="D430" s="6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6"/>
      <c r="D431" s="6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6"/>
      <c r="D432" s="6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6"/>
      <c r="D433" s="6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6"/>
      <c r="D434" s="6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6"/>
      <c r="D435" s="6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6"/>
      <c r="D436" s="6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6"/>
      <c r="D437" s="6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6"/>
      <c r="D438" s="6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6"/>
      <c r="D439" s="6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6"/>
      <c r="D440" s="6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6"/>
      <c r="D441" s="6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6"/>
      <c r="D442" s="6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6"/>
      <c r="D443" s="6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6"/>
      <c r="D444" s="6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6"/>
      <c r="D445" s="6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6"/>
      <c r="D446" s="6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6"/>
      <c r="D447" s="6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6"/>
      <c r="D448" s="6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6"/>
      <c r="D449" s="6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6"/>
      <c r="D450" s="6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6"/>
      <c r="D451" s="6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6"/>
      <c r="D452" s="6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6"/>
      <c r="D453" s="6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6"/>
      <c r="D454" s="6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6"/>
      <c r="D455" s="6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6"/>
      <c r="D456" s="6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6"/>
      <c r="D457" s="6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6"/>
      <c r="D458" s="6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6"/>
      <c r="D459" s="6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6"/>
      <c r="D460" s="6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6"/>
      <c r="D461" s="6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6"/>
      <c r="D462" s="6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6"/>
      <c r="D463" s="6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6"/>
      <c r="D464" s="6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6"/>
      <c r="D465" s="6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6"/>
      <c r="D466" s="6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6"/>
      <c r="D467" s="6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6"/>
      <c r="D468" s="6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6"/>
      <c r="D469" s="6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6"/>
      <c r="D470" s="6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6"/>
      <c r="D471" s="6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6"/>
      <c r="D472" s="6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6"/>
      <c r="D473" s="6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6"/>
      <c r="D474" s="6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6"/>
      <c r="D475" s="6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6"/>
      <c r="D476" s="6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6"/>
      <c r="D477" s="6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6"/>
      <c r="D478" s="6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6"/>
      <c r="D479" s="6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6"/>
      <c r="D480" s="6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6"/>
      <c r="D481" s="6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6"/>
      <c r="D482" s="6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6"/>
      <c r="D483" s="6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6"/>
      <c r="D484" s="6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6"/>
      <c r="D485" s="6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6"/>
      <c r="D486" s="6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6"/>
      <c r="D487" s="6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6"/>
      <c r="D488" s="6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6"/>
      <c r="D489" s="6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6"/>
      <c r="D490" s="6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6"/>
      <c r="D491" s="6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6"/>
      <c r="D492" s="6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6"/>
      <c r="D493" s="6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6"/>
      <c r="D494" s="6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6"/>
      <c r="D495" s="6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6"/>
      <c r="D496" s="6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6"/>
      <c r="D497" s="6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6"/>
      <c r="D498" s="6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6"/>
      <c r="D499" s="6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6"/>
      <c r="D500" s="6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6"/>
      <c r="D501" s="6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6"/>
      <c r="D502" s="6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6"/>
      <c r="D503" s="6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6"/>
      <c r="D504" s="6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6"/>
      <c r="D505" s="6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6"/>
      <c r="D506" s="6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6"/>
      <c r="D507" s="6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6"/>
      <c r="D508" s="6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6"/>
      <c r="D509" s="6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6"/>
      <c r="D510" s="6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6"/>
      <c r="D511" s="6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6"/>
      <c r="D512" s="6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6"/>
      <c r="D513" s="6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6"/>
      <c r="D514" s="6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6"/>
      <c r="D515" s="6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6"/>
      <c r="D516" s="6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6"/>
      <c r="D517" s="6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6"/>
      <c r="D518" s="6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6"/>
      <c r="D519" s="6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6"/>
      <c r="D520" s="6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6"/>
      <c r="D521" s="6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6"/>
      <c r="D522" s="6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6"/>
      <c r="D523" s="6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6"/>
      <c r="D524" s="6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6"/>
      <c r="D525" s="6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6"/>
      <c r="D526" s="6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6"/>
      <c r="D527" s="6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6"/>
      <c r="D528" s="6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6"/>
      <c r="D529" s="6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6"/>
      <c r="D530" s="6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6"/>
      <c r="D531" s="6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6"/>
      <c r="D532" s="6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6"/>
      <c r="D533" s="6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6"/>
      <c r="D534" s="6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6"/>
      <c r="D535" s="6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6"/>
      <c r="D536" s="6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6"/>
      <c r="D537" s="6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6"/>
      <c r="D538" s="6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6"/>
      <c r="D539" s="6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6"/>
      <c r="D540" s="6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6"/>
      <c r="D541" s="6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6"/>
      <c r="D542" s="6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6"/>
      <c r="D543" s="6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6"/>
      <c r="D544" s="6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6"/>
      <c r="D545" s="6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6"/>
      <c r="D546" s="6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6"/>
      <c r="D547" s="6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6"/>
      <c r="D548" s="6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6"/>
      <c r="D549" s="6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6"/>
      <c r="D550" s="6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6"/>
      <c r="D551" s="6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6"/>
      <c r="D552" s="6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6"/>
      <c r="D553" s="6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6"/>
      <c r="D554" s="6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6"/>
      <c r="D555" s="6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6"/>
      <c r="D556" s="6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6"/>
      <c r="D557" s="6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6"/>
      <c r="D558" s="6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6"/>
      <c r="D559" s="6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6"/>
      <c r="D560" s="6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6"/>
      <c r="D561" s="6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6"/>
      <c r="D562" s="6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6"/>
      <c r="D563" s="6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6"/>
      <c r="D564" s="6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6"/>
      <c r="D565" s="6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6"/>
      <c r="D566" s="6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6"/>
      <c r="D567" s="6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6"/>
      <c r="D568" s="6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6"/>
      <c r="D569" s="6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6"/>
      <c r="D570" s="6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6"/>
      <c r="D571" s="6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6"/>
      <c r="D572" s="6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6"/>
      <c r="D573" s="6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6"/>
      <c r="D574" s="6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6"/>
      <c r="D575" s="6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6"/>
      <c r="D576" s="6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6"/>
      <c r="D577" s="6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6"/>
      <c r="D578" s="6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6"/>
      <c r="D579" s="6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6"/>
      <c r="D580" s="6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6"/>
      <c r="D581" s="6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6"/>
      <c r="D582" s="6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6"/>
      <c r="D583" s="6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6"/>
      <c r="D584" s="6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6"/>
      <c r="D585" s="6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6"/>
      <c r="D586" s="6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6"/>
      <c r="D587" s="6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6"/>
      <c r="D588" s="6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6"/>
      <c r="D589" s="6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6"/>
      <c r="D590" s="6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6"/>
      <c r="D591" s="6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6"/>
      <c r="D592" s="6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6"/>
      <c r="D593" s="6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6"/>
      <c r="D594" s="6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6"/>
      <c r="D595" s="6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6"/>
      <c r="D596" s="6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6"/>
      <c r="D597" s="6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6"/>
      <c r="D598" s="6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6"/>
      <c r="D599" s="6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6"/>
      <c r="D600" s="6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6"/>
      <c r="D601" s="6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6"/>
      <c r="D602" s="6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6"/>
      <c r="D603" s="6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6"/>
      <c r="D604" s="6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6"/>
      <c r="D605" s="6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6"/>
      <c r="D606" s="6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6"/>
      <c r="D607" s="6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6"/>
      <c r="D608" s="6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6"/>
      <c r="D609" s="6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6"/>
      <c r="D610" s="6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6"/>
      <c r="D611" s="6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6"/>
      <c r="D612" s="6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6"/>
      <c r="D613" s="6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6"/>
      <c r="D614" s="6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6"/>
      <c r="D615" s="6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6"/>
      <c r="D616" s="6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6"/>
      <c r="D617" s="6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6"/>
      <c r="D618" s="6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6"/>
      <c r="D619" s="6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6"/>
      <c r="D620" s="6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6"/>
      <c r="D621" s="6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6"/>
      <c r="D622" s="6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6"/>
      <c r="D623" s="6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6"/>
      <c r="D624" s="6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6"/>
      <c r="D625" s="6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6"/>
      <c r="D626" s="6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6"/>
      <c r="D627" s="6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6"/>
      <c r="D628" s="6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6"/>
      <c r="D629" s="6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6"/>
      <c r="D630" s="6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6"/>
      <c r="D631" s="6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6"/>
      <c r="D632" s="6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6"/>
      <c r="D633" s="6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6"/>
      <c r="D634" s="6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6"/>
      <c r="D635" s="6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6"/>
      <c r="D636" s="6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6"/>
      <c r="D637" s="6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6"/>
      <c r="D638" s="6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6"/>
      <c r="D639" s="6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6"/>
      <c r="D640" s="6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6"/>
      <c r="D641" s="6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6"/>
      <c r="D642" s="6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6"/>
      <c r="D643" s="6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6"/>
      <c r="D644" s="6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6"/>
      <c r="D645" s="6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6"/>
      <c r="D646" s="6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6"/>
      <c r="D647" s="6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6"/>
      <c r="D648" s="6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6"/>
      <c r="D649" s="6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6"/>
      <c r="D650" s="6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6"/>
      <c r="D651" s="6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6"/>
      <c r="D652" s="6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6"/>
      <c r="D653" s="6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6"/>
      <c r="D654" s="6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6"/>
      <c r="D655" s="6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6"/>
      <c r="D656" s="6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6"/>
      <c r="D657" s="6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6"/>
      <c r="D658" s="6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6"/>
      <c r="D659" s="6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6"/>
      <c r="D660" s="6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6"/>
      <c r="D661" s="6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6"/>
      <c r="D662" s="6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6"/>
      <c r="D663" s="6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6"/>
      <c r="D664" s="6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6"/>
      <c r="D665" s="6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6"/>
      <c r="D666" s="6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6"/>
      <c r="D667" s="6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6"/>
      <c r="D668" s="6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6"/>
      <c r="D669" s="6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6"/>
      <c r="D670" s="6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6"/>
      <c r="D671" s="6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6"/>
      <c r="D672" s="6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6"/>
      <c r="D673" s="6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6"/>
      <c r="D674" s="6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6"/>
      <c r="D675" s="6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6"/>
      <c r="D676" s="6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6"/>
      <c r="D677" s="6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6"/>
      <c r="D678" s="6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6"/>
      <c r="D679" s="6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6"/>
      <c r="D680" s="6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6"/>
      <c r="D681" s="6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6"/>
      <c r="D682" s="6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6"/>
      <c r="D683" s="6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6"/>
      <c r="D684" s="6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6"/>
      <c r="D685" s="6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6"/>
      <c r="D686" s="6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6"/>
      <c r="D687" s="6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6"/>
      <c r="D688" s="6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6"/>
      <c r="D689" s="6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6"/>
      <c r="D690" s="6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6"/>
      <c r="D691" s="6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6"/>
      <c r="D692" s="6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6"/>
      <c r="D693" s="6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6"/>
      <c r="D694" s="6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6"/>
      <c r="D695" s="6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6"/>
      <c r="D696" s="6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6"/>
      <c r="D697" s="6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6"/>
      <c r="D698" s="6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6"/>
      <c r="D699" s="6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6"/>
      <c r="D700" s="6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6"/>
      <c r="D701" s="6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6"/>
      <c r="D702" s="6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6"/>
      <c r="D703" s="6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6"/>
      <c r="D704" s="6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6"/>
      <c r="D705" s="6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6"/>
      <c r="D706" s="6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6"/>
      <c r="D707" s="6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6"/>
      <c r="D708" s="6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6"/>
      <c r="D709" s="6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6"/>
      <c r="D710" s="6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6"/>
      <c r="D711" s="6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6"/>
      <c r="D712" s="6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6"/>
      <c r="D713" s="6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6"/>
      <c r="D714" s="6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6"/>
      <c r="D715" s="6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6"/>
      <c r="D716" s="6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6"/>
      <c r="D717" s="6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6"/>
      <c r="D718" s="6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6"/>
      <c r="D719" s="6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6"/>
      <c r="D720" s="6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6"/>
      <c r="D721" s="6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6"/>
      <c r="D722" s="6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6"/>
      <c r="D723" s="6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6"/>
      <c r="D724" s="6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6"/>
      <c r="D725" s="6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6"/>
      <c r="D726" s="6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6"/>
      <c r="D727" s="6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6"/>
      <c r="D728" s="6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6"/>
      <c r="D729" s="6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6"/>
      <c r="D730" s="6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6"/>
      <c r="D731" s="6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6"/>
      <c r="D732" s="6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6"/>
      <c r="D733" s="6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6"/>
      <c r="D734" s="6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6"/>
      <c r="D735" s="6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6"/>
      <c r="D736" s="6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6"/>
      <c r="D737" s="6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6"/>
      <c r="D738" s="6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6"/>
      <c r="D739" s="6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6"/>
      <c r="D740" s="6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6"/>
      <c r="D741" s="6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6"/>
      <c r="D742" s="6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6"/>
      <c r="D743" s="6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6"/>
      <c r="D744" s="6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6"/>
      <c r="D745" s="6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6"/>
      <c r="D746" s="6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6"/>
      <c r="D747" s="6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6"/>
      <c r="D748" s="6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6"/>
      <c r="D749" s="6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6"/>
      <c r="D750" s="6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6"/>
      <c r="D751" s="6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6"/>
      <c r="D752" s="6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6"/>
      <c r="D753" s="6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6"/>
      <c r="D754" s="6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6"/>
      <c r="D755" s="6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6"/>
      <c r="D756" s="6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6"/>
      <c r="D757" s="6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6"/>
      <c r="D758" s="6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6"/>
      <c r="D759" s="6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6"/>
      <c r="D760" s="6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6"/>
      <c r="D761" s="6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6"/>
      <c r="D762" s="6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6"/>
      <c r="D763" s="6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6"/>
      <c r="D764" s="6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6"/>
      <c r="D765" s="6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6"/>
      <c r="D766" s="6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6"/>
      <c r="D767" s="6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6"/>
      <c r="D768" s="6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6"/>
      <c r="D769" s="6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6"/>
      <c r="D770" s="6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6"/>
      <c r="D771" s="6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6"/>
      <c r="D772" s="6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6"/>
      <c r="D773" s="6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6"/>
      <c r="D774" s="6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6"/>
      <c r="D775" s="6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6"/>
      <c r="D776" s="6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6"/>
      <c r="D777" s="6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6"/>
      <c r="D778" s="6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6"/>
      <c r="D779" s="6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6"/>
      <c r="D780" s="6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6"/>
      <c r="D781" s="6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6"/>
      <c r="D782" s="6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6"/>
      <c r="D783" s="6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6"/>
      <c r="D784" s="6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6"/>
      <c r="D785" s="6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6"/>
      <c r="D786" s="6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6"/>
      <c r="D787" s="6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6"/>
      <c r="D788" s="6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6"/>
      <c r="D789" s="6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6"/>
      <c r="D790" s="6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6"/>
      <c r="D791" s="6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6"/>
      <c r="D792" s="6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6"/>
      <c r="D793" s="6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6"/>
      <c r="D794" s="6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6"/>
      <c r="D795" s="6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6"/>
      <c r="D796" s="6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6"/>
      <c r="D797" s="6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6"/>
      <c r="D798" s="6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6"/>
      <c r="D799" s="6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6"/>
      <c r="D800" s="6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6"/>
      <c r="D801" s="6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6"/>
      <c r="D802" s="6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6"/>
      <c r="D803" s="6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6"/>
      <c r="D804" s="6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6"/>
      <c r="D805" s="6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6"/>
      <c r="D806" s="6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6"/>
      <c r="D807" s="6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6"/>
      <c r="D808" s="6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6"/>
      <c r="D809" s="6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6"/>
      <c r="D810" s="6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6"/>
      <c r="D811" s="6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6"/>
      <c r="D812" s="6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6"/>
      <c r="D813" s="6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6"/>
      <c r="D814" s="6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6"/>
      <c r="D815" s="6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6"/>
      <c r="D816" s="6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6"/>
      <c r="D817" s="6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6"/>
      <c r="D818" s="6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6"/>
      <c r="D819" s="6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6"/>
      <c r="D820" s="6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6"/>
      <c r="D821" s="6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6"/>
      <c r="D822" s="6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6"/>
      <c r="D823" s="6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6"/>
      <c r="D824" s="6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6"/>
      <c r="D825" s="6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6"/>
      <c r="D826" s="6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6"/>
      <c r="D827" s="6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6"/>
      <c r="D828" s="6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6"/>
      <c r="D829" s="6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6"/>
      <c r="D830" s="6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6"/>
      <c r="D831" s="6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6"/>
      <c r="D832" s="6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6"/>
      <c r="D833" s="6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6"/>
      <c r="D834" s="6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6"/>
      <c r="D835" s="6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6"/>
      <c r="D836" s="6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6"/>
      <c r="D837" s="6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6"/>
      <c r="D838" s="6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6"/>
      <c r="D839" s="6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6"/>
      <c r="D840" s="6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6"/>
      <c r="D841" s="6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6"/>
      <c r="D842" s="6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6"/>
      <c r="D843" s="6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6"/>
      <c r="D844" s="6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6"/>
      <c r="D845" s="6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6"/>
      <c r="D846" s="6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6"/>
      <c r="D847" s="6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6"/>
      <c r="D848" s="6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6"/>
      <c r="D849" s="6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6"/>
      <c r="D850" s="6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6"/>
      <c r="D851" s="6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6"/>
      <c r="D852" s="6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6"/>
      <c r="D853" s="6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6"/>
      <c r="D854" s="6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6"/>
      <c r="D855" s="6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6"/>
      <c r="D856" s="6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6"/>
      <c r="D857" s="6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6"/>
      <c r="D858" s="6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6"/>
      <c r="D859" s="6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6"/>
      <c r="D860" s="6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6"/>
      <c r="D861" s="6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6"/>
      <c r="D862" s="6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6"/>
      <c r="D863" s="6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6"/>
      <c r="D864" s="6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6"/>
      <c r="D865" s="6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6"/>
      <c r="D866" s="6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6"/>
      <c r="D867" s="6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6"/>
      <c r="D868" s="6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6"/>
      <c r="D869" s="6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6"/>
      <c r="D870" s="6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6"/>
      <c r="D871" s="6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6"/>
      <c r="D872" s="6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6"/>
      <c r="D873" s="6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6"/>
      <c r="D874" s="6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6"/>
      <c r="D875" s="6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6"/>
      <c r="D876" s="6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6"/>
      <c r="D877" s="6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6"/>
      <c r="D878" s="6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6"/>
      <c r="D879" s="6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6"/>
      <c r="D880" s="6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6"/>
      <c r="D881" s="6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6"/>
      <c r="D882" s="6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6"/>
      <c r="D883" s="6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6"/>
      <c r="D884" s="6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6"/>
      <c r="D885" s="6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6"/>
      <c r="D886" s="6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6"/>
      <c r="D887" s="6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6"/>
      <c r="D888" s="6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6"/>
      <c r="D889" s="6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6"/>
      <c r="D890" s="6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6"/>
      <c r="D891" s="6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6"/>
      <c r="D892" s="6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6"/>
      <c r="D893" s="6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6"/>
      <c r="D894" s="6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6"/>
      <c r="D895" s="6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6"/>
      <c r="D896" s="6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6"/>
      <c r="D897" s="6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6"/>
      <c r="D898" s="6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6"/>
      <c r="D899" s="6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6"/>
      <c r="D900" s="6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6"/>
      <c r="D901" s="6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6"/>
      <c r="D902" s="6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6"/>
      <c r="D903" s="6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6"/>
      <c r="D904" s="6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6"/>
      <c r="D905" s="6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6"/>
      <c r="D906" s="6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6"/>
      <c r="D907" s="6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6"/>
      <c r="D908" s="6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6"/>
      <c r="D909" s="6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6"/>
      <c r="D910" s="6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6"/>
      <c r="D911" s="6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6"/>
      <c r="D912" s="6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6"/>
      <c r="D913" s="6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6"/>
      <c r="D914" s="6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6"/>
      <c r="D915" s="6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6"/>
      <c r="D916" s="6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6"/>
      <c r="D917" s="6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6"/>
      <c r="D918" s="6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6"/>
      <c r="D919" s="6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6"/>
      <c r="D920" s="6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6"/>
      <c r="D921" s="6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6"/>
      <c r="D922" s="6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6"/>
      <c r="D923" s="6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6"/>
      <c r="D924" s="6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6"/>
      <c r="D925" s="6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6"/>
      <c r="D926" s="6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6"/>
      <c r="D927" s="6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6"/>
      <c r="D928" s="6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6"/>
      <c r="D929" s="6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6"/>
      <c r="D930" s="6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6"/>
      <c r="D931" s="6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6"/>
      <c r="D932" s="6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6"/>
      <c r="D933" s="6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6"/>
      <c r="D934" s="6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6"/>
      <c r="D935" s="6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6"/>
      <c r="D936" s="6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6"/>
      <c r="D937" s="6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6"/>
      <c r="D938" s="6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6"/>
      <c r="D939" s="6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6"/>
      <c r="D940" s="6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6"/>
      <c r="D941" s="6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6"/>
      <c r="D942" s="6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6"/>
      <c r="D943" s="6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6"/>
      <c r="D944" s="6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6"/>
      <c r="D945" s="6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6"/>
      <c r="D946" s="6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6"/>
      <c r="D947" s="6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6"/>
      <c r="D948" s="6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6"/>
      <c r="D949" s="6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6"/>
      <c r="D950" s="6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6"/>
      <c r="D951" s="6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6"/>
      <c r="D952" s="6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6"/>
      <c r="D953" s="6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6"/>
      <c r="D954" s="6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6"/>
      <c r="D955" s="6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6"/>
      <c r="D956" s="6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6"/>
      <c r="D957" s="6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6"/>
      <c r="D958" s="6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6"/>
      <c r="D959" s="6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6"/>
      <c r="D960" s="6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6"/>
      <c r="D961" s="6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6"/>
      <c r="D962" s="6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6"/>
      <c r="D963" s="6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6"/>
      <c r="D964" s="6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6"/>
      <c r="D965" s="6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6"/>
      <c r="D966" s="6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6"/>
      <c r="D967" s="6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6"/>
      <c r="D968" s="6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6"/>
      <c r="D969" s="6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6"/>
      <c r="D970" s="6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6"/>
      <c r="D971" s="6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6"/>
      <c r="D972" s="6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6"/>
      <c r="D973" s="6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6"/>
      <c r="D974" s="6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6"/>
      <c r="D975" s="6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6"/>
      <c r="D976" s="6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6"/>
      <c r="D977" s="6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6"/>
      <c r="D978" s="6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6"/>
      <c r="D979" s="6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6"/>
      <c r="D980" s="6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6"/>
      <c r="D981" s="6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6"/>
      <c r="D982" s="6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6"/>
      <c r="D983" s="6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6"/>
      <c r="D984" s="6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6"/>
      <c r="D985" s="6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6"/>
      <c r="D986" s="6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6"/>
      <c r="D987" s="6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6"/>
      <c r="D988" s="6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6"/>
      <c r="D989" s="6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6"/>
      <c r="D990" s="6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6"/>
      <c r="D991" s="6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6"/>
      <c r="D992" s="6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6"/>
      <c r="D993" s="6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6"/>
      <c r="D994" s="6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6"/>
      <c r="D995" s="6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6"/>
      <c r="D996" s="6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6"/>
      <c r="D997" s="6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6"/>
      <c r="D998" s="6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6"/>
      <c r="D999" s="6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6"/>
      <c r="D1000" s="6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7:D17"/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20.7109375" customWidth="1"/>
    <col min="3" max="3" width="13.140625" customWidth="1"/>
    <col min="4" max="26" width="11.42578125" customWidth="1"/>
  </cols>
  <sheetData>
    <row r="1" spans="1:26" ht="15.75" customHeight="1">
      <c r="A1" s="5"/>
      <c r="B1" s="6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6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6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6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560</v>
      </c>
      <c r="B7" s="7" t="s">
        <v>561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11" t="s">
        <v>640</v>
      </c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9" t="s">
        <v>11</v>
      </c>
      <c r="B9" s="6">
        <v>20335222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9" t="s">
        <v>12</v>
      </c>
      <c r="B10" s="6">
        <v>46242629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13</v>
      </c>
      <c r="B11" s="6">
        <v>19441788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 t="s">
        <v>14</v>
      </c>
      <c r="B12" s="6">
        <v>23924209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 t="s">
        <v>15</v>
      </c>
      <c r="B13" s="6">
        <v>191124609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 t="s">
        <v>16</v>
      </c>
      <c r="B14" s="17">
        <v>25910899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/>
      <c r="B15" s="7">
        <f>SUM(B9:B14)</f>
        <v>326979356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/>
      <c r="B16" s="6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/>
      <c r="B17" s="6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/>
      <c r="B18" s="6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/>
      <c r="B19" s="6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/>
      <c r="B20" s="6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/>
      <c r="B21" s="6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/>
      <c r="B22" s="6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/>
      <c r="B23" s="6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/>
      <c r="B24" s="6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/>
      <c r="B25" s="6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/>
      <c r="B26" s="6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6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/>
      <c r="B28" s="6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/>
      <c r="B29" s="6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6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/>
      <c r="B31" s="6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/>
      <c r="B32" s="6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/>
      <c r="B33" s="6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/>
      <c r="B34" s="6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/>
      <c r="B35" s="6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6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6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6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6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6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6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6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6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6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6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6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6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6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6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6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6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6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6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6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6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6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6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6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6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6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6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6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6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6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6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6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6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6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6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6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6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6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6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6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6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6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6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6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6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6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6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6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6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6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6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6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6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6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6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6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6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6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6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6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6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6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6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6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6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6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6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6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6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6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6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6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6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6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6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6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6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6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6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6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6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6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6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6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6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6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6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6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6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6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6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6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6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6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6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6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6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6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6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6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6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6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6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6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6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6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6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6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6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6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6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6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6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6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6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6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6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6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6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6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6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6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6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6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6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6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6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6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6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6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6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6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6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6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6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6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6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6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6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6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6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6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6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6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6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6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6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6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6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6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6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6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6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6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6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6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6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6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6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6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6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6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6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6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6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6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6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6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6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6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6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6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6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6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6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6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6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6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6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6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6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6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6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6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6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6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6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6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6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6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6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6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6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6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6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6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6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6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6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6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6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6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6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6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6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6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6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6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6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6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6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6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6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6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6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6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6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6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6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6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6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6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6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6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6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6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6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6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6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6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6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6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6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6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6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6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6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6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6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6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6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6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6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6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6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6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6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6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6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6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6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6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6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6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6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6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6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6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6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6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6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6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6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6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6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6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6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6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6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6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6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6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6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6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6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6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6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6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6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6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6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6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6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6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6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6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6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6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6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6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6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6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6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6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6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6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6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6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6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6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6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6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6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6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6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6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6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6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6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6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6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6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6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6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6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6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6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6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6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6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6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6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6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6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6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6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6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6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6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6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6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6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6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6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6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6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6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6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6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6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6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6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6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6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6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6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6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6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6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6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6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6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6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6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6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6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6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6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6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6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6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6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6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6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6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6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6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6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6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6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6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6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6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6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6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6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6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6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6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6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6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6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6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6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6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6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6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6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6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6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6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6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6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6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6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6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6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6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6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6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6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6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6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6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6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6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6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6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6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6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6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6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6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6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6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6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6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6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6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6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6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6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6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6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6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6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6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6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6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6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6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6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6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6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6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6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6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6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6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6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6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6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6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6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6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6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6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6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6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6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6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6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6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6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6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6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6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6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6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6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6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6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6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6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6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6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6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6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6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6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6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6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6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6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6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6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6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6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6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6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6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6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6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6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6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6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6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6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6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6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6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6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6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6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6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6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6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6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6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6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6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6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6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6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6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6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6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6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6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6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6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6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6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6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6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6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6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6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6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6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6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6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6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6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6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6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6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6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6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6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6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6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6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6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6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6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6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6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6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6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6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6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6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6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6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6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6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6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6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6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6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6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6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6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6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6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6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6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6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6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6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6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6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6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6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6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6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6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6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6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6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6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6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6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6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6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6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6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6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6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6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6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6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6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6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6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6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6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6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6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6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6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6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6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6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6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6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6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6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6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6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6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6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6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6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6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6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6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6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6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6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6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6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6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6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6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6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6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6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6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6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6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6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6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6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6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6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6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6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6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6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6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6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6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6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6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6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6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6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6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6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6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6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6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6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6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6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6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6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6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6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6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6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6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6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6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6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6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6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6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6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6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6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6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6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6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6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6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6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6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6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6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6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6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6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6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6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6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6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6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6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6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6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6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6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6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6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6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6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6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6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6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6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6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6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6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6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6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6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6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6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6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6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6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6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6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6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6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6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6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6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6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6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6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6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6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6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6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6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6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6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6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6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6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6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6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6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6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6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6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6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6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6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6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6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6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6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6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6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6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6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6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6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6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6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6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6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6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6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6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6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6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6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6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6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6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6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6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6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6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6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6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6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6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6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6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6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6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6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6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6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6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6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6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6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6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6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6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6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6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6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6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6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6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6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6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6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6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6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6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6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6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6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6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6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6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6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6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6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6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6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6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6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6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6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6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6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6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6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6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6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6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6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6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6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6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6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6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6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6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6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6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6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6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6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6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6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6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6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6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6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6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6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6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6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6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6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6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6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6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6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6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6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6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6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6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6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6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6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6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6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6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6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6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6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6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6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6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6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6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6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6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6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6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6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6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6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6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6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6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6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6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6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6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6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6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6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6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6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6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6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6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6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6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6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6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6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6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6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6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6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6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6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6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6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6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6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6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6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6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6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6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6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6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6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6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6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6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6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6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6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6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6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6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6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6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6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6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6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6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6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6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6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6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6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6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6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6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6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7:C15"/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62.140625" customWidth="1"/>
    <col min="2" max="2" width="20.7109375" customWidth="1"/>
    <col min="3" max="3" width="13.140625" customWidth="1"/>
    <col min="4" max="4" width="15" customWidth="1"/>
    <col min="5" max="5" width="14.5703125" customWidth="1"/>
    <col min="6" max="6" width="14.140625" customWidth="1"/>
    <col min="7" max="26" width="11.42578125" customWidth="1"/>
  </cols>
  <sheetData>
    <row r="1" spans="1:26" ht="15.75" customHeight="1">
      <c r="A1" s="5"/>
      <c r="B1" s="6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6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6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6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7" t="s">
        <v>561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643</v>
      </c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230</v>
      </c>
      <c r="B11" s="6">
        <v>4465322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 t="s">
        <v>231</v>
      </c>
      <c r="B12" s="6">
        <v>817022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 t="s">
        <v>161</v>
      </c>
      <c r="B13" s="71">
        <v>76643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 t="s">
        <v>232</v>
      </c>
      <c r="B14" s="6">
        <v>75814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233</v>
      </c>
      <c r="B15" s="17">
        <v>16805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/>
      <c r="B16" s="7">
        <f>SUM(B11:B15)</f>
        <v>5451606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/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/>
      <c r="B18" s="6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/>
      <c r="B19" s="6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/>
      <c r="B20" s="6"/>
      <c r="C20" s="8"/>
      <c r="D20" s="12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/>
      <c r="B21" s="6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/>
      <c r="B22" s="6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/>
      <c r="B23" s="6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/>
      <c r="B24" s="6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/>
      <c r="B25" s="6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/>
      <c r="B26" s="6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6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/>
      <c r="B28" s="6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/>
      <c r="B29" s="6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6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/>
      <c r="B31" s="6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/>
      <c r="B32" s="6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/>
      <c r="B33" s="6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/>
      <c r="B34" s="6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/>
      <c r="B35" s="6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6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6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6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6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6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6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6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6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6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6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6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6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6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6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6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6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6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6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6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6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6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6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6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6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6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6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6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6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6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6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6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6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6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6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6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6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6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6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6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6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6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6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6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6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6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6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6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6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6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6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6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6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6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6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6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6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6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6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6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6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6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6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6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6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6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6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6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6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6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6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6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6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6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6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6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6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6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6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6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6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6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6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6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6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6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6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6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6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6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6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6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6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6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6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6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6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6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6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6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6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6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6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6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6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6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6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6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6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6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6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6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6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6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6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6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6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6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6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6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6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6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6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6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6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6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6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6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6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6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6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6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6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6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6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6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6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6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6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6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6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6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6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6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6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6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6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6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6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6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6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6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6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6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6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6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6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6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6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6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6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6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6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6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6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6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6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6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6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6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6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6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6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6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6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6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6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6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6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6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6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6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6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6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6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6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6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6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6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6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6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6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6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6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6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6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6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6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6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6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6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6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6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6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6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6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6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6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6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6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6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6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6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6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6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6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6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6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6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6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6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6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6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6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6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6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6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6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6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6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6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6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6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6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6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6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6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6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6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6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6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6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6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6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6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6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6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6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6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6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6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6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6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6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6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6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6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6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6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6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6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6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6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6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6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6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6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6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6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6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6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6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6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6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6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6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6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6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6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6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6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6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6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6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6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6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6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6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6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6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6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6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6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6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6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6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6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6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6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6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6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6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6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6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6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6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6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6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6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6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6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6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6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6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6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6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6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6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6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6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6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6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6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6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6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6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6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6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6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6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6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6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6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6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6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6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6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6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6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6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6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6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6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6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6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6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6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6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6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6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6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6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6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6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6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6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6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6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6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6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6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6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6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6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6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6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6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6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6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6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6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6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6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6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6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6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6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6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6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6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6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6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6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6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6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6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6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6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6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6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6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6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6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6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6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6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6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6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6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6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6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6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6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6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6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6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6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6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6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6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6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6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6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6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6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6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6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6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6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6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6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6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6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6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6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6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6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6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6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6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6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6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6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6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6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6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6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6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6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6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6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6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6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6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6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6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6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6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6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6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6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6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6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6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6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6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6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6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6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6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6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6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6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6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6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6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6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6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6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6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6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6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6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6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6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6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6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6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6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6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6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6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6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6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6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6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6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6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6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6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6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6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6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6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6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6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6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6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6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6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6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6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6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6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6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6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6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6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6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6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6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6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6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6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6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6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6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6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6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6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6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6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6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6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6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6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6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6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6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6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6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6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6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6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6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6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6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6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6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6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6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6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6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6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6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6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6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6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6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6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6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6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6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6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6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6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6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6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6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6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6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6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6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6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6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6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6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6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6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6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6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6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6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6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6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6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6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6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6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6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6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6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6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6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6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6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6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6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6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6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6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6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6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6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6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6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6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6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6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6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6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6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6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6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6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6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6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6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6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6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6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6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6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6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6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6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6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6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6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6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6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6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6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6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6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6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6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6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6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6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6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6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6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6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6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6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6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6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6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6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6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6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6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6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6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6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6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6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6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6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6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6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6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6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6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6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6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6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6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6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6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6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6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6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6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6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6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6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6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6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6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6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6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6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6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6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6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6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6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6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6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6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6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6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6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6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6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6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6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6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6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6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6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6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6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6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6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6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6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6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6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6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6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6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6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6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6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6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6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6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6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6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6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6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6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6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6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6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6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6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6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6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6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6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6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6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6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6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6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6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6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6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6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6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6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6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6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6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6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6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6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6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6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6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6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6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6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6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6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6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6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6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6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6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6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6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6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6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6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6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6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6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6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6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6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6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6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6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6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6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6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6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6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6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6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6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6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6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6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6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6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6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6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6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6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6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6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6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6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6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6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6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6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6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6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6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6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6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6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6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6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6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6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6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6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6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6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6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6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6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6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6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6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6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6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6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6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6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6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6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6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6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6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6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6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6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6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6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6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6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6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6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6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6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6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6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6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6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6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6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6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6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6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6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6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6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6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6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6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6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6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6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6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6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6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6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6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6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6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6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6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6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6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6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6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6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6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6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6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6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6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6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6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6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6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6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6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6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6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6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6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6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6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6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6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6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6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6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6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6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6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6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6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6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6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6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6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6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6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6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6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6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6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6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6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6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6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6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6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6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6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6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6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6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6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6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6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6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6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6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6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6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6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6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6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6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6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6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6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C17"/>
  <mergeCells count="1">
    <mergeCell ref="A7:B7"/>
  </mergeCells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12.7109375" customWidth="1"/>
    <col min="3" max="3" width="20.7109375" customWidth="1"/>
    <col min="4" max="4" width="13.140625" customWidth="1"/>
    <col min="5" max="5" width="15" customWidth="1"/>
    <col min="6" max="6" width="14.5703125" customWidth="1"/>
    <col min="7" max="26" width="11.42578125" customWidth="1"/>
  </cols>
  <sheetData>
    <row r="1" spans="1:26" ht="15.75" customHeight="1">
      <c r="A1" s="5"/>
      <c r="B1" s="5"/>
      <c r="C1" s="6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6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6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6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6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/>
      <c r="B7" s="5"/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560</v>
      </c>
      <c r="B8" s="5"/>
      <c r="C8" s="7" t="s">
        <v>561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11" t="s">
        <v>733</v>
      </c>
      <c r="B9" s="72">
        <v>10</v>
      </c>
      <c r="C9" s="6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8" t="s">
        <v>18</v>
      </c>
      <c r="B10" s="18"/>
      <c r="C10" s="6">
        <v>2464259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8" t="s">
        <v>19</v>
      </c>
      <c r="B11" s="18"/>
      <c r="C11" s="6">
        <v>1081998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8" t="s">
        <v>20</v>
      </c>
      <c r="B12" s="18"/>
      <c r="C12" s="6">
        <v>66229993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8" t="s">
        <v>21</v>
      </c>
      <c r="B13" s="18"/>
      <c r="C13" s="6">
        <v>57096790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8" t="s">
        <v>22</v>
      </c>
      <c r="B14" s="18"/>
      <c r="C14" s="6">
        <v>11454911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8" t="s">
        <v>23</v>
      </c>
      <c r="B15" s="18"/>
      <c r="C15" s="6">
        <v>2313183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8" t="s">
        <v>24</v>
      </c>
      <c r="B16" s="18"/>
      <c r="C16" s="6">
        <v>1660445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8" t="s">
        <v>25</v>
      </c>
      <c r="B17" s="18"/>
      <c r="C17" s="6">
        <v>1740918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8" t="s">
        <v>26</v>
      </c>
      <c r="B18" s="18"/>
      <c r="C18" s="6">
        <v>196244180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8" t="s">
        <v>27</v>
      </c>
      <c r="B19" s="18"/>
      <c r="C19" s="17">
        <v>3708453</v>
      </c>
      <c r="D19" s="8"/>
      <c r="E19" s="8"/>
      <c r="F19" s="12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60" t="s">
        <v>734</v>
      </c>
      <c r="B20" s="60"/>
      <c r="C20" s="7">
        <f>SUM(C10:C19)</f>
        <v>343995130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1"/>
      <c r="B21" s="11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/>
      <c r="B22" s="9"/>
      <c r="C22" s="6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/>
      <c r="B23" s="9"/>
      <c r="C23" s="6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/>
      <c r="B24" s="9"/>
      <c r="C24" s="6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/>
      <c r="B25" s="9"/>
      <c r="C25" s="6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/>
      <c r="B26" s="9"/>
      <c r="C26" s="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9"/>
      <c r="C27" s="6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/>
      <c r="B28" s="9"/>
      <c r="C28" s="6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/>
      <c r="B29" s="9"/>
      <c r="C29" s="6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9"/>
      <c r="C30" s="6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/>
      <c r="B31" s="9"/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/>
      <c r="B32" s="9"/>
      <c r="C32" s="6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/>
      <c r="B33" s="9"/>
      <c r="C33" s="6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/>
      <c r="B34" s="9"/>
      <c r="C34" s="6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/>
      <c r="B35" s="9"/>
      <c r="C35" s="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9"/>
      <c r="C36" s="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9"/>
      <c r="C37" s="6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9"/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9"/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9"/>
      <c r="C40" s="6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9"/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9"/>
      <c r="C42" s="6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9"/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9"/>
      <c r="C44" s="6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9"/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9"/>
      <c r="C46" s="6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9"/>
      <c r="C47" s="6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9"/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9"/>
      <c r="C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9"/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9"/>
      <c r="C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9"/>
      <c r="C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9"/>
      <c r="C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9"/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9"/>
      <c r="C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9"/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6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6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6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6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6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6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6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6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6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6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6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6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6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6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6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6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6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6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6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6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6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6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6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6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6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6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6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6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6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6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6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6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6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6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6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6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6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6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6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6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6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8:D21"/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12.7109375" customWidth="1"/>
    <col min="3" max="3" width="20.7109375" customWidth="1"/>
    <col min="4" max="4" width="13.140625" customWidth="1"/>
    <col min="5" max="5" width="15" customWidth="1"/>
    <col min="6" max="6" width="14.5703125" customWidth="1"/>
    <col min="7" max="26" width="11.42578125" customWidth="1"/>
  </cols>
  <sheetData>
    <row r="1" spans="1:26" ht="15.75" customHeight="1">
      <c r="A1" s="5"/>
      <c r="B1" s="5"/>
      <c r="C1" s="6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6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6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6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6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/>
      <c r="B7" s="5"/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560</v>
      </c>
      <c r="B8" s="5"/>
      <c r="C8" s="7" t="s">
        <v>561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11" t="s">
        <v>735</v>
      </c>
      <c r="B9" s="72">
        <v>11</v>
      </c>
      <c r="C9" s="6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736</v>
      </c>
      <c r="B10" s="72"/>
      <c r="C10" s="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29</v>
      </c>
      <c r="B11" s="9"/>
      <c r="C11" s="19">
        <v>7598690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 t="s">
        <v>30</v>
      </c>
      <c r="B12" s="9"/>
      <c r="C12" s="19">
        <v>6524409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 t="s">
        <v>34</v>
      </c>
      <c r="B13" s="9"/>
      <c r="C13" s="19">
        <v>6576746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 t="s">
        <v>40</v>
      </c>
      <c r="B14" s="9"/>
      <c r="C14" s="20">
        <v>6566095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59" t="s">
        <v>737</v>
      </c>
      <c r="B15" s="9"/>
      <c r="C15" s="24">
        <f>SUM(C11:C14)</f>
        <v>27265940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1" t="s">
        <v>738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 t="s">
        <v>31</v>
      </c>
      <c r="B18" s="9"/>
      <c r="C18" s="19">
        <v>1632029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 t="s">
        <v>32</v>
      </c>
      <c r="B19" s="9"/>
      <c r="C19" s="19">
        <v>11155149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 t="s">
        <v>33</v>
      </c>
      <c r="B20" s="9"/>
      <c r="C20" s="19">
        <v>211392</v>
      </c>
      <c r="D20" s="8"/>
      <c r="E20" s="8"/>
      <c r="F20" s="8">
        <v>2442205.9900000095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 t="s">
        <v>35</v>
      </c>
      <c r="B21" s="9"/>
      <c r="C21" s="19">
        <v>593662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 t="s">
        <v>36</v>
      </c>
      <c r="B22" s="9"/>
      <c r="C22" s="19">
        <v>374349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 t="s">
        <v>37</v>
      </c>
      <c r="B23" s="9"/>
      <c r="C23" s="19">
        <v>1167033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 t="s">
        <v>38</v>
      </c>
      <c r="B24" s="9"/>
      <c r="C24" s="19">
        <v>563840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 t="s">
        <v>39</v>
      </c>
      <c r="B25" s="9"/>
      <c r="C25" s="20">
        <v>403444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59" t="s">
        <v>739</v>
      </c>
      <c r="B26" s="9"/>
      <c r="C26" s="24">
        <f>SUM(C18:C25)</f>
        <v>16100898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9"/>
      <c r="C27" s="19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1" t="s">
        <v>740</v>
      </c>
      <c r="B28" s="9"/>
      <c r="C28" s="19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 t="s">
        <v>741</v>
      </c>
      <c r="B29" s="9"/>
      <c r="C29" s="19">
        <v>0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 t="s">
        <v>742</v>
      </c>
      <c r="B30" s="9"/>
      <c r="C30" s="19">
        <v>0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 t="s">
        <v>743</v>
      </c>
      <c r="B31" s="9"/>
      <c r="C31" s="19">
        <v>0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 t="s">
        <v>744</v>
      </c>
      <c r="B32" s="9"/>
      <c r="C32" s="19">
        <v>0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 t="s">
        <v>745</v>
      </c>
      <c r="B33" s="9"/>
      <c r="C33" s="19">
        <v>0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 t="s">
        <v>746</v>
      </c>
      <c r="B34" s="9"/>
      <c r="C34" s="19">
        <v>0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 t="s">
        <v>747</v>
      </c>
      <c r="B35" s="9"/>
      <c r="C35" s="20">
        <v>0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59" t="s">
        <v>748</v>
      </c>
      <c r="B36" s="8"/>
      <c r="C36" s="24">
        <f>SUM(C32:C35)</f>
        <v>0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60" t="s">
        <v>749</v>
      </c>
      <c r="B37" s="60"/>
      <c r="C37" s="7">
        <f>C15+C26+C36</f>
        <v>43366838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9"/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9"/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9"/>
      <c r="C40" s="6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9"/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9"/>
      <c r="C42" s="6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9"/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9"/>
      <c r="C44" s="6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9"/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9"/>
      <c r="C46" s="6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9"/>
      <c r="C47" s="6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9"/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9"/>
      <c r="C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9"/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9"/>
      <c r="C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9"/>
      <c r="C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9"/>
      <c r="C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9"/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9"/>
      <c r="C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9"/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6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6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6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6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6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6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6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6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6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6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6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6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6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6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6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6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6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6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6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6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6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6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6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6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6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6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6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6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6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6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6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6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6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6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6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6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6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6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6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6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6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8:D37"/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0"/>
  <sheetViews>
    <sheetView topLeftCell="A167" workbookViewId="0"/>
  </sheetViews>
  <sheetFormatPr defaultColWidth="14.42578125" defaultRowHeight="15" customHeight="1"/>
  <cols>
    <col min="1" max="1" width="52" customWidth="1"/>
    <col min="2" max="2" width="20.7109375" customWidth="1"/>
    <col min="3" max="3" width="13.140625" customWidth="1"/>
    <col min="4" max="4" width="15" customWidth="1"/>
    <col min="5" max="5" width="14.5703125" customWidth="1"/>
    <col min="6" max="6" width="14.140625" customWidth="1"/>
    <col min="7" max="7" width="15.28515625" customWidth="1"/>
    <col min="8" max="26" width="11.42578125" customWidth="1"/>
  </cols>
  <sheetData>
    <row r="1" spans="1:26" ht="15.75" customHeight="1">
      <c r="A1" s="5"/>
      <c r="B1" s="6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6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6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6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7" t="s">
        <v>561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750</v>
      </c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1" t="s">
        <v>751</v>
      </c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8" t="s">
        <v>43</v>
      </c>
      <c r="B12" s="6">
        <v>858468</v>
      </c>
      <c r="C12" s="8" t="s">
        <v>752</v>
      </c>
      <c r="D12" s="8" t="s">
        <v>753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8" t="s">
        <v>44</v>
      </c>
      <c r="B13" s="6">
        <v>4398617</v>
      </c>
      <c r="C13" s="8" t="s">
        <v>754</v>
      </c>
      <c r="D13" s="8" t="s">
        <v>755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8" t="s">
        <v>45</v>
      </c>
      <c r="B14" s="6">
        <v>114583</v>
      </c>
      <c r="C14" s="8" t="s">
        <v>754</v>
      </c>
      <c r="D14" s="8" t="s">
        <v>755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8" t="s">
        <v>48</v>
      </c>
      <c r="B15" s="6">
        <v>222768</v>
      </c>
      <c r="C15" s="8" t="s">
        <v>754</v>
      </c>
      <c r="D15" s="8" t="s">
        <v>755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8" t="s">
        <v>57</v>
      </c>
      <c r="B16" s="6">
        <v>7129727</v>
      </c>
      <c r="C16" s="8" t="s">
        <v>740</v>
      </c>
      <c r="D16" s="8" t="s">
        <v>753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8" t="s">
        <v>60</v>
      </c>
      <c r="B17" s="6">
        <v>333872</v>
      </c>
      <c r="C17" s="8" t="s">
        <v>740</v>
      </c>
      <c r="D17" s="8" t="s">
        <v>753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8" t="s">
        <v>68</v>
      </c>
      <c r="B18" s="6">
        <v>4677234</v>
      </c>
      <c r="C18" s="8" t="s">
        <v>754</v>
      </c>
      <c r="D18" s="8" t="s">
        <v>755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8" t="s">
        <v>69</v>
      </c>
      <c r="B19" s="6">
        <v>900755</v>
      </c>
      <c r="C19" s="8" t="s">
        <v>740</v>
      </c>
      <c r="D19" s="8" t="s">
        <v>753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8" t="s">
        <v>74</v>
      </c>
      <c r="B20" s="6">
        <v>1874278</v>
      </c>
      <c r="C20" s="8" t="s">
        <v>740</v>
      </c>
      <c r="D20" s="8" t="s">
        <v>753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8" t="s">
        <v>82</v>
      </c>
      <c r="B21" s="6">
        <v>2915582</v>
      </c>
      <c r="C21" s="8" t="s">
        <v>740</v>
      </c>
      <c r="D21" s="8" t="s">
        <v>753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8" t="s">
        <v>85</v>
      </c>
      <c r="B22" s="6">
        <v>26650140</v>
      </c>
      <c r="C22" s="8" t="s">
        <v>740</v>
      </c>
      <c r="D22" s="8" t="s">
        <v>753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8" t="s">
        <v>90</v>
      </c>
      <c r="B23" s="6">
        <v>13408475</v>
      </c>
      <c r="C23" s="8" t="s">
        <v>752</v>
      </c>
      <c r="D23" s="8" t="s">
        <v>753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8" t="s">
        <v>91</v>
      </c>
      <c r="B24" s="6">
        <v>1543</v>
      </c>
      <c r="C24" s="8" t="s">
        <v>740</v>
      </c>
      <c r="D24" s="8" t="s">
        <v>753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8" t="s">
        <v>93</v>
      </c>
      <c r="B25" s="6">
        <v>3589791</v>
      </c>
      <c r="C25" s="8" t="s">
        <v>740</v>
      </c>
      <c r="D25" s="8" t="s">
        <v>753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8" t="s">
        <v>99</v>
      </c>
      <c r="B26" s="6">
        <v>749921</v>
      </c>
      <c r="C26" s="8" t="s">
        <v>740</v>
      </c>
      <c r="D26" s="8" t="s">
        <v>753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8" t="s">
        <v>100</v>
      </c>
      <c r="B27" s="6">
        <v>150663</v>
      </c>
      <c r="C27" s="8" t="s">
        <v>754</v>
      </c>
      <c r="D27" s="8" t="s">
        <v>755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8" t="s">
        <v>103</v>
      </c>
      <c r="B28" s="6">
        <v>3238990</v>
      </c>
      <c r="C28" s="8" t="s">
        <v>740</v>
      </c>
      <c r="D28" s="8" t="s">
        <v>753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8" t="s">
        <v>104</v>
      </c>
      <c r="B29" s="6">
        <v>77598</v>
      </c>
      <c r="C29" s="8" t="s">
        <v>740</v>
      </c>
      <c r="D29" s="8" t="s">
        <v>753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8" t="s">
        <v>106</v>
      </c>
      <c r="B30" s="6">
        <v>293739</v>
      </c>
      <c r="C30" s="8" t="s">
        <v>754</v>
      </c>
      <c r="D30" s="8" t="s">
        <v>755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8" t="s">
        <v>111</v>
      </c>
      <c r="B31" s="6">
        <v>24197604</v>
      </c>
      <c r="C31" s="8" t="s">
        <v>752</v>
      </c>
      <c r="D31" s="8" t="s">
        <v>753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8" t="s">
        <v>116</v>
      </c>
      <c r="B32" s="6">
        <v>410219</v>
      </c>
      <c r="C32" s="8" t="s">
        <v>740</v>
      </c>
      <c r="D32" s="8" t="s">
        <v>753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8" t="s">
        <v>119</v>
      </c>
      <c r="B33" s="6">
        <v>40185</v>
      </c>
      <c r="C33" s="8" t="s">
        <v>740</v>
      </c>
      <c r="D33" s="8" t="s">
        <v>753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8" t="s">
        <v>122</v>
      </c>
      <c r="B34" s="6">
        <v>373639</v>
      </c>
      <c r="C34" s="8" t="s">
        <v>740</v>
      </c>
      <c r="D34" s="8" t="s">
        <v>753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8" t="s">
        <v>124</v>
      </c>
      <c r="B35" s="6">
        <v>3014744</v>
      </c>
      <c r="C35" s="8" t="s">
        <v>740</v>
      </c>
      <c r="D35" s="8" t="s">
        <v>753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8" t="s">
        <v>129</v>
      </c>
      <c r="B36" s="6">
        <v>7901</v>
      </c>
      <c r="C36" s="8" t="s">
        <v>740</v>
      </c>
      <c r="D36" s="8" t="s">
        <v>753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8" t="s">
        <v>130</v>
      </c>
      <c r="B37" s="6">
        <v>140695</v>
      </c>
      <c r="C37" s="8" t="s">
        <v>752</v>
      </c>
      <c r="D37" s="8" t="s">
        <v>753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8" t="s">
        <v>131</v>
      </c>
      <c r="B38" s="6">
        <v>1283574</v>
      </c>
      <c r="C38" s="8" t="s">
        <v>754</v>
      </c>
      <c r="D38" s="8" t="s">
        <v>755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8" t="s">
        <v>132</v>
      </c>
      <c r="B39" s="6">
        <v>926539</v>
      </c>
      <c r="C39" s="8" t="s">
        <v>754</v>
      </c>
      <c r="D39" s="8" t="s">
        <v>755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8" t="s">
        <v>133</v>
      </c>
      <c r="B40" s="6">
        <v>8144862</v>
      </c>
      <c r="C40" s="8" t="s">
        <v>740</v>
      </c>
      <c r="D40" s="8" t="s">
        <v>753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8" t="s">
        <v>135</v>
      </c>
      <c r="B41" s="6">
        <v>330401</v>
      </c>
      <c r="C41" s="8" t="s">
        <v>740</v>
      </c>
      <c r="D41" s="8" t="s">
        <v>753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8" t="s">
        <v>137</v>
      </c>
      <c r="B42" s="6">
        <v>350935</v>
      </c>
      <c r="C42" s="8" t="s">
        <v>740</v>
      </c>
      <c r="D42" s="8" t="s">
        <v>753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8" t="s">
        <v>143</v>
      </c>
      <c r="B43" s="6">
        <v>83562</v>
      </c>
      <c r="C43" s="8" t="s">
        <v>752</v>
      </c>
      <c r="D43" s="8" t="s">
        <v>753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8" t="s">
        <v>146</v>
      </c>
      <c r="B44" s="6">
        <v>1874746</v>
      </c>
      <c r="C44" s="8" t="s">
        <v>754</v>
      </c>
      <c r="D44" s="8" t="s">
        <v>755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8" t="s">
        <v>147</v>
      </c>
      <c r="B45" s="6">
        <v>442931</v>
      </c>
      <c r="C45" s="8" t="s">
        <v>740</v>
      </c>
      <c r="D45" s="8" t="s">
        <v>753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8" t="s">
        <v>150</v>
      </c>
      <c r="B46" s="6">
        <v>272794</v>
      </c>
      <c r="C46" s="8" t="s">
        <v>740</v>
      </c>
      <c r="D46" s="8" t="s">
        <v>753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8" t="s">
        <v>156</v>
      </c>
      <c r="B47" s="17">
        <v>91718</v>
      </c>
      <c r="C47" s="8" t="s">
        <v>740</v>
      </c>
      <c r="D47" s="8" t="s">
        <v>753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60" t="s">
        <v>756</v>
      </c>
      <c r="B48" s="7">
        <f>SUM(B12:B47)</f>
        <v>113573793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8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1" t="s">
        <v>757</v>
      </c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8" t="s">
        <v>42</v>
      </c>
      <c r="B51" s="6">
        <v>7693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8" t="s">
        <v>53</v>
      </c>
      <c r="B52" s="6">
        <v>1500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8" t="s">
        <v>61</v>
      </c>
      <c r="B53" s="6">
        <v>175032</v>
      </c>
      <c r="C53" s="8" t="s">
        <v>752</v>
      </c>
      <c r="D53" s="8" t="s">
        <v>753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8" t="s">
        <v>67</v>
      </c>
      <c r="B54" s="6">
        <v>25495</v>
      </c>
      <c r="C54" s="8" t="s">
        <v>752</v>
      </c>
      <c r="D54" s="8" t="s">
        <v>753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8" t="s">
        <v>73</v>
      </c>
      <c r="B55" s="6">
        <v>7500</v>
      </c>
      <c r="C55" s="8" t="s">
        <v>752</v>
      </c>
      <c r="D55" s="8" t="s">
        <v>753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8" t="s">
        <v>78</v>
      </c>
      <c r="B56" s="6">
        <v>22825</v>
      </c>
      <c r="C56" s="8" t="s">
        <v>752</v>
      </c>
      <c r="D56" s="8" t="s">
        <v>753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8" t="s">
        <v>79</v>
      </c>
      <c r="B57" s="6">
        <v>49192</v>
      </c>
      <c r="C57" s="8" t="s">
        <v>754</v>
      </c>
      <c r="D57" s="8" t="s">
        <v>755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8" t="s">
        <v>80</v>
      </c>
      <c r="B58" s="6">
        <v>826</v>
      </c>
      <c r="C58" s="8" t="s">
        <v>740</v>
      </c>
      <c r="D58" s="8" t="s">
        <v>753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8" t="s">
        <v>81</v>
      </c>
      <c r="B59" s="6">
        <v>39993</v>
      </c>
      <c r="C59" s="8" t="s">
        <v>740</v>
      </c>
      <c r="D59" s="8" t="s">
        <v>753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8" t="s">
        <v>86</v>
      </c>
      <c r="B60" s="6">
        <v>2596</v>
      </c>
      <c r="C60" s="8" t="s">
        <v>754</v>
      </c>
      <c r="D60" s="8" t="s">
        <v>755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8" t="s">
        <v>96</v>
      </c>
      <c r="B61" s="6">
        <v>15997</v>
      </c>
      <c r="C61" s="8" t="s">
        <v>752</v>
      </c>
      <c r="D61" s="8" t="s">
        <v>753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8" t="s">
        <v>107</v>
      </c>
      <c r="B62" s="6">
        <v>10818</v>
      </c>
      <c r="C62" s="8" t="s">
        <v>740</v>
      </c>
      <c r="D62" s="8" t="s">
        <v>753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8" t="s">
        <v>108</v>
      </c>
      <c r="B63" s="6">
        <v>2546</v>
      </c>
      <c r="C63" s="8" t="s">
        <v>740</v>
      </c>
      <c r="D63" s="8" t="s">
        <v>753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8" t="s">
        <v>109</v>
      </c>
      <c r="B64" s="6">
        <v>1823</v>
      </c>
      <c r="C64" s="8" t="s">
        <v>740</v>
      </c>
      <c r="D64" s="8" t="s">
        <v>753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8" t="s">
        <v>125</v>
      </c>
      <c r="B65" s="6">
        <v>716</v>
      </c>
      <c r="C65" s="8" t="s">
        <v>754</v>
      </c>
      <c r="D65" s="8" t="s">
        <v>755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8" t="s">
        <v>127</v>
      </c>
      <c r="B66" s="6">
        <v>19404</v>
      </c>
      <c r="C66" s="8" t="s">
        <v>754</v>
      </c>
      <c r="D66" s="8" t="s">
        <v>753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8" t="s">
        <v>144</v>
      </c>
      <c r="B67" s="6">
        <v>4472</v>
      </c>
      <c r="C67" s="8" t="s">
        <v>740</v>
      </c>
      <c r="D67" s="8" t="s">
        <v>753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8" t="s">
        <v>145</v>
      </c>
      <c r="B68" s="6">
        <v>69030</v>
      </c>
      <c r="C68" s="8" t="s">
        <v>754</v>
      </c>
      <c r="D68" s="8" t="s">
        <v>755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8" t="s">
        <v>148</v>
      </c>
      <c r="B69" s="6">
        <v>27187</v>
      </c>
      <c r="C69" s="8" t="s">
        <v>740</v>
      </c>
      <c r="D69" s="8" t="s">
        <v>753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8" t="s">
        <v>149</v>
      </c>
      <c r="B70" s="6">
        <v>354</v>
      </c>
      <c r="C70" s="8" t="s">
        <v>740</v>
      </c>
      <c r="D70" s="8" t="s">
        <v>753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8" t="s">
        <v>152</v>
      </c>
      <c r="B71" s="6">
        <v>10242</v>
      </c>
      <c r="C71" s="8" t="s">
        <v>752</v>
      </c>
      <c r="D71" s="8" t="s">
        <v>753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8" t="s">
        <v>153</v>
      </c>
      <c r="B72" s="6">
        <v>41684</v>
      </c>
      <c r="C72" s="8" t="s">
        <v>740</v>
      </c>
      <c r="D72" s="8" t="s">
        <v>753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8" t="s">
        <v>159</v>
      </c>
      <c r="B73" s="17">
        <v>50289</v>
      </c>
      <c r="C73" s="8" t="s">
        <v>740</v>
      </c>
      <c r="D73" s="8" t="s">
        <v>753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60" t="s">
        <v>758</v>
      </c>
      <c r="B74" s="7">
        <f>SUM(B51:B73)</f>
        <v>587214</v>
      </c>
      <c r="C74" s="8" t="s">
        <v>754</v>
      </c>
      <c r="D74" s="8" t="s">
        <v>755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8"/>
      <c r="B75" s="6"/>
      <c r="C75" s="8" t="s">
        <v>754</v>
      </c>
      <c r="D75" s="8" t="s">
        <v>755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1" t="s">
        <v>759</v>
      </c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8" t="s">
        <v>46</v>
      </c>
      <c r="B77" s="6">
        <v>43323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8" t="s">
        <v>47</v>
      </c>
      <c r="B78" s="6">
        <v>12447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8" t="s">
        <v>49</v>
      </c>
      <c r="B79" s="6">
        <v>17136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8" t="s">
        <v>50</v>
      </c>
      <c r="B80" s="6">
        <v>89645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8" t="s">
        <v>51</v>
      </c>
      <c r="B81" s="6">
        <v>111048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8" t="s">
        <v>52</v>
      </c>
      <c r="B82" s="6">
        <v>95118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8" t="s">
        <v>54</v>
      </c>
      <c r="B83" s="6">
        <v>7780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8" t="s">
        <v>55</v>
      </c>
      <c r="B84" s="6">
        <v>23709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8" t="s">
        <v>56</v>
      </c>
      <c r="B85" s="6">
        <v>14865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8" t="s">
        <v>58</v>
      </c>
      <c r="B86" s="6">
        <v>14509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8" t="s">
        <v>59</v>
      </c>
      <c r="B87" s="6">
        <v>850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18" t="s">
        <v>62</v>
      </c>
      <c r="B88" s="6">
        <v>120072</v>
      </c>
      <c r="C88" s="8" t="s">
        <v>740</v>
      </c>
      <c r="D88" s="8" t="s">
        <v>753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18" t="s">
        <v>63</v>
      </c>
      <c r="B89" s="6">
        <v>8428</v>
      </c>
      <c r="C89" s="8" t="s">
        <v>740</v>
      </c>
      <c r="D89" s="8" t="s">
        <v>753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18" t="s">
        <v>64</v>
      </c>
      <c r="B90" s="6">
        <v>148634</v>
      </c>
      <c r="C90" s="8" t="s">
        <v>754</v>
      </c>
      <c r="D90" s="8" t="s">
        <v>755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18" t="s">
        <v>65</v>
      </c>
      <c r="B91" s="6">
        <v>14338</v>
      </c>
      <c r="C91" s="8" t="s">
        <v>754</v>
      </c>
      <c r="D91" s="8" t="s">
        <v>755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18" t="s">
        <v>66</v>
      </c>
      <c r="B92" s="6">
        <v>2700</v>
      </c>
      <c r="C92" s="8" t="s">
        <v>740</v>
      </c>
      <c r="D92" s="8" t="s">
        <v>753</v>
      </c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8" t="s">
        <v>70</v>
      </c>
      <c r="B93" s="6">
        <v>1829</v>
      </c>
      <c r="C93" s="8" t="s">
        <v>754</v>
      </c>
      <c r="D93" s="8" t="s">
        <v>755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8" t="s">
        <v>71</v>
      </c>
      <c r="B94" s="6">
        <v>120207</v>
      </c>
      <c r="C94" s="8" t="s">
        <v>752</v>
      </c>
      <c r="D94" s="8" t="s">
        <v>753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8" t="s">
        <v>72</v>
      </c>
      <c r="B95" s="6">
        <v>31620</v>
      </c>
      <c r="C95" s="8" t="s">
        <v>752</v>
      </c>
      <c r="D95" s="8" t="s">
        <v>753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8" t="s">
        <v>75</v>
      </c>
      <c r="B96" s="6">
        <v>12885</v>
      </c>
      <c r="C96" s="8" t="s">
        <v>752</v>
      </c>
      <c r="D96" s="8" t="s">
        <v>753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8" t="s">
        <v>76</v>
      </c>
      <c r="B97" s="6">
        <v>15022</v>
      </c>
      <c r="C97" s="8" t="s">
        <v>740</v>
      </c>
      <c r="D97" s="8" t="s">
        <v>753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8" t="s">
        <v>77</v>
      </c>
      <c r="B98" s="6">
        <v>138950</v>
      </c>
      <c r="C98" s="8" t="s">
        <v>754</v>
      </c>
      <c r="D98" s="8" t="s">
        <v>755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8" t="s">
        <v>83</v>
      </c>
      <c r="B99" s="6">
        <v>135473</v>
      </c>
      <c r="C99" s="8" t="s">
        <v>740</v>
      </c>
      <c r="D99" s="8" t="s">
        <v>753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8" t="s">
        <v>84</v>
      </c>
      <c r="B100" s="6">
        <v>130020</v>
      </c>
      <c r="C100" s="8" t="s">
        <v>740</v>
      </c>
      <c r="D100" s="8" t="s">
        <v>753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8" t="s">
        <v>87</v>
      </c>
      <c r="B101" s="6">
        <v>23888</v>
      </c>
      <c r="C101" s="8" t="s">
        <v>740</v>
      </c>
      <c r="D101" s="8" t="s">
        <v>753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8" t="s">
        <v>88</v>
      </c>
      <c r="B102" s="6">
        <v>750</v>
      </c>
      <c r="C102" s="8" t="s">
        <v>740</v>
      </c>
      <c r="D102" s="8" t="s">
        <v>753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8" t="s">
        <v>89</v>
      </c>
      <c r="B103" s="6">
        <v>257730</v>
      </c>
      <c r="C103" s="8" t="s">
        <v>754</v>
      </c>
      <c r="D103" s="8" t="s">
        <v>755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8" t="s">
        <v>92</v>
      </c>
      <c r="B104" s="6">
        <v>49687</v>
      </c>
      <c r="C104" s="8" t="s">
        <v>740</v>
      </c>
      <c r="D104" s="8" t="s">
        <v>753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8" t="s">
        <v>94</v>
      </c>
      <c r="B105" s="6">
        <v>44150</v>
      </c>
      <c r="C105" s="8" t="s">
        <v>740</v>
      </c>
      <c r="D105" s="8" t="s">
        <v>753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8" t="s">
        <v>95</v>
      </c>
      <c r="B106" s="6">
        <v>158798</v>
      </c>
      <c r="C106" s="8" t="s">
        <v>754</v>
      </c>
      <c r="D106" s="8" t="s">
        <v>753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18" t="s">
        <v>97</v>
      </c>
      <c r="B107" s="6">
        <v>26383</v>
      </c>
      <c r="C107" s="8" t="s">
        <v>740</v>
      </c>
      <c r="D107" s="8" t="s">
        <v>753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18" t="s">
        <v>98</v>
      </c>
      <c r="B108" s="6">
        <v>15725</v>
      </c>
      <c r="C108" s="8" t="s">
        <v>740</v>
      </c>
      <c r="D108" s="8" t="s">
        <v>753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8" t="s">
        <v>101</v>
      </c>
      <c r="B109" s="6">
        <v>4130</v>
      </c>
      <c r="C109" s="8" t="s">
        <v>754</v>
      </c>
      <c r="D109" s="8" t="s">
        <v>755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18" t="s">
        <v>102</v>
      </c>
      <c r="B110" s="6">
        <v>19312</v>
      </c>
      <c r="C110" s="8" t="s">
        <v>740</v>
      </c>
      <c r="D110" s="8" t="s">
        <v>753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18" t="s">
        <v>105</v>
      </c>
      <c r="B111" s="6">
        <v>63465</v>
      </c>
      <c r="C111" s="8" t="s">
        <v>754</v>
      </c>
      <c r="D111" s="8" t="s">
        <v>755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18" t="s">
        <v>110</v>
      </c>
      <c r="B112" s="6">
        <v>2635</v>
      </c>
      <c r="C112" s="8" t="s">
        <v>752</v>
      </c>
      <c r="D112" s="8" t="s">
        <v>753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8" t="s">
        <v>112</v>
      </c>
      <c r="B113" s="6">
        <v>11000</v>
      </c>
      <c r="C113" s="8" t="s">
        <v>740</v>
      </c>
      <c r="D113" s="8" t="s">
        <v>753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8" t="s">
        <v>113</v>
      </c>
      <c r="B114" s="6">
        <v>12508</v>
      </c>
      <c r="C114" s="8" t="s">
        <v>752</v>
      </c>
      <c r="D114" s="8" t="s">
        <v>753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8" t="s">
        <v>114</v>
      </c>
      <c r="B115" s="6">
        <v>68105</v>
      </c>
      <c r="C115" s="8" t="s">
        <v>740</v>
      </c>
      <c r="D115" s="8" t="s">
        <v>753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8" t="s">
        <v>115</v>
      </c>
      <c r="B116" s="6">
        <v>4720</v>
      </c>
      <c r="C116" s="8" t="s">
        <v>754</v>
      </c>
      <c r="D116" s="8" t="s">
        <v>755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18" t="s">
        <v>117</v>
      </c>
      <c r="B117" s="6">
        <v>375</v>
      </c>
      <c r="C117" s="8" t="s">
        <v>754</v>
      </c>
      <c r="D117" s="8" t="s">
        <v>755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18" t="s">
        <v>118</v>
      </c>
      <c r="B118" s="6">
        <v>692166</v>
      </c>
      <c r="C118" s="8" t="s">
        <v>754</v>
      </c>
      <c r="D118" s="8" t="s">
        <v>755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18" t="s">
        <v>120</v>
      </c>
      <c r="B119" s="6">
        <v>736</v>
      </c>
      <c r="C119" s="8" t="s">
        <v>754</v>
      </c>
      <c r="D119" s="8" t="s">
        <v>755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18" t="s">
        <v>121</v>
      </c>
      <c r="B120" s="6">
        <v>2741</v>
      </c>
      <c r="C120" s="8" t="s">
        <v>754</v>
      </c>
      <c r="D120" s="8" t="s">
        <v>755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18" t="s">
        <v>123</v>
      </c>
      <c r="B121" s="6">
        <v>16600</v>
      </c>
      <c r="C121" s="8" t="s">
        <v>740</v>
      </c>
      <c r="D121" s="8" t="s">
        <v>753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18" t="s">
        <v>126</v>
      </c>
      <c r="B122" s="6">
        <v>988768</v>
      </c>
      <c r="C122" s="8" t="s">
        <v>754</v>
      </c>
      <c r="D122" s="8" t="s">
        <v>755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18" t="s">
        <v>128</v>
      </c>
      <c r="B123" s="6">
        <v>31268</v>
      </c>
      <c r="C123" s="8" t="s">
        <v>740</v>
      </c>
      <c r="D123" s="8" t="s">
        <v>753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18" t="s">
        <v>134</v>
      </c>
      <c r="B124" s="6">
        <v>914913</v>
      </c>
      <c r="C124" s="8" t="s">
        <v>754</v>
      </c>
      <c r="D124" s="8" t="s">
        <v>753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18" t="s">
        <v>136</v>
      </c>
      <c r="B125" s="6">
        <v>110</v>
      </c>
      <c r="C125" s="8" t="s">
        <v>740</v>
      </c>
      <c r="D125" s="8" t="s">
        <v>753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18" t="s">
        <v>138</v>
      </c>
      <c r="B126" s="6">
        <v>335711</v>
      </c>
      <c r="C126" s="8" t="s">
        <v>740</v>
      </c>
      <c r="D126" s="8" t="s">
        <v>753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18" t="s">
        <v>139</v>
      </c>
      <c r="B127" s="6">
        <v>496550</v>
      </c>
      <c r="C127" s="8" t="s">
        <v>740</v>
      </c>
      <c r="D127" s="8" t="s">
        <v>753</v>
      </c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18" t="s">
        <v>140</v>
      </c>
      <c r="B128" s="6">
        <v>3415</v>
      </c>
      <c r="C128" s="8" t="s">
        <v>740</v>
      </c>
      <c r="D128" s="8" t="s">
        <v>753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18" t="s">
        <v>141</v>
      </c>
      <c r="B129" s="6">
        <v>10682</v>
      </c>
      <c r="C129" s="8" t="s">
        <v>740</v>
      </c>
      <c r="D129" s="8" t="s">
        <v>753</v>
      </c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18" t="s">
        <v>142</v>
      </c>
      <c r="B130" s="6">
        <v>5700</v>
      </c>
      <c r="C130" s="8" t="s">
        <v>754</v>
      </c>
      <c r="D130" s="8" t="s">
        <v>755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18" t="s">
        <v>151</v>
      </c>
      <c r="B131" s="6">
        <v>17867</v>
      </c>
      <c r="C131" s="8" t="s">
        <v>752</v>
      </c>
      <c r="D131" s="8" t="s">
        <v>753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18" t="s">
        <v>154</v>
      </c>
      <c r="B132" s="6">
        <v>5340</v>
      </c>
      <c r="C132" s="8" t="s">
        <v>752</v>
      </c>
      <c r="D132" s="8" t="s">
        <v>753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18" t="s">
        <v>155</v>
      </c>
      <c r="B133" s="6">
        <v>29110</v>
      </c>
      <c r="C133" s="8" t="s">
        <v>754</v>
      </c>
      <c r="D133" s="8" t="s">
        <v>755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18" t="s">
        <v>157</v>
      </c>
      <c r="B134" s="6">
        <v>12631</v>
      </c>
      <c r="C134" s="8" t="s">
        <v>754</v>
      </c>
      <c r="D134" s="8" t="s">
        <v>755</v>
      </c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18" t="s">
        <v>158</v>
      </c>
      <c r="B135" s="17">
        <v>88518</v>
      </c>
      <c r="C135" s="8" t="s">
        <v>752</v>
      </c>
      <c r="D135" s="8" t="s">
        <v>753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60" t="s">
        <v>760</v>
      </c>
      <c r="B136" s="7">
        <f>SUM(B77:B135)</f>
        <v>5726795</v>
      </c>
      <c r="C136" s="8" t="s">
        <v>752</v>
      </c>
      <c r="D136" s="8" t="s">
        <v>753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18"/>
      <c r="B137" s="6"/>
      <c r="C137" s="8" t="s">
        <v>754</v>
      </c>
      <c r="D137" s="8" t="s">
        <v>755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18"/>
      <c r="B138" s="6"/>
      <c r="C138" s="8" t="s">
        <v>740</v>
      </c>
      <c r="D138" s="8" t="s">
        <v>753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11" t="s">
        <v>761</v>
      </c>
      <c r="B139" s="6"/>
      <c r="C139" s="8" t="s">
        <v>752</v>
      </c>
      <c r="D139" s="8" t="s">
        <v>753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18" t="s">
        <v>762</v>
      </c>
      <c r="B140" s="6">
        <v>0</v>
      </c>
      <c r="C140" s="8" t="s">
        <v>752</v>
      </c>
      <c r="D140" s="8" t="s">
        <v>753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18" t="s">
        <v>763</v>
      </c>
      <c r="B141" s="6">
        <v>0</v>
      </c>
      <c r="C141" s="8" t="s">
        <v>740</v>
      </c>
      <c r="D141" s="8" t="s">
        <v>753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18" t="s">
        <v>764</v>
      </c>
      <c r="B142" s="6">
        <v>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18" t="s">
        <v>765</v>
      </c>
      <c r="B143" s="6">
        <v>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18" t="s">
        <v>766</v>
      </c>
      <c r="B144" s="6">
        <v>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18" t="s">
        <v>767</v>
      </c>
      <c r="B145" s="6">
        <v>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18" t="s">
        <v>768</v>
      </c>
      <c r="B146" s="6">
        <v>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18" t="s">
        <v>769</v>
      </c>
      <c r="B147" s="6">
        <v>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18" t="s">
        <v>770</v>
      </c>
      <c r="B148" s="6">
        <v>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18" t="s">
        <v>771</v>
      </c>
      <c r="B149" s="6">
        <v>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18" t="s">
        <v>772</v>
      </c>
      <c r="B150" s="6">
        <v>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18" t="s">
        <v>773</v>
      </c>
      <c r="B151" s="6">
        <v>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18" t="s">
        <v>774</v>
      </c>
      <c r="B152" s="6">
        <v>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18" t="s">
        <v>775</v>
      </c>
      <c r="B153" s="6">
        <v>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18" t="s">
        <v>776</v>
      </c>
      <c r="B154" s="6">
        <v>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18" t="s">
        <v>777</v>
      </c>
      <c r="B155" s="6">
        <v>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18" t="s">
        <v>778</v>
      </c>
      <c r="B156" s="6">
        <v>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18" t="s">
        <v>779</v>
      </c>
      <c r="B157" s="6">
        <v>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18" t="s">
        <v>780</v>
      </c>
      <c r="B158" s="6">
        <v>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18" t="s">
        <v>781</v>
      </c>
      <c r="B159" s="6">
        <v>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18" t="s">
        <v>782</v>
      </c>
      <c r="B160" s="6">
        <v>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18" t="s">
        <v>783</v>
      </c>
      <c r="B161" s="6">
        <v>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18" t="s">
        <v>784</v>
      </c>
      <c r="B162" s="6">
        <v>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18" t="s">
        <v>785</v>
      </c>
      <c r="B163" s="6">
        <v>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18" t="s">
        <v>786</v>
      </c>
      <c r="B164" s="6">
        <v>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18" t="s">
        <v>787</v>
      </c>
      <c r="B165" s="6">
        <v>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18" t="s">
        <v>788</v>
      </c>
      <c r="B166" s="6">
        <v>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18" t="s">
        <v>789</v>
      </c>
      <c r="B167" s="17">
        <v>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60" t="s">
        <v>790</v>
      </c>
      <c r="B168" s="7">
        <f>SUM(B140:B167)</f>
        <v>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60" t="s">
        <v>791</v>
      </c>
      <c r="B169" s="7">
        <f>B168+B136+B74+B48</f>
        <v>119887802</v>
      </c>
      <c r="C169" s="8"/>
      <c r="D169" s="8"/>
      <c r="E169" s="8"/>
      <c r="F169" s="8"/>
      <c r="G169" s="12">
        <f>B169</f>
        <v>119887802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6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6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6"/>
      <c r="C172" s="8"/>
      <c r="D172" s="12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6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6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6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6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6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6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6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6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6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6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6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6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6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6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6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6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6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6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6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6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6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6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6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6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6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6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6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6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6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6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6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6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6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6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6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6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6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6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6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6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6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6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6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6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6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6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6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6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6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6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6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6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6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6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6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6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6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6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6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6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6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6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6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6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6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6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6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6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6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6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6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6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6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6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6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6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6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6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6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6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6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6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6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6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6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6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6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6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6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6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6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6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6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6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6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6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6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6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6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6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6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6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6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6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6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6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6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6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6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6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6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6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6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6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6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6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6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6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6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6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6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6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6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6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6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6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6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6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6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6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6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6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6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6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6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6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6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6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6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6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6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6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6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6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6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6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6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6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6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6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6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6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6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6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6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6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6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6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6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6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6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6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6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6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6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6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6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6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6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6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6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6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6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6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6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6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6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6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6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6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6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6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6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6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6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6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6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6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6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6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6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6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6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6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6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6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6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6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6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6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6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6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6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6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6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6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6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6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6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6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6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6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6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6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6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6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6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6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6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6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6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6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6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6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6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6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6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6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6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6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6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6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6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6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6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6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6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6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6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6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6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6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6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6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6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6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6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6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6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6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6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6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6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6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6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6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6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6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6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6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6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6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6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6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6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6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6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6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6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6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6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6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6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6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6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6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6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6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6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6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6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6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6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6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6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6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6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6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6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6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6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6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6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6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6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6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6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6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6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6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6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6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6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6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6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6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6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6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6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6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6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6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6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6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6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6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6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6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6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6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6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6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6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6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6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6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6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6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6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6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6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6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6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6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6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6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6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6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6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6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6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6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6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6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6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6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6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6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6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6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6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6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6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6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6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6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6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6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6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6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6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6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6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6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6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6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6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6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6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6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6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6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6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6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6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6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6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6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6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6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6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6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6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6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6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6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6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6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6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6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6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6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6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6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6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6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6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6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6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6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6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6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6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6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6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6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6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6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6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6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6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6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6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6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6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6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6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6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6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6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6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6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6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6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6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6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6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6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6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6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6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6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6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6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6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6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6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6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6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6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6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6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6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6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6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6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6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6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6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6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6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6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6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6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6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6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6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6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6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6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6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6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6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6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6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6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6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6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6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6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6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6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6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6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6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6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6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6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6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6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6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6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6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6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6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6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6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6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6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6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6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6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6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6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6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6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6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6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6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6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6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6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6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6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6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6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6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6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6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6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6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6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6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6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6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6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6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6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6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6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6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6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6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6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6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6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6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6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6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6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6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6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6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6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6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6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6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6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6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6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6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6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6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6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6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6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6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6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6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6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6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6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6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6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6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6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6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6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6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6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6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6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6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6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6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6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6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6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6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6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6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6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6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6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6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6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6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6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6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6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6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6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6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6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6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6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6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6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6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6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6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6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6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6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6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6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6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6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6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6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6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6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6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6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6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6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6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6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6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6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6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6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6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6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6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6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6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6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6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6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6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6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6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6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6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6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6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6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6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6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6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6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6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6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6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6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6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6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6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6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6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6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6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6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6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6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6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6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6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6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6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6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6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6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6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6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6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6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6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6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6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6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6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6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6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6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6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6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6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6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6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6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6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6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6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6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6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6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6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6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6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6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6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6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6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6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6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6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6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6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6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6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6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6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6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6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6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6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6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6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6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6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6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6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6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6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6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6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6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6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6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6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6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6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6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6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6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6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6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6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6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6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6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6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6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6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6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6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6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6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6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6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6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6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6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6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6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6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6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6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6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6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6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6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6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6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6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6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6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6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6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6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6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6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6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6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6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6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6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6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6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6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6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6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6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6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6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6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6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6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6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6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6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6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6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6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6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6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6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6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6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6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6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6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6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6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6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6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6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6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6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6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6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6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6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6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6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6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6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6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6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6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6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6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6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6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6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6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6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6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6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6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6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6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6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6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6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6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6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6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6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6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6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6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6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6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6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6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C169"/>
  <mergeCells count="1">
    <mergeCell ref="A7:B7"/>
  </mergeCells>
  <printOptions horizontalCentered="1"/>
  <pageMargins left="0.19685039370078741" right="0.19685039370078741" top="0.31496062992125984" bottom="0.39370078740157483" header="0" footer="0"/>
  <pageSetup paperSize="9" orientation="portrait"/>
  <headerFooter>
    <oddFooter>&amp;RPage : &amp;P</oddFooter>
  </headerFooter>
  <rowBreaks count="3" manualBreakCount="3">
    <brk id="49" man="1"/>
    <brk id="138" man="1"/>
    <brk id="75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62.140625" customWidth="1"/>
    <col min="2" max="2" width="20.7109375" customWidth="1"/>
    <col min="3" max="3" width="13.140625" customWidth="1"/>
    <col min="4" max="4" width="15" customWidth="1"/>
    <col min="5" max="5" width="14.5703125" customWidth="1"/>
    <col min="6" max="6" width="14.140625" customWidth="1"/>
    <col min="7" max="26" width="11.42578125" customWidth="1"/>
  </cols>
  <sheetData>
    <row r="1" spans="1:26" ht="15.75" customHeight="1">
      <c r="A1" s="5"/>
      <c r="B1" s="6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6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6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6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7" t="s">
        <v>561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643</v>
      </c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229</v>
      </c>
      <c r="B11" s="17">
        <v>9000000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/>
      <c r="B12" s="7">
        <f>SUM(B11)</f>
        <v>9000000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/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/>
      <c r="B14" s="6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/>
      <c r="B15" s="6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/>
      <c r="B16" s="6"/>
      <c r="C16" s="8"/>
      <c r="D16" s="12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/>
      <c r="B17" s="6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/>
      <c r="B18" s="6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/>
      <c r="B19" s="6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/>
      <c r="B20" s="6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/>
      <c r="B21" s="6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/>
      <c r="B22" s="6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/>
      <c r="B23" s="6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/>
      <c r="B24" s="6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/>
      <c r="B25" s="6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/>
      <c r="B26" s="6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6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/>
      <c r="B28" s="6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/>
      <c r="B29" s="6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6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/>
      <c r="B31" s="6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/>
      <c r="B32" s="6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/>
      <c r="B33" s="6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/>
      <c r="B34" s="6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/>
      <c r="B35" s="6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6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6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6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6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6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6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6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6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6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6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6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6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6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6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6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6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6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6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6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6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6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6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6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6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6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6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6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6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6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6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6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6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6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6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6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6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6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6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6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6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6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6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6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6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6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6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6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6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6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6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6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6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6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6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6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6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6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6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6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6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6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6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6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6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6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6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6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6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6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6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6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6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6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6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6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6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6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6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6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6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6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6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6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6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6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6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6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6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6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6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6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6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6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6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6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6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6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6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6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6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6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6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6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6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6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6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6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6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6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6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6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6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6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6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6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6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6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6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6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6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6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6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6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6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6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6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6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6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6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6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6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6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6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6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6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6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6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6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6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6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6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6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6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6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6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6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6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6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6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6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6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6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6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6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6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6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6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6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6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6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6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6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6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6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6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6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6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6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6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6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6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6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6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6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6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6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6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6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6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6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6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6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6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6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6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6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6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6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6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6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6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6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6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6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6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6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6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6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6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6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6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6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6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6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6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6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6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6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6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6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6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6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6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6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6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6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6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6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6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6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6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6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6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6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6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6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6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6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6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6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6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6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6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6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6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6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6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6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6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6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6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6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6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6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6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6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6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6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6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6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6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6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6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6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6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6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6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6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6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6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6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6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6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6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6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6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6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6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6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6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6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6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6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6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6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6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6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6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6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6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6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6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6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6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6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6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6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6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6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6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6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6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6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6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6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6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6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6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6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6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6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6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6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6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6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6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6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6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6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6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6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6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6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6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6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6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6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6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6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6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6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6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6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6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6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6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6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6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6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6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6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6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6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6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6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6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6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6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6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6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6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6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6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6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6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6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6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6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6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6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6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6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6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6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6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6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6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6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6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6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6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6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6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6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6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6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6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6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6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6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6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6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6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6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6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6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6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6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6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6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6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6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6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6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6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6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6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6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6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6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6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6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6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6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6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6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6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6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6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6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6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6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6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6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6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6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6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6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6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6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6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6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6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6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6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6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6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6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6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6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6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6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6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6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6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6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6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6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6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6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6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6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6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6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6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6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6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6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6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6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6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6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6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6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6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6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6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6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6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6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6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6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6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6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6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6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6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6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6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6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6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6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6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6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6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6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6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6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6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6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6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6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6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6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6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6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6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6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6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6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6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6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6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6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6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6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6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6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6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6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6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6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6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6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6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6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6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6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6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6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6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6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6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6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6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6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6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6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6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6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6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6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6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6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6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6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6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6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6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6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6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6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6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6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6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6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6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6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6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6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6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6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6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6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6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6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6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6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6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6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6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6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6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6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6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6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6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6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6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6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6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6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6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6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6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6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6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6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6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6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6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6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6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6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6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6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6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6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6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6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6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6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6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6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6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6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6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6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6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6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6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6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6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6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6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6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6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6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6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6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6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6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6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6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6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6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6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6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6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6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6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6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6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6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6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6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6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6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6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6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6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6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6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6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6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6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6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6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6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6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6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6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6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6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6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6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6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6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6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6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6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6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6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6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6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6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6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6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6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6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6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6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6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6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6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6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6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6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6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6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6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6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6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6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6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6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6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6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6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6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6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6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6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6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6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6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6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6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6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6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6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6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6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6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6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6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6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6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6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6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6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6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6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6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6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6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6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6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6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6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6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6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6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6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6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6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6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6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6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6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6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6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6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6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6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6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6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6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6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6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6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6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6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6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6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6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6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6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6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6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6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6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6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6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6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6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6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6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6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6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6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6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6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6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6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6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6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6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6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6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6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6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6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6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6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6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6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6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6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6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6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6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6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6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6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6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6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6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6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6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6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6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6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6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6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6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6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6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6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6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6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6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6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6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6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6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6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6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6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6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6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6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6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6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6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6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6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6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6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6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6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6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6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6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6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6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6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6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6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6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6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6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6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6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6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6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6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6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6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6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6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6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6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6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6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6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6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6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6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6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6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6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6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6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6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6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6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6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6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6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6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6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6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6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6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6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6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6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6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6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6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6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6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6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6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6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6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6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6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6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6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6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6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6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6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6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6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6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6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6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6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6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6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6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6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6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6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6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6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6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6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6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6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6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6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6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6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6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6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6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6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6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6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6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6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6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6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6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6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6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6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6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6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6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6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6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6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6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6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6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6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6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6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6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6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6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6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6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6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6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6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6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6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6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6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6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6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6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6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6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6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6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6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6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6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6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6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6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C13"/>
  <mergeCells count="1">
    <mergeCell ref="A7:B7"/>
  </mergeCells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20.7109375" customWidth="1"/>
    <col min="3" max="3" width="13.140625" customWidth="1"/>
    <col min="4" max="4" width="15" customWidth="1"/>
    <col min="5" max="5" width="14.5703125" customWidth="1"/>
    <col min="6" max="6" width="14.140625" customWidth="1"/>
    <col min="7" max="26" width="11.42578125" customWidth="1"/>
  </cols>
  <sheetData>
    <row r="1" spans="1:26" ht="15.75" customHeight="1">
      <c r="A1" s="5"/>
      <c r="B1" s="6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6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6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6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/>
      <c r="B7" s="109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7" t="s">
        <v>561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647</v>
      </c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540</v>
      </c>
      <c r="B11" s="17">
        <v>400000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/>
      <c r="B12" s="7">
        <f>SUM(B11)</f>
        <v>400000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/>
      <c r="B14" s="6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/>
      <c r="B15" s="6"/>
      <c r="C15" s="8"/>
      <c r="D15" s="12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/>
      <c r="B16" s="6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/>
      <c r="B17" s="6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/>
      <c r="B18" s="6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/>
      <c r="B19" s="6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/>
      <c r="B20" s="6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/>
      <c r="B21" s="6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/>
      <c r="B22" s="6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/>
      <c r="B23" s="6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/>
      <c r="B24" s="6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/>
      <c r="B25" s="6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/>
      <c r="B26" s="6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/>
      <c r="B27" s="6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/>
      <c r="B28" s="6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/>
      <c r="B29" s="6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/>
      <c r="B30" s="6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/>
      <c r="B31" s="6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/>
      <c r="B32" s="6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/>
      <c r="B33" s="6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/>
      <c r="B34" s="6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"/>
      <c r="B35" s="6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6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6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6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6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6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6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6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6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6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6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6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6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6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6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6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6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6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6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6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6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6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6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6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6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6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6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6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6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6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6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6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6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6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6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6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6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6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6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6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6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6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6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6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6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6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6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6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6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6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6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6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6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6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6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6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6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6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6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6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6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6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6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6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6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6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6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6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6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6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6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6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6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6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6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6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6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6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6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6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6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6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6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6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6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6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6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6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6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6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6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6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6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6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6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6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6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6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6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6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6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6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6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6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6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6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6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6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6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6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6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6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6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6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6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6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6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6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6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6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6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6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6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6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6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6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6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6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6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6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6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6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6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6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6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6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6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6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6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6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6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6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6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6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6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6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6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6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6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6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6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6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6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6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6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6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6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6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6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6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6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6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6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6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6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6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6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6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6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6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6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6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6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6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6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6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6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6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6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6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6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6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6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6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6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6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6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6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6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6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6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6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6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6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6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6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6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6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6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6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6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6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6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6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6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6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6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6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6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6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6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6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6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6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6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6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6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6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6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6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6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6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6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6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6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6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6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6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6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6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6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6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6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6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6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6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6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6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6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6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6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6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6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6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6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6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6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6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6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6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6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6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6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6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6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6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6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6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6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6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6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6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6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6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6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6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6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6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6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6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6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6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6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6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6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6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6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6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6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6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6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6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6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6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6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6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6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6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6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6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6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6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6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6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6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6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6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6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6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6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6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6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6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6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6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6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6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6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6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6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6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6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6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6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6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6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6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6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6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6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6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6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6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6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6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6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6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6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6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6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6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6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6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6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6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6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6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6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6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6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6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6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6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6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6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6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6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6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6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6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6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6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6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6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6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6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6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6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6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6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6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6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6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6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6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6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6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6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6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6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6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6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6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6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6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6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6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6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6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6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6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6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6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6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6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6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6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6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6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6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6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6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6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6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6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6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6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6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6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6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6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6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6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6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6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6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6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6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6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6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6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6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6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6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6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6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6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6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6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6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6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6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6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6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6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6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6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6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6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6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6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6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6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6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6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6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6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6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6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6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6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6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6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6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6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6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6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6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6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6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6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6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6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6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6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6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6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6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6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6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6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6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6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6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6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6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6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6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6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6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6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6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6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6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6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6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6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6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6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6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6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6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6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6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6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6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6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6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6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6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6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6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6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6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6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6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6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6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6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6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6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6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6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6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6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6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6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6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6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6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6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6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6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6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6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6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6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6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6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6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6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6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6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6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6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6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6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6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6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6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6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6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6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6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6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6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6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6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6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6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6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6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6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6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6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6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6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6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6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6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6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6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6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6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6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6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6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6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6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6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6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6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6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6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6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6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6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6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6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6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6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6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6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6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6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6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6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6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6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6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6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6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6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6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6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6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6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6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6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6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6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6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6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6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6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6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6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6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6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6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6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6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6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6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6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6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6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6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6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6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6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6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6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6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6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6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6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6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6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6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6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6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6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6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6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6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6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6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6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6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6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6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6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6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6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6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6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6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6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6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6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6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6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6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6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6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6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6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6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6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6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6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6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6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6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6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6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6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6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6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6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6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6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6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6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6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6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6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6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6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6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6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6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6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6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6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6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6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6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6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6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6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6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6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6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6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6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6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6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6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6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6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6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6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6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6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6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6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6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6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6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6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6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6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6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6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6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6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6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6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6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6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6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6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6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6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6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6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6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6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6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6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6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6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6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6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6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6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6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6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6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6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6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6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6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6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6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6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6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6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6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6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6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6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6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6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6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6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6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6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6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6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6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6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6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6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6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6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6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6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6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6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6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6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6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6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6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6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6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6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6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6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6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6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6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6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6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6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6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6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6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6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6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6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6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6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6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6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6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6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6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6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6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6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6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6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6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6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6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6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6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6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6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6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6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6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6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6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6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6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6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6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6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6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6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6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6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6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6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6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6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6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6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6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6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6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6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6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6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6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6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6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6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6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6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6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6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6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6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6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6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6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6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6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6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6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6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6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6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6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6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6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6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6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6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6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6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6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6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6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6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6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6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6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6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6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6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6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6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6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6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6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6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6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6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6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6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6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6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6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6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6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6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6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6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6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6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6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6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6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6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6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6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6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6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6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6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6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6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6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6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6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6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6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6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6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6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6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6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6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6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6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6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6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6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6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6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6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6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6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6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6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6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6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6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6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6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6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6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C12"/>
  <mergeCells count="1">
    <mergeCell ref="A7:B7"/>
  </mergeCells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42.7109375" customWidth="1"/>
    <col min="2" max="3" width="20.7109375" customWidth="1"/>
    <col min="4" max="4" width="16.28515625" customWidth="1"/>
    <col min="5" max="5" width="15.28515625" customWidth="1"/>
    <col min="6" max="7" width="11.42578125" customWidth="1"/>
    <col min="8" max="8" width="14.5703125" customWidth="1"/>
    <col min="9" max="26" width="11.42578125" customWidth="1"/>
  </cols>
  <sheetData>
    <row r="1" spans="1:26" ht="15.75" customHeight="1">
      <c r="A1" s="9"/>
      <c r="B1" s="73"/>
      <c r="C1" s="73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.75" customHeight="1">
      <c r="A2" s="9"/>
      <c r="B2" s="73"/>
      <c r="C2" s="73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5.75" customHeight="1">
      <c r="A3" s="9"/>
      <c r="B3" s="73"/>
      <c r="C3" s="73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customHeight="1">
      <c r="A4" s="9"/>
      <c r="B4" s="73"/>
      <c r="C4" s="73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5.75" customHeight="1">
      <c r="A5" s="9"/>
      <c r="B5" s="73"/>
      <c r="C5" s="73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5.75" customHeight="1">
      <c r="A6" s="9"/>
      <c r="B6" s="73"/>
      <c r="C6" s="73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5.75" customHeight="1">
      <c r="A7" s="113" t="s">
        <v>792</v>
      </c>
      <c r="B7" s="109"/>
      <c r="C7" s="109"/>
      <c r="D7" s="73"/>
      <c r="E7" s="73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5.75" customHeight="1">
      <c r="A8" s="113" t="s">
        <v>793</v>
      </c>
      <c r="B8" s="109"/>
      <c r="C8" s="109"/>
      <c r="D8" s="73"/>
      <c r="E8" s="73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5.75" customHeight="1">
      <c r="A9" s="7"/>
      <c r="B9" s="34"/>
      <c r="C9" s="34"/>
      <c r="D9" s="73"/>
      <c r="E9" s="73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5.75" customHeight="1">
      <c r="A10" s="7" t="s">
        <v>560</v>
      </c>
      <c r="B10" s="34" t="s">
        <v>794</v>
      </c>
      <c r="C10" s="34" t="s">
        <v>795</v>
      </c>
      <c r="D10" s="73"/>
      <c r="E10" s="73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5.75" customHeight="1">
      <c r="A11" s="21" t="s">
        <v>796</v>
      </c>
      <c r="B11" s="73"/>
      <c r="C11" s="73"/>
      <c r="D11" s="73"/>
      <c r="E11" s="73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5.75" customHeight="1">
      <c r="A12" s="6" t="s">
        <v>5</v>
      </c>
      <c r="B12" s="74">
        <v>0</v>
      </c>
      <c r="C12" s="74" t="e">
        <f>#REF!</f>
        <v>#REF!</v>
      </c>
      <c r="D12" s="73"/>
      <c r="E12" s="73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5.75" customHeight="1">
      <c r="A13" s="6" t="s">
        <v>797</v>
      </c>
      <c r="B13" s="75">
        <f>274110529+2500000</f>
        <v>276610529</v>
      </c>
      <c r="C13" s="75">
        <v>0</v>
      </c>
      <c r="D13" s="73"/>
      <c r="E13" s="73"/>
      <c r="F13" s="29"/>
      <c r="G13" s="29"/>
      <c r="H13" s="29"/>
      <c r="I13" s="75">
        <v>274110529</v>
      </c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5.75" customHeight="1">
      <c r="A14" s="6"/>
      <c r="B14" s="76">
        <f t="shared" ref="B14:C14" si="0">SUM(B12:B13)</f>
        <v>276610529</v>
      </c>
      <c r="C14" s="76" t="e">
        <f t="shared" si="0"/>
        <v>#REF!</v>
      </c>
      <c r="D14" s="73" t="e">
        <f>B14-C14</f>
        <v>#REF!</v>
      </c>
      <c r="E14" s="73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5.75" customHeight="1">
      <c r="A15" s="21" t="s">
        <v>798</v>
      </c>
      <c r="B15" s="73"/>
      <c r="C15" s="73"/>
      <c r="D15" s="73"/>
      <c r="E15" s="73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5.75" customHeight="1">
      <c r="A16" s="6" t="e">
        <f>#REF!</f>
        <v>#REF!</v>
      </c>
      <c r="B16" s="74" t="e">
        <f>#REF!</f>
        <v>#REF!</v>
      </c>
      <c r="C16" s="74" t="e">
        <f>#REF!</f>
        <v>#REF!</v>
      </c>
      <c r="D16" s="73"/>
      <c r="E16" s="73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75" customHeight="1">
      <c r="A17" s="6" t="e">
        <f>#REF!</f>
        <v>#REF!</v>
      </c>
      <c r="B17" s="74" t="e">
        <f>#REF!</f>
        <v>#REF!</v>
      </c>
      <c r="C17" s="74" t="e">
        <f>#REF!</f>
        <v>#REF!</v>
      </c>
      <c r="D17" s="73"/>
      <c r="E17" s="73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5.75" customHeight="1">
      <c r="A18" s="6" t="e">
        <f>#REF!</f>
        <v>#REF!</v>
      </c>
      <c r="B18" s="74" t="e">
        <f>#REF!</f>
        <v>#REF!</v>
      </c>
      <c r="C18" s="74" t="e">
        <f>#REF!</f>
        <v>#REF!</v>
      </c>
      <c r="D18" s="73"/>
      <c r="E18" s="73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75" customHeight="1">
      <c r="A19" s="6" t="e">
        <f>#REF!</f>
        <v>#REF!</v>
      </c>
      <c r="B19" s="74" t="e">
        <f>#REF!</f>
        <v>#REF!</v>
      </c>
      <c r="C19" s="74" t="e">
        <f>#REF!</f>
        <v>#REF!</v>
      </c>
      <c r="D19" s="73"/>
      <c r="E19" s="73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75" customHeight="1">
      <c r="A20" s="6" t="e">
        <f>#REF!</f>
        <v>#REF!</v>
      </c>
      <c r="B20" s="74" t="e">
        <f>#REF!</f>
        <v>#REF!</v>
      </c>
      <c r="C20" s="74"/>
      <c r="D20" s="73"/>
      <c r="E20" s="73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75" customHeight="1">
      <c r="A21" s="6" t="e">
        <f>#REF!</f>
        <v>#REF!</v>
      </c>
      <c r="B21" s="75" t="e">
        <f>#REF!</f>
        <v>#REF!</v>
      </c>
      <c r="C21" s="75" t="e">
        <f>#REF!</f>
        <v>#REF!</v>
      </c>
      <c r="D21" s="73"/>
      <c r="E21" s="73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75" customHeight="1">
      <c r="A22" s="6"/>
      <c r="B22" s="76" t="e">
        <f t="shared" ref="B22:C22" si="1">SUM(B16:B21)</f>
        <v>#REF!</v>
      </c>
      <c r="C22" s="76" t="e">
        <f t="shared" si="1"/>
        <v>#REF!</v>
      </c>
      <c r="D22" s="73" t="e">
        <f>B22-C22</f>
        <v>#REF!</v>
      </c>
      <c r="E22" s="73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75" customHeight="1">
      <c r="A23" s="21" t="s">
        <v>3</v>
      </c>
      <c r="B23" s="76"/>
      <c r="C23" s="76"/>
      <c r="D23" s="73"/>
      <c r="E23" s="73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75" customHeight="1">
      <c r="A24" s="19" t="e">
        <f>#REF!</f>
        <v>#REF!</v>
      </c>
      <c r="B24" s="74" t="e">
        <f>#REF!</f>
        <v>#REF!</v>
      </c>
      <c r="C24" s="77" t="e">
        <f>#REF!</f>
        <v>#REF!</v>
      </c>
      <c r="D24" s="73"/>
      <c r="E24" s="73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75" customHeight="1">
      <c r="A25" s="19" t="e">
        <f>#REF!</f>
        <v>#REF!</v>
      </c>
      <c r="B25" s="74" t="e">
        <f>#REF!</f>
        <v>#REF!</v>
      </c>
      <c r="C25" s="77" t="e">
        <f>#REF!</f>
        <v>#REF!</v>
      </c>
      <c r="D25" s="73"/>
      <c r="E25" s="73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75" customHeight="1">
      <c r="A26" s="19" t="e">
        <f>#REF!</f>
        <v>#REF!</v>
      </c>
      <c r="B26" s="74" t="e">
        <f>#REF!</f>
        <v>#REF!</v>
      </c>
      <c r="C26" s="77" t="e">
        <f>#REF!</f>
        <v>#REF!</v>
      </c>
      <c r="D26" s="73"/>
      <c r="E26" s="73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75" customHeight="1">
      <c r="A27" s="19" t="e">
        <f>#REF!</f>
        <v>#REF!</v>
      </c>
      <c r="B27" s="74" t="e">
        <f>#REF!</f>
        <v>#REF!</v>
      </c>
      <c r="C27" s="77" t="e">
        <f>#REF!</f>
        <v>#REF!</v>
      </c>
      <c r="D27" s="73"/>
      <c r="E27" s="73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75" customHeight="1">
      <c r="A28" s="19" t="e">
        <f>#REF!</f>
        <v>#REF!</v>
      </c>
      <c r="B28" s="74" t="e">
        <f>#REF!</f>
        <v>#REF!</v>
      </c>
      <c r="C28" s="77" t="e">
        <f>#REF!</f>
        <v>#REF!</v>
      </c>
      <c r="D28" s="73"/>
      <c r="E28" s="73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75" customHeight="1">
      <c r="A29" s="19" t="e">
        <f>#REF!</f>
        <v>#REF!</v>
      </c>
      <c r="B29" s="74" t="e">
        <f>#REF!</f>
        <v>#REF!</v>
      </c>
      <c r="C29" s="77" t="e">
        <f>#REF!</f>
        <v>#REF!</v>
      </c>
      <c r="D29" s="73"/>
      <c r="E29" s="73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75" customHeight="1">
      <c r="A30" s="19" t="e">
        <f>#REF!</f>
        <v>#REF!</v>
      </c>
      <c r="B30" s="74" t="e">
        <f>#REF!</f>
        <v>#REF!</v>
      </c>
      <c r="C30" s="77" t="e">
        <f>#REF!</f>
        <v>#REF!</v>
      </c>
      <c r="D30" s="73"/>
      <c r="E30" s="73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5.75" customHeight="1">
      <c r="A31" s="19" t="e">
        <f>#REF!</f>
        <v>#REF!</v>
      </c>
      <c r="B31" s="74" t="e">
        <f>#REF!</f>
        <v>#REF!</v>
      </c>
      <c r="C31" s="77" t="e">
        <f>#REF!</f>
        <v>#REF!</v>
      </c>
      <c r="D31" s="73"/>
      <c r="E31" s="73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.75" customHeight="1">
      <c r="A32" s="19" t="e">
        <f>#REF!</f>
        <v>#REF!</v>
      </c>
      <c r="B32" s="74" t="e">
        <f>#REF!</f>
        <v>#REF!</v>
      </c>
      <c r="C32" s="77" t="e">
        <f>#REF!</f>
        <v>#REF!</v>
      </c>
      <c r="D32" s="73"/>
      <c r="E32" s="73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75" customHeight="1">
      <c r="A33" s="19" t="e">
        <f>#REF!</f>
        <v>#REF!</v>
      </c>
      <c r="B33" s="74" t="e">
        <f>#REF!</f>
        <v>#REF!</v>
      </c>
      <c r="C33" s="77" t="e">
        <f>#REF!</f>
        <v>#REF!</v>
      </c>
      <c r="D33" s="73"/>
      <c r="E33" s="73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75" customHeight="1">
      <c r="A34" s="19" t="e">
        <f>#REF!</f>
        <v>#REF!</v>
      </c>
      <c r="B34" s="74" t="e">
        <f>#REF!</f>
        <v>#REF!</v>
      </c>
      <c r="C34" s="77" t="e">
        <f>#REF!</f>
        <v>#REF!</v>
      </c>
      <c r="D34" s="73"/>
      <c r="E34" s="73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75" customHeight="1">
      <c r="A35" s="19" t="e">
        <f>#REF!</f>
        <v>#REF!</v>
      </c>
      <c r="B35" s="74" t="e">
        <f>#REF!</f>
        <v>#REF!</v>
      </c>
      <c r="C35" s="77" t="e">
        <f>#REF!</f>
        <v>#REF!</v>
      </c>
      <c r="D35" s="73"/>
      <c r="E35" s="73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75" customHeight="1">
      <c r="A36" s="19" t="e">
        <f>#REF!</f>
        <v>#REF!</v>
      </c>
      <c r="B36" s="77" t="e">
        <f>#REF!</f>
        <v>#REF!</v>
      </c>
      <c r="C36" s="77" t="e">
        <f>#REF!</f>
        <v>#REF!</v>
      </c>
      <c r="D36" s="73"/>
      <c r="E36" s="73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75" customHeight="1">
      <c r="A37" s="19" t="e">
        <f>#REF!</f>
        <v>#REF!</v>
      </c>
      <c r="B37" s="78" t="e">
        <f>#REF!</f>
        <v>#REF!</v>
      </c>
      <c r="C37" s="78" t="e">
        <f>#REF!</f>
        <v>#REF!</v>
      </c>
      <c r="D37" s="73"/>
      <c r="E37" s="73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75" customHeight="1">
      <c r="A38" s="6"/>
      <c r="B38" s="76" t="e">
        <f t="shared" ref="B38:C38" si="2">SUM(B24:B37)</f>
        <v>#REF!</v>
      </c>
      <c r="C38" s="76" t="e">
        <f t="shared" si="2"/>
        <v>#REF!</v>
      </c>
      <c r="D38" s="73" t="e">
        <f>B38-C38</f>
        <v>#REF!</v>
      </c>
      <c r="E38" s="73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75" customHeight="1">
      <c r="A39" s="9"/>
      <c r="B39" s="29"/>
      <c r="C39" s="29"/>
      <c r="D39" s="73"/>
      <c r="E39" s="73" t="e">
        <f t="shared" ref="E39:E41" si="3">D39-C24</f>
        <v>#REF!</v>
      </c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75" customHeight="1">
      <c r="A40" s="21" t="s">
        <v>4</v>
      </c>
      <c r="B40" s="29"/>
      <c r="C40" s="29"/>
      <c r="D40" s="73"/>
      <c r="E40" s="73" t="e">
        <f t="shared" si="3"/>
        <v>#REF!</v>
      </c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75" customHeight="1">
      <c r="A41" s="9" t="e">
        <f>#REF!</f>
        <v>#REF!</v>
      </c>
      <c r="B41" s="31" t="e">
        <f>#REF!</f>
        <v>#REF!</v>
      </c>
      <c r="C41" s="31" t="e">
        <f>#REF!</f>
        <v>#REF!</v>
      </c>
      <c r="D41" s="73"/>
      <c r="E41" s="73" t="e">
        <f t="shared" si="3"/>
        <v>#REF!</v>
      </c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75" customHeight="1">
      <c r="A42" s="9" t="e">
        <f>#REF!</f>
        <v>#REF!</v>
      </c>
      <c r="B42" s="31" t="e">
        <f>#REF!</f>
        <v>#REF!</v>
      </c>
      <c r="C42" s="31" t="e">
        <f>#REF!</f>
        <v>#REF!</v>
      </c>
      <c r="D42" s="73"/>
      <c r="E42" s="73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75" customHeight="1">
      <c r="A43" s="9" t="e">
        <f>#REF!</f>
        <v>#REF!</v>
      </c>
      <c r="B43" s="31" t="e">
        <f>#REF!</f>
        <v>#REF!</v>
      </c>
      <c r="C43" s="31" t="e">
        <f>#REF!</f>
        <v>#REF!</v>
      </c>
      <c r="D43" s="73"/>
      <c r="E43" s="73" t="e">
        <f>D43-#REF!</f>
        <v>#REF!</v>
      </c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75" customHeight="1">
      <c r="A44" s="9" t="e">
        <f>#REF!</f>
        <v>#REF!</v>
      </c>
      <c r="B44" s="31" t="e">
        <f>#REF!</f>
        <v>#REF!</v>
      </c>
      <c r="C44" s="31" t="e">
        <f>#REF!</f>
        <v>#REF!</v>
      </c>
      <c r="D44" s="73"/>
      <c r="E44" s="73" t="e">
        <f t="shared" ref="E44:E48" si="4">D44-C28</f>
        <v>#REF!</v>
      </c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.75" customHeight="1">
      <c r="A45" s="9" t="e">
        <f>#REF!</f>
        <v>#REF!</v>
      </c>
      <c r="B45" s="31" t="e">
        <f>#REF!</f>
        <v>#REF!</v>
      </c>
      <c r="C45" s="31" t="e">
        <f>#REF!</f>
        <v>#REF!</v>
      </c>
      <c r="D45" s="73"/>
      <c r="E45" s="73" t="e">
        <f t="shared" si="4"/>
        <v>#REF!</v>
      </c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75" customHeight="1">
      <c r="A46" s="9" t="e">
        <f>#REF!</f>
        <v>#REF!</v>
      </c>
      <c r="B46" s="31" t="e">
        <f>#REF!</f>
        <v>#REF!</v>
      </c>
      <c r="C46" s="31" t="e">
        <f>#REF!</f>
        <v>#REF!</v>
      </c>
      <c r="D46" s="73"/>
      <c r="E46" s="73" t="e">
        <f t="shared" si="4"/>
        <v>#REF!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.75" customHeight="1">
      <c r="A47" s="9" t="e">
        <f>#REF!</f>
        <v>#REF!</v>
      </c>
      <c r="B47" s="31" t="e">
        <f>#REF!</f>
        <v>#REF!</v>
      </c>
      <c r="C47" s="31" t="e">
        <f>#REF!</f>
        <v>#REF!</v>
      </c>
      <c r="D47" s="73"/>
      <c r="E47" s="73" t="e">
        <f t="shared" si="4"/>
        <v>#REF!</v>
      </c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.75" customHeight="1">
      <c r="A48" s="9" t="e">
        <f>#REF!</f>
        <v>#REF!</v>
      </c>
      <c r="B48" s="31" t="e">
        <f>#REF!</f>
        <v>#REF!</v>
      </c>
      <c r="C48" s="31" t="e">
        <f>#REF!</f>
        <v>#REF!</v>
      </c>
      <c r="D48" s="73"/>
      <c r="E48" s="73" t="e">
        <f t="shared" si="4"/>
        <v>#REF!</v>
      </c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5.75" customHeight="1">
      <c r="A49" s="9" t="e">
        <f>#REF!</f>
        <v>#REF!</v>
      </c>
      <c r="B49" s="31" t="e">
        <f>#REF!</f>
        <v>#REF!</v>
      </c>
      <c r="C49" s="31" t="e">
        <f>#REF!</f>
        <v>#REF!</v>
      </c>
      <c r="D49" s="73"/>
      <c r="E49" s="73" t="e">
        <f t="shared" ref="E49:E50" si="5">D49-#REF!</f>
        <v>#REF!</v>
      </c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.75" customHeight="1">
      <c r="A50" s="9" t="e">
        <f>#REF!</f>
        <v>#REF!</v>
      </c>
      <c r="B50" s="31" t="e">
        <f>#REF!</f>
        <v>#REF!</v>
      </c>
      <c r="C50" s="31" t="e">
        <f>#REF!</f>
        <v>#REF!</v>
      </c>
      <c r="D50" s="73"/>
      <c r="E50" s="73" t="e">
        <f t="shared" si="5"/>
        <v>#REF!</v>
      </c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75" customHeight="1">
      <c r="A51" s="9" t="e">
        <f>#REF!</f>
        <v>#REF!</v>
      </c>
      <c r="B51" s="31" t="e">
        <f>#REF!</f>
        <v>#REF!</v>
      </c>
      <c r="C51" s="31" t="e">
        <f>#REF!</f>
        <v>#REF!</v>
      </c>
      <c r="D51" s="73"/>
      <c r="E51" s="73" t="e">
        <f t="shared" ref="E51:E52" si="6">D51-C33</f>
        <v>#REF!</v>
      </c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75" customHeight="1">
      <c r="A52" s="9" t="e">
        <f>#REF!</f>
        <v>#REF!</v>
      </c>
      <c r="B52" s="31" t="e">
        <f>#REF!</f>
        <v>#REF!</v>
      </c>
      <c r="C52" s="31" t="e">
        <f>#REF!</f>
        <v>#REF!</v>
      </c>
      <c r="D52" s="73"/>
      <c r="E52" s="73" t="e">
        <f t="shared" si="6"/>
        <v>#REF!</v>
      </c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5.75" customHeight="1">
      <c r="A53" s="9" t="e">
        <f>#REF!</f>
        <v>#REF!</v>
      </c>
      <c r="B53" s="31" t="e">
        <f>#REF!</f>
        <v>#REF!</v>
      </c>
      <c r="C53" s="31" t="e">
        <f>#REF!</f>
        <v>#REF!</v>
      </c>
      <c r="D53" s="73"/>
      <c r="E53" s="73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75" customHeight="1">
      <c r="A54" s="9" t="e">
        <f>#REF!</f>
        <v>#REF!</v>
      </c>
      <c r="B54" s="31" t="e">
        <f>#REF!</f>
        <v>#REF!</v>
      </c>
      <c r="C54" s="31" t="e">
        <f>#REF!</f>
        <v>#REF!</v>
      </c>
      <c r="D54" s="73"/>
      <c r="E54" s="73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5.75" customHeight="1">
      <c r="A55" s="9" t="e">
        <f>#REF!</f>
        <v>#REF!</v>
      </c>
      <c r="B55" s="31" t="e">
        <f>#REF!</f>
        <v>#REF!</v>
      </c>
      <c r="C55" s="31" t="e">
        <f>#REF!</f>
        <v>#REF!</v>
      </c>
      <c r="D55" s="73"/>
      <c r="E55" s="73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5.75" customHeight="1">
      <c r="A56" s="9" t="e">
        <f>#REF!</f>
        <v>#REF!</v>
      </c>
      <c r="B56" s="31" t="e">
        <f>#REF!</f>
        <v>#REF!</v>
      </c>
      <c r="C56" s="31" t="e">
        <f>#REF!</f>
        <v>#REF!</v>
      </c>
      <c r="D56" s="73"/>
      <c r="E56" s="73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5.75" customHeight="1">
      <c r="A57" s="9" t="e">
        <f>#REF!</f>
        <v>#REF!</v>
      </c>
      <c r="B57" s="31" t="e">
        <f>#REF!</f>
        <v>#REF!</v>
      </c>
      <c r="C57" s="31" t="e">
        <f>#REF!</f>
        <v>#REF!</v>
      </c>
      <c r="D57" s="73"/>
      <c r="E57" s="73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5.75" customHeight="1">
      <c r="A58" s="9" t="e">
        <f>#REF!</f>
        <v>#REF!</v>
      </c>
      <c r="B58" s="31" t="e">
        <f>#REF!</f>
        <v>#REF!</v>
      </c>
      <c r="C58" s="31" t="e">
        <f>#REF!</f>
        <v>#REF!</v>
      </c>
      <c r="D58" s="73"/>
      <c r="E58" s="73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75" customHeight="1">
      <c r="A59" s="9" t="e">
        <f>#REF!</f>
        <v>#REF!</v>
      </c>
      <c r="B59" s="31" t="e">
        <f>#REF!</f>
        <v>#REF!</v>
      </c>
      <c r="C59" s="31" t="e">
        <f>#REF!</f>
        <v>#REF!</v>
      </c>
      <c r="D59" s="73"/>
      <c r="E59" s="73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75" customHeight="1">
      <c r="A60" s="9" t="e">
        <f>#REF!</f>
        <v>#REF!</v>
      </c>
      <c r="B60" s="31" t="e">
        <f>#REF!</f>
        <v>#REF!</v>
      </c>
      <c r="C60" s="31" t="e">
        <f>#REF!</f>
        <v>#REF!</v>
      </c>
      <c r="D60" s="73"/>
      <c r="E60" s="73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75" customHeight="1">
      <c r="A61" s="9" t="e">
        <f>#REF!</f>
        <v>#REF!</v>
      </c>
      <c r="B61" s="31"/>
      <c r="C61" s="31" t="e">
        <f>#REF!</f>
        <v>#REF!</v>
      </c>
      <c r="D61" s="73"/>
      <c r="E61" s="73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.75" customHeight="1">
      <c r="A62" s="9" t="e">
        <f>#REF!</f>
        <v>#REF!</v>
      </c>
      <c r="B62" s="31"/>
      <c r="C62" s="31" t="e">
        <f>#REF!</f>
        <v>#REF!</v>
      </c>
      <c r="D62" s="73"/>
      <c r="E62" s="73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5.75" customHeight="1">
      <c r="A63" s="9" t="e">
        <f>#REF!</f>
        <v>#REF!</v>
      </c>
      <c r="B63" s="31"/>
      <c r="C63" s="31" t="e">
        <f>#REF!</f>
        <v>#REF!</v>
      </c>
      <c r="D63" s="73"/>
      <c r="E63" s="73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5.75" customHeight="1">
      <c r="A64" s="9" t="e">
        <f>#REF!</f>
        <v>#REF!</v>
      </c>
      <c r="B64" s="31"/>
      <c r="C64" s="31" t="e">
        <f>#REF!</f>
        <v>#REF!</v>
      </c>
      <c r="D64" s="73"/>
      <c r="E64" s="73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75" customHeight="1">
      <c r="A65" s="9" t="e">
        <f>#REF!</f>
        <v>#REF!</v>
      </c>
      <c r="B65" s="31"/>
      <c r="C65" s="31" t="e">
        <f>#REF!</f>
        <v>#REF!</v>
      </c>
      <c r="D65" s="73"/>
      <c r="E65" s="73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5.75" customHeight="1">
      <c r="A66" s="9" t="e">
        <f>#REF!</f>
        <v>#REF!</v>
      </c>
      <c r="B66" s="31"/>
      <c r="C66" s="31" t="e">
        <f>#REF!</f>
        <v>#REF!</v>
      </c>
      <c r="D66" s="73"/>
      <c r="E66" s="73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.75" customHeight="1">
      <c r="A67" s="9" t="e">
        <f>#REF!</f>
        <v>#REF!</v>
      </c>
      <c r="B67" s="79" t="e">
        <f>#REF!</f>
        <v>#REF!</v>
      </c>
      <c r="C67" s="79" t="e">
        <f>#REF!</f>
        <v>#REF!</v>
      </c>
      <c r="D67" s="29"/>
      <c r="E67" s="73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75" customHeight="1">
      <c r="A68" s="9"/>
      <c r="B68" s="76" t="e">
        <f t="shared" ref="B68:C68" si="7">SUM(B41:B67)</f>
        <v>#REF!</v>
      </c>
      <c r="C68" s="76" t="e">
        <f t="shared" si="7"/>
        <v>#REF!</v>
      </c>
      <c r="D68" s="73" t="e">
        <f>B68-C68</f>
        <v>#REF!</v>
      </c>
      <c r="E68" s="73"/>
      <c r="F68" s="29"/>
      <c r="G68" s="29"/>
      <c r="H68" s="73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.75" customHeight="1">
      <c r="A69" s="6"/>
      <c r="B69" s="76"/>
      <c r="C69" s="76"/>
      <c r="D69" s="73"/>
      <c r="E69" s="73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5.75" customHeight="1">
      <c r="A70" s="5" t="s">
        <v>558</v>
      </c>
      <c r="B70" s="76" t="e">
        <f t="shared" ref="B70:C70" si="8">B68+B38+B22+B14</f>
        <v>#REF!</v>
      </c>
      <c r="C70" s="76" t="e">
        <f t="shared" si="8"/>
        <v>#REF!</v>
      </c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5.75" customHeight="1">
      <c r="A71" s="5" t="s">
        <v>799</v>
      </c>
      <c r="B71" s="76"/>
      <c r="C71" s="76" t="e">
        <f>B72-(C38+C22+C14+C68)</f>
        <v>#REF!</v>
      </c>
      <c r="D71" s="73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5.75" customHeight="1">
      <c r="A72" s="5" t="s">
        <v>800</v>
      </c>
      <c r="B72" s="80" t="e">
        <f>B70</f>
        <v>#REF!</v>
      </c>
      <c r="C72" s="80" t="e">
        <f>C70+C71</f>
        <v>#REF!</v>
      </c>
      <c r="D72" s="29"/>
      <c r="E72" s="73" t="e">
        <f>B72-C72</f>
        <v>#REF!</v>
      </c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5.75" customHeight="1">
      <c r="A73" s="9"/>
      <c r="B73" s="73"/>
      <c r="C73" s="73"/>
      <c r="D73" s="81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5.75" customHeight="1">
      <c r="A74" s="9"/>
      <c r="B74" s="73"/>
      <c r="C74" s="73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5.75" customHeight="1">
      <c r="A75" s="9"/>
      <c r="B75" s="73"/>
      <c r="C75" s="73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5.75" customHeight="1">
      <c r="A76" s="9"/>
      <c r="B76" s="73"/>
      <c r="C76" s="73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5.75" customHeight="1">
      <c r="A77" s="9"/>
      <c r="B77" s="73"/>
      <c r="C77" s="73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5.75" customHeight="1">
      <c r="A78" s="9"/>
      <c r="B78" s="73"/>
      <c r="C78" s="7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5.75" customHeight="1">
      <c r="A79" s="9"/>
      <c r="B79" s="73"/>
      <c r="C79" s="73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5.75" customHeight="1">
      <c r="A80" s="9"/>
      <c r="B80" s="73"/>
      <c r="C80" s="73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5.75" customHeight="1">
      <c r="A81" s="9"/>
      <c r="B81" s="73"/>
      <c r="C81" s="73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5.75" customHeight="1">
      <c r="A82" s="9"/>
      <c r="B82" s="73"/>
      <c r="C82" s="73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5.75" customHeight="1">
      <c r="A83" s="9"/>
      <c r="B83" s="73"/>
      <c r="C83" s="73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5.75" customHeight="1">
      <c r="A84" s="9"/>
      <c r="B84" s="73"/>
      <c r="C84" s="73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5.75" customHeight="1">
      <c r="A85" s="9"/>
      <c r="B85" s="73"/>
      <c r="C85" s="73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5.75" customHeight="1">
      <c r="A86" s="9"/>
      <c r="B86" s="73"/>
      <c r="C86" s="73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5.75" customHeight="1">
      <c r="A87" s="9"/>
      <c r="B87" s="73"/>
      <c r="C87" s="73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5.75" customHeight="1">
      <c r="A88" s="9"/>
      <c r="B88" s="73"/>
      <c r="C88" s="73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5.75" customHeight="1">
      <c r="A89" s="9"/>
      <c r="B89" s="73"/>
      <c r="C89" s="73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5.75" customHeight="1">
      <c r="A90" s="9"/>
      <c r="B90" s="73"/>
      <c r="C90" s="73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5.75" customHeight="1">
      <c r="A91" s="9"/>
      <c r="B91" s="73"/>
      <c r="C91" s="73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5.75" customHeight="1">
      <c r="A92" s="9"/>
      <c r="B92" s="73"/>
      <c r="C92" s="73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5.75" customHeight="1">
      <c r="A93" s="9"/>
      <c r="B93" s="73"/>
      <c r="C93" s="73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5.75" customHeight="1">
      <c r="A94" s="9"/>
      <c r="B94" s="73"/>
      <c r="C94" s="73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5.75" customHeight="1">
      <c r="A95" s="9"/>
      <c r="B95" s="73"/>
      <c r="C95" s="73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5.75" customHeight="1">
      <c r="A96" s="9"/>
      <c r="B96" s="73"/>
      <c r="C96" s="73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5.75" customHeight="1">
      <c r="A97" s="9"/>
      <c r="B97" s="73"/>
      <c r="C97" s="73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5.75" customHeight="1">
      <c r="A98" s="9"/>
      <c r="B98" s="73"/>
      <c r="C98" s="73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5.75" customHeight="1">
      <c r="A99" s="9"/>
      <c r="B99" s="73"/>
      <c r="C99" s="73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5.75" customHeight="1">
      <c r="A100" s="9"/>
      <c r="B100" s="73"/>
      <c r="C100" s="73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5.75" customHeight="1">
      <c r="A101" s="9"/>
      <c r="B101" s="73"/>
      <c r="C101" s="73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5.75" customHeight="1">
      <c r="A102" s="9"/>
      <c r="B102" s="73"/>
      <c r="C102" s="73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5.75" customHeight="1">
      <c r="A103" s="9"/>
      <c r="B103" s="73"/>
      <c r="C103" s="73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5.75" customHeight="1">
      <c r="A104" s="9"/>
      <c r="B104" s="73"/>
      <c r="C104" s="73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5.75" customHeight="1">
      <c r="A105" s="9"/>
      <c r="B105" s="73"/>
      <c r="C105" s="73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5.75" customHeight="1">
      <c r="A106" s="9"/>
      <c r="B106" s="73"/>
      <c r="C106" s="73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5.75" customHeight="1">
      <c r="A107" s="9"/>
      <c r="B107" s="73"/>
      <c r="C107" s="73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5.75" customHeight="1">
      <c r="A108" s="9"/>
      <c r="B108" s="73"/>
      <c r="C108" s="73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5.75" customHeight="1">
      <c r="A109" s="9"/>
      <c r="B109" s="73"/>
      <c r="C109" s="73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5.75" customHeight="1">
      <c r="A110" s="9"/>
      <c r="B110" s="73"/>
      <c r="C110" s="73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5.75" customHeight="1">
      <c r="A111" s="9"/>
      <c r="B111" s="73"/>
      <c r="C111" s="73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5.75" customHeight="1">
      <c r="A112" s="9"/>
      <c r="B112" s="73"/>
      <c r="C112" s="73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5.75" customHeight="1">
      <c r="A113" s="9"/>
      <c r="B113" s="73"/>
      <c r="C113" s="73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5.75" customHeight="1">
      <c r="A114" s="9"/>
      <c r="B114" s="73"/>
      <c r="C114" s="73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5.75" customHeight="1">
      <c r="A115" s="9"/>
      <c r="B115" s="73"/>
      <c r="C115" s="73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5.75" customHeight="1">
      <c r="A116" s="9"/>
      <c r="B116" s="73"/>
      <c r="C116" s="73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5.75" customHeight="1">
      <c r="A117" s="9"/>
      <c r="B117" s="73"/>
      <c r="C117" s="73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5.75" customHeight="1">
      <c r="A118" s="9"/>
      <c r="B118" s="73"/>
      <c r="C118" s="73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5.75" customHeight="1">
      <c r="A119" s="9"/>
      <c r="B119" s="73"/>
      <c r="C119" s="73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5.75" customHeight="1">
      <c r="A120" s="9"/>
      <c r="B120" s="73"/>
      <c r="C120" s="73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5.75" customHeight="1">
      <c r="A121" s="9"/>
      <c r="B121" s="73"/>
      <c r="C121" s="73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5.75" customHeight="1">
      <c r="A122" s="9"/>
      <c r="B122" s="73"/>
      <c r="C122" s="73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5.75" customHeight="1">
      <c r="A123" s="9"/>
      <c r="B123" s="73"/>
      <c r="C123" s="73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5.75" customHeight="1">
      <c r="A124" s="9"/>
      <c r="B124" s="73"/>
      <c r="C124" s="73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5.75" customHeight="1">
      <c r="A125" s="9"/>
      <c r="B125" s="73"/>
      <c r="C125" s="73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5.75" customHeight="1">
      <c r="A126" s="9"/>
      <c r="B126" s="73"/>
      <c r="C126" s="73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5.75" customHeight="1">
      <c r="A127" s="9"/>
      <c r="B127" s="73"/>
      <c r="C127" s="73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5.75" customHeight="1">
      <c r="A128" s="9"/>
      <c r="B128" s="73"/>
      <c r="C128" s="73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5.75" customHeight="1">
      <c r="A129" s="9"/>
      <c r="B129" s="73"/>
      <c r="C129" s="73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5.75" customHeight="1">
      <c r="A130" s="9"/>
      <c r="B130" s="73"/>
      <c r="C130" s="73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5.75" customHeight="1">
      <c r="A131" s="9"/>
      <c r="B131" s="73"/>
      <c r="C131" s="73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5.75" customHeight="1">
      <c r="A132" s="9"/>
      <c r="B132" s="73"/>
      <c r="C132" s="73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5.75" customHeight="1">
      <c r="A133" s="9"/>
      <c r="B133" s="73"/>
      <c r="C133" s="73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5.75" customHeight="1">
      <c r="A134" s="9"/>
      <c r="B134" s="73"/>
      <c r="C134" s="73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5.75" customHeight="1">
      <c r="A135" s="9"/>
      <c r="B135" s="73"/>
      <c r="C135" s="73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5.75" customHeight="1">
      <c r="A136" s="9"/>
      <c r="B136" s="73"/>
      <c r="C136" s="73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5.75" customHeight="1">
      <c r="A137" s="9"/>
      <c r="B137" s="73"/>
      <c r="C137" s="73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5.75" customHeight="1">
      <c r="A138" s="9"/>
      <c r="B138" s="73"/>
      <c r="C138" s="73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5.75" customHeight="1">
      <c r="A139" s="9"/>
      <c r="B139" s="73"/>
      <c r="C139" s="73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5.75" customHeight="1">
      <c r="A140" s="9"/>
      <c r="B140" s="73"/>
      <c r="C140" s="73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5.75" customHeight="1">
      <c r="A141" s="9"/>
      <c r="B141" s="73"/>
      <c r="C141" s="73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5.75" customHeight="1">
      <c r="A142" s="9"/>
      <c r="B142" s="73"/>
      <c r="C142" s="73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5.75" customHeight="1">
      <c r="A143" s="9"/>
      <c r="B143" s="73"/>
      <c r="C143" s="73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5.75" customHeight="1">
      <c r="A144" s="9"/>
      <c r="B144" s="73"/>
      <c r="C144" s="73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5.75" customHeight="1">
      <c r="A145" s="9"/>
      <c r="B145" s="73"/>
      <c r="C145" s="73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5.75" customHeight="1">
      <c r="A146" s="9"/>
      <c r="B146" s="73"/>
      <c r="C146" s="73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5.75" customHeight="1">
      <c r="A147" s="9"/>
      <c r="B147" s="73"/>
      <c r="C147" s="73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5.75" customHeight="1">
      <c r="A148" s="9"/>
      <c r="B148" s="73"/>
      <c r="C148" s="73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5.75" customHeight="1">
      <c r="A149" s="9"/>
      <c r="B149" s="73"/>
      <c r="C149" s="73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5.75" customHeight="1">
      <c r="A150" s="9"/>
      <c r="B150" s="73"/>
      <c r="C150" s="73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5.75" customHeight="1">
      <c r="A151" s="9"/>
      <c r="B151" s="73"/>
      <c r="C151" s="73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5.75" customHeight="1">
      <c r="A152" s="9"/>
      <c r="B152" s="73"/>
      <c r="C152" s="73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5.75" customHeight="1">
      <c r="A153" s="9"/>
      <c r="B153" s="73"/>
      <c r="C153" s="73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5.75" customHeight="1">
      <c r="A154" s="9"/>
      <c r="B154" s="73"/>
      <c r="C154" s="73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5.75" customHeight="1">
      <c r="A155" s="9"/>
      <c r="B155" s="73"/>
      <c r="C155" s="73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5.75" customHeight="1">
      <c r="A156" s="9"/>
      <c r="B156" s="73"/>
      <c r="C156" s="73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5.75" customHeight="1">
      <c r="A157" s="9"/>
      <c r="B157" s="73"/>
      <c r="C157" s="73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5.75" customHeight="1">
      <c r="A158" s="9"/>
      <c r="B158" s="73"/>
      <c r="C158" s="73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5.75" customHeight="1">
      <c r="A159" s="9"/>
      <c r="B159" s="73"/>
      <c r="C159" s="73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5.75" customHeight="1">
      <c r="A160" s="9"/>
      <c r="B160" s="73"/>
      <c r="C160" s="73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5.75" customHeight="1">
      <c r="A161" s="9"/>
      <c r="B161" s="73"/>
      <c r="C161" s="73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5.75" customHeight="1">
      <c r="A162" s="9"/>
      <c r="B162" s="73"/>
      <c r="C162" s="73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5.75" customHeight="1">
      <c r="A163" s="9"/>
      <c r="B163" s="73"/>
      <c r="C163" s="73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5.75" customHeight="1">
      <c r="A164" s="9"/>
      <c r="B164" s="73"/>
      <c r="C164" s="73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5.75" customHeight="1">
      <c r="A165" s="9"/>
      <c r="B165" s="73"/>
      <c r="C165" s="73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5.75" customHeight="1">
      <c r="A166" s="9"/>
      <c r="B166" s="73"/>
      <c r="C166" s="73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5.75" customHeight="1">
      <c r="A167" s="9"/>
      <c r="B167" s="73"/>
      <c r="C167" s="73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5.75" customHeight="1">
      <c r="A168" s="9"/>
      <c r="B168" s="73"/>
      <c r="C168" s="73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5.75" customHeight="1">
      <c r="A169" s="9"/>
      <c r="B169" s="73"/>
      <c r="C169" s="73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5.75" customHeight="1">
      <c r="A170" s="9"/>
      <c r="B170" s="73"/>
      <c r="C170" s="73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5.75" customHeight="1">
      <c r="A171" s="9"/>
      <c r="B171" s="73"/>
      <c r="C171" s="73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5.75" customHeight="1">
      <c r="A172" s="9"/>
      <c r="B172" s="73"/>
      <c r="C172" s="73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5.75" customHeight="1">
      <c r="A173" s="9"/>
      <c r="B173" s="73"/>
      <c r="C173" s="73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5.75" customHeight="1">
      <c r="A174" s="9"/>
      <c r="B174" s="73"/>
      <c r="C174" s="73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5.75" customHeight="1">
      <c r="A175" s="9"/>
      <c r="B175" s="73"/>
      <c r="C175" s="73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5.75" customHeight="1">
      <c r="A176" s="9"/>
      <c r="B176" s="73"/>
      <c r="C176" s="73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5.75" customHeight="1">
      <c r="A177" s="9"/>
      <c r="B177" s="73"/>
      <c r="C177" s="73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5.75" customHeight="1">
      <c r="A178" s="9"/>
      <c r="B178" s="73"/>
      <c r="C178" s="73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5.75" customHeight="1">
      <c r="A179" s="9"/>
      <c r="B179" s="73"/>
      <c r="C179" s="73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5.75" customHeight="1">
      <c r="A180" s="9"/>
      <c r="B180" s="73"/>
      <c r="C180" s="73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5.75" customHeight="1">
      <c r="A181" s="9"/>
      <c r="B181" s="73"/>
      <c r="C181" s="73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5.75" customHeight="1">
      <c r="A182" s="9"/>
      <c r="B182" s="73"/>
      <c r="C182" s="73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5.75" customHeight="1">
      <c r="A183" s="9"/>
      <c r="B183" s="73"/>
      <c r="C183" s="73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5.75" customHeight="1">
      <c r="A184" s="9"/>
      <c r="B184" s="73"/>
      <c r="C184" s="73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5.75" customHeight="1">
      <c r="A185" s="9"/>
      <c r="B185" s="73"/>
      <c r="C185" s="73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5.75" customHeight="1">
      <c r="A186" s="9"/>
      <c r="B186" s="73"/>
      <c r="C186" s="73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5.75" customHeight="1">
      <c r="A187" s="9"/>
      <c r="B187" s="73"/>
      <c r="C187" s="73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5.75" customHeight="1">
      <c r="A188" s="9"/>
      <c r="B188" s="73"/>
      <c r="C188" s="73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5.75" customHeight="1">
      <c r="A189" s="9"/>
      <c r="B189" s="73"/>
      <c r="C189" s="73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5.75" customHeight="1">
      <c r="A190" s="9"/>
      <c r="B190" s="73"/>
      <c r="C190" s="73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5.75" customHeight="1">
      <c r="A191" s="9"/>
      <c r="B191" s="73"/>
      <c r="C191" s="73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5.75" customHeight="1">
      <c r="A192" s="9"/>
      <c r="B192" s="73"/>
      <c r="C192" s="73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5.75" customHeight="1">
      <c r="A193" s="9"/>
      <c r="B193" s="73"/>
      <c r="C193" s="73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5.75" customHeight="1">
      <c r="A194" s="9"/>
      <c r="B194" s="73"/>
      <c r="C194" s="73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5.75" customHeight="1">
      <c r="A195" s="9"/>
      <c r="B195" s="73"/>
      <c r="C195" s="73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5.75" customHeight="1">
      <c r="A196" s="9"/>
      <c r="B196" s="73"/>
      <c r="C196" s="73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5.75" customHeight="1">
      <c r="A197" s="9"/>
      <c r="B197" s="73"/>
      <c r="C197" s="73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5.75" customHeight="1">
      <c r="A198" s="9"/>
      <c r="B198" s="73"/>
      <c r="C198" s="73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5.75" customHeight="1">
      <c r="A199" s="9"/>
      <c r="B199" s="73"/>
      <c r="C199" s="73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5.75" customHeight="1">
      <c r="A200" s="9"/>
      <c r="B200" s="73"/>
      <c r="C200" s="73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5.75" customHeight="1">
      <c r="A201" s="9"/>
      <c r="B201" s="73"/>
      <c r="C201" s="73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5.75" customHeight="1">
      <c r="A202" s="9"/>
      <c r="B202" s="73"/>
      <c r="C202" s="73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5.75" customHeight="1">
      <c r="A203" s="9"/>
      <c r="B203" s="73"/>
      <c r="C203" s="73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5.75" customHeight="1">
      <c r="A204" s="9"/>
      <c r="B204" s="73"/>
      <c r="C204" s="73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5.75" customHeight="1">
      <c r="A205" s="9"/>
      <c r="B205" s="73"/>
      <c r="C205" s="73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5.75" customHeight="1">
      <c r="A206" s="9"/>
      <c r="B206" s="73"/>
      <c r="C206" s="73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5.75" customHeight="1">
      <c r="A207" s="9"/>
      <c r="B207" s="73"/>
      <c r="C207" s="73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5.75" customHeight="1">
      <c r="A208" s="9"/>
      <c r="B208" s="73"/>
      <c r="C208" s="73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5.75" customHeight="1">
      <c r="A209" s="9"/>
      <c r="B209" s="73"/>
      <c r="C209" s="73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5.75" customHeight="1">
      <c r="A210" s="9"/>
      <c r="B210" s="73"/>
      <c r="C210" s="73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5.75" customHeight="1">
      <c r="A211" s="9"/>
      <c r="B211" s="73"/>
      <c r="C211" s="73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5.75" customHeight="1">
      <c r="A212" s="9"/>
      <c r="B212" s="73"/>
      <c r="C212" s="73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5.75" customHeight="1">
      <c r="A213" s="9"/>
      <c r="B213" s="73"/>
      <c r="C213" s="73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5.75" customHeight="1">
      <c r="A214" s="9"/>
      <c r="B214" s="73"/>
      <c r="C214" s="73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5.75" customHeight="1">
      <c r="A215" s="9"/>
      <c r="B215" s="73"/>
      <c r="C215" s="73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5.75" customHeight="1">
      <c r="A216" s="9"/>
      <c r="B216" s="73"/>
      <c r="C216" s="73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5.75" customHeight="1">
      <c r="A217" s="9"/>
      <c r="B217" s="73"/>
      <c r="C217" s="73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5.75" customHeight="1">
      <c r="A218" s="9"/>
      <c r="B218" s="73"/>
      <c r="C218" s="73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5.75" customHeight="1">
      <c r="A219" s="9"/>
      <c r="B219" s="73"/>
      <c r="C219" s="73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5.75" customHeight="1">
      <c r="A220" s="9"/>
      <c r="B220" s="73"/>
      <c r="C220" s="73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5.75" customHeight="1">
      <c r="A221" s="9"/>
      <c r="B221" s="73"/>
      <c r="C221" s="73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ht="15.75" customHeight="1">
      <c r="A222" s="9"/>
      <c r="B222" s="73"/>
      <c r="C222" s="73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ht="15.75" customHeight="1">
      <c r="A223" s="9"/>
      <c r="B223" s="73"/>
      <c r="C223" s="73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ht="15.75" customHeight="1">
      <c r="A224" s="9"/>
      <c r="B224" s="73"/>
      <c r="C224" s="73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ht="15.75" customHeight="1">
      <c r="A225" s="9"/>
      <c r="B225" s="73"/>
      <c r="C225" s="73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ht="15.75" customHeight="1">
      <c r="A226" s="9"/>
      <c r="B226" s="73"/>
      <c r="C226" s="73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ht="15.75" customHeight="1">
      <c r="A227" s="9"/>
      <c r="B227" s="73"/>
      <c r="C227" s="73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ht="15.75" customHeight="1">
      <c r="A228" s="9"/>
      <c r="B228" s="73"/>
      <c r="C228" s="73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ht="15.75" customHeight="1">
      <c r="A229" s="9"/>
      <c r="B229" s="73"/>
      <c r="C229" s="73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ht="15.75" customHeight="1">
      <c r="A230" s="9"/>
      <c r="B230" s="73"/>
      <c r="C230" s="73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5.75" customHeight="1">
      <c r="A231" s="9"/>
      <c r="B231" s="73"/>
      <c r="C231" s="73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.75" customHeight="1">
      <c r="A232" s="9"/>
      <c r="B232" s="73"/>
      <c r="C232" s="73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>
      <c r="A233" s="9"/>
      <c r="B233" s="73"/>
      <c r="C233" s="73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>
      <c r="A234" s="9"/>
      <c r="B234" s="73"/>
      <c r="C234" s="73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>
      <c r="A235" s="9"/>
      <c r="B235" s="73"/>
      <c r="C235" s="73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>
      <c r="A236" s="9"/>
      <c r="B236" s="73"/>
      <c r="C236" s="73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>
      <c r="A237" s="9"/>
      <c r="B237" s="73"/>
      <c r="C237" s="73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>
      <c r="A238" s="9"/>
      <c r="B238" s="73"/>
      <c r="C238" s="73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>
      <c r="A239" s="9"/>
      <c r="B239" s="73"/>
      <c r="C239" s="73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>
      <c r="A240" s="9"/>
      <c r="B240" s="73"/>
      <c r="C240" s="73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>
      <c r="A241" s="9"/>
      <c r="B241" s="73"/>
      <c r="C241" s="73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>
      <c r="A242" s="9"/>
      <c r="B242" s="73"/>
      <c r="C242" s="73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>
      <c r="A243" s="9"/>
      <c r="B243" s="73"/>
      <c r="C243" s="73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>
      <c r="A244" s="9"/>
      <c r="B244" s="73"/>
      <c r="C244" s="73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>
      <c r="A245" s="9"/>
      <c r="B245" s="73"/>
      <c r="C245" s="73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>
      <c r="A246" s="9"/>
      <c r="B246" s="73"/>
      <c r="C246" s="73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>
      <c r="A247" s="9"/>
      <c r="B247" s="73"/>
      <c r="C247" s="73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>
      <c r="A248" s="9"/>
      <c r="B248" s="73"/>
      <c r="C248" s="73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>
      <c r="A249" s="9"/>
      <c r="B249" s="73"/>
      <c r="C249" s="73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>
      <c r="A250" s="9"/>
      <c r="B250" s="73"/>
      <c r="C250" s="73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>
      <c r="A251" s="9"/>
      <c r="B251" s="73"/>
      <c r="C251" s="73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>
      <c r="A252" s="9"/>
      <c r="B252" s="73"/>
      <c r="C252" s="73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>
      <c r="A253" s="9"/>
      <c r="B253" s="73"/>
      <c r="C253" s="73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>
      <c r="A254" s="9"/>
      <c r="B254" s="73"/>
      <c r="C254" s="73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>
      <c r="A255" s="9"/>
      <c r="B255" s="73"/>
      <c r="C255" s="73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>
      <c r="A256" s="9"/>
      <c r="B256" s="73"/>
      <c r="C256" s="73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>
      <c r="A257" s="9"/>
      <c r="B257" s="73"/>
      <c r="C257" s="73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>
      <c r="A258" s="9"/>
      <c r="B258" s="73"/>
      <c r="C258" s="73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>
      <c r="A259" s="9"/>
      <c r="B259" s="73"/>
      <c r="C259" s="73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>
      <c r="A260" s="9"/>
      <c r="B260" s="73"/>
      <c r="C260" s="73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>
      <c r="A261" s="9"/>
      <c r="B261" s="73"/>
      <c r="C261" s="73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>
      <c r="A262" s="9"/>
      <c r="B262" s="73"/>
      <c r="C262" s="73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>
      <c r="A263" s="9"/>
      <c r="B263" s="73"/>
      <c r="C263" s="73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>
      <c r="A264" s="9"/>
      <c r="B264" s="73"/>
      <c r="C264" s="73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>
      <c r="A265" s="9"/>
      <c r="B265" s="73"/>
      <c r="C265" s="73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>
      <c r="A266" s="9"/>
      <c r="B266" s="73"/>
      <c r="C266" s="73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>
      <c r="A267" s="9"/>
      <c r="B267" s="73"/>
      <c r="C267" s="73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>
      <c r="A268" s="9"/>
      <c r="B268" s="73"/>
      <c r="C268" s="73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>
      <c r="A269" s="9"/>
      <c r="B269" s="73"/>
      <c r="C269" s="73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>
      <c r="A270" s="9"/>
      <c r="B270" s="73"/>
      <c r="C270" s="73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>
      <c r="A271" s="9"/>
      <c r="B271" s="73"/>
      <c r="C271" s="73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>
      <c r="A272" s="9"/>
      <c r="B272" s="73"/>
      <c r="C272" s="73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>
      <c r="A273" s="9"/>
      <c r="B273" s="73"/>
      <c r="C273" s="73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>
      <c r="A274" s="9"/>
      <c r="B274" s="73"/>
      <c r="C274" s="73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>
      <c r="A275" s="9"/>
      <c r="B275" s="73"/>
      <c r="C275" s="73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.75" customHeight="1">
      <c r="A276" s="9"/>
      <c r="B276" s="73"/>
      <c r="C276" s="73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.75" customHeight="1">
      <c r="A277" s="9"/>
      <c r="B277" s="73"/>
      <c r="C277" s="73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.75" customHeight="1">
      <c r="A278" s="9"/>
      <c r="B278" s="73"/>
      <c r="C278" s="73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ht="15.75" customHeight="1">
      <c r="A279" s="9"/>
      <c r="B279" s="73"/>
      <c r="C279" s="73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ht="15.75" customHeight="1">
      <c r="A280" s="9"/>
      <c r="B280" s="73"/>
      <c r="C280" s="73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ht="15.75" customHeight="1">
      <c r="A281" s="9"/>
      <c r="B281" s="73"/>
      <c r="C281" s="73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ht="15.75" customHeight="1">
      <c r="A282" s="9"/>
      <c r="B282" s="73"/>
      <c r="C282" s="73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ht="15.75" customHeight="1">
      <c r="A283" s="9"/>
      <c r="B283" s="73"/>
      <c r="C283" s="73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ht="15.75" customHeight="1">
      <c r="A284" s="9"/>
      <c r="B284" s="73"/>
      <c r="C284" s="73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ht="15.75" customHeight="1">
      <c r="A285" s="9"/>
      <c r="B285" s="73"/>
      <c r="C285" s="73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ht="15.75" customHeight="1">
      <c r="A286" s="9"/>
      <c r="B286" s="73"/>
      <c r="C286" s="73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ht="15.75" customHeight="1">
      <c r="A287" s="9"/>
      <c r="B287" s="73"/>
      <c r="C287" s="73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ht="15.75" customHeight="1">
      <c r="A288" s="9"/>
      <c r="B288" s="73"/>
      <c r="C288" s="73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ht="15.75" customHeight="1">
      <c r="A289" s="9"/>
      <c r="B289" s="73"/>
      <c r="C289" s="73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ht="15.75" customHeight="1">
      <c r="A290" s="9"/>
      <c r="B290" s="73"/>
      <c r="C290" s="73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ht="15.75" customHeight="1">
      <c r="A291" s="9"/>
      <c r="B291" s="73"/>
      <c r="C291" s="73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ht="15.75" customHeight="1">
      <c r="A292" s="9"/>
      <c r="B292" s="73"/>
      <c r="C292" s="73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ht="15.75" customHeight="1">
      <c r="A293" s="9"/>
      <c r="B293" s="73"/>
      <c r="C293" s="73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ht="15.75" customHeight="1">
      <c r="A294" s="9"/>
      <c r="B294" s="73"/>
      <c r="C294" s="73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ht="15.75" customHeight="1">
      <c r="A295" s="9"/>
      <c r="B295" s="73"/>
      <c r="C295" s="73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ht="15.75" customHeight="1">
      <c r="A296" s="9"/>
      <c r="B296" s="73"/>
      <c r="C296" s="73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ht="15.75" customHeight="1">
      <c r="A297" s="9"/>
      <c r="B297" s="73"/>
      <c r="C297" s="73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ht="15.75" customHeight="1">
      <c r="A298" s="9"/>
      <c r="B298" s="73"/>
      <c r="C298" s="73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ht="15.75" customHeight="1">
      <c r="A299" s="9"/>
      <c r="B299" s="73"/>
      <c r="C299" s="73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ht="15.75" customHeight="1">
      <c r="A300" s="9"/>
      <c r="B300" s="73"/>
      <c r="C300" s="73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ht="15.75" customHeight="1">
      <c r="A301" s="9"/>
      <c r="B301" s="73"/>
      <c r="C301" s="73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ht="15.75" customHeight="1">
      <c r="A302" s="9"/>
      <c r="B302" s="73"/>
      <c r="C302" s="73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ht="15.75" customHeight="1">
      <c r="A303" s="9"/>
      <c r="B303" s="73"/>
      <c r="C303" s="73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ht="15.75" customHeight="1">
      <c r="A304" s="9"/>
      <c r="B304" s="73"/>
      <c r="C304" s="73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ht="15.75" customHeight="1">
      <c r="A305" s="9"/>
      <c r="B305" s="73"/>
      <c r="C305" s="73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ht="15.75" customHeight="1">
      <c r="A306" s="9"/>
      <c r="B306" s="73"/>
      <c r="C306" s="73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ht="15.75" customHeight="1">
      <c r="A307" s="9"/>
      <c r="B307" s="73"/>
      <c r="C307" s="73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ht="15.75" customHeight="1">
      <c r="A308" s="9"/>
      <c r="B308" s="73"/>
      <c r="C308" s="73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ht="15.75" customHeight="1">
      <c r="A309" s="9"/>
      <c r="B309" s="73"/>
      <c r="C309" s="73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ht="15.75" customHeight="1">
      <c r="A310" s="9"/>
      <c r="B310" s="73"/>
      <c r="C310" s="73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ht="15.75" customHeight="1">
      <c r="A311" s="9"/>
      <c r="B311" s="73"/>
      <c r="C311" s="73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ht="15.75" customHeight="1">
      <c r="A312" s="9"/>
      <c r="B312" s="73"/>
      <c r="C312" s="73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ht="15.75" customHeight="1">
      <c r="A313" s="9"/>
      <c r="B313" s="73"/>
      <c r="C313" s="73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ht="15.75" customHeight="1">
      <c r="A314" s="9"/>
      <c r="B314" s="73"/>
      <c r="C314" s="73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ht="15.75" customHeight="1">
      <c r="A315" s="9"/>
      <c r="B315" s="73"/>
      <c r="C315" s="73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ht="15.75" customHeight="1">
      <c r="A316" s="9"/>
      <c r="B316" s="73"/>
      <c r="C316" s="73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ht="15.75" customHeight="1">
      <c r="A317" s="9"/>
      <c r="B317" s="73"/>
      <c r="C317" s="73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ht="15.75" customHeight="1">
      <c r="A318" s="9"/>
      <c r="B318" s="73"/>
      <c r="C318" s="73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ht="15.75" customHeight="1">
      <c r="A319" s="9"/>
      <c r="B319" s="73"/>
      <c r="C319" s="73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ht="15.75" customHeight="1">
      <c r="A320" s="9"/>
      <c r="B320" s="73"/>
      <c r="C320" s="73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ht="15.75" customHeight="1">
      <c r="A321" s="9"/>
      <c r="B321" s="73"/>
      <c r="C321" s="73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ht="15.75" customHeight="1">
      <c r="A322" s="9"/>
      <c r="B322" s="73"/>
      <c r="C322" s="73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ht="15.75" customHeight="1">
      <c r="A323" s="9"/>
      <c r="B323" s="73"/>
      <c r="C323" s="73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ht="15.75" customHeight="1">
      <c r="A324" s="9"/>
      <c r="B324" s="73"/>
      <c r="C324" s="73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ht="15.75" customHeight="1">
      <c r="A325" s="9"/>
      <c r="B325" s="73"/>
      <c r="C325" s="73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ht="15.75" customHeight="1">
      <c r="A326" s="9"/>
      <c r="B326" s="73"/>
      <c r="C326" s="73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ht="15.75" customHeight="1">
      <c r="A327" s="9"/>
      <c r="B327" s="73"/>
      <c r="C327" s="73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ht="15.75" customHeight="1">
      <c r="A328" s="9"/>
      <c r="B328" s="73"/>
      <c r="C328" s="73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ht="15.75" customHeight="1">
      <c r="A329" s="9"/>
      <c r="B329" s="73"/>
      <c r="C329" s="73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ht="15.75" customHeight="1">
      <c r="A330" s="9"/>
      <c r="B330" s="73"/>
      <c r="C330" s="73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ht="15.75" customHeight="1">
      <c r="A331" s="9"/>
      <c r="B331" s="73"/>
      <c r="C331" s="73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ht="15.75" customHeight="1">
      <c r="A332" s="9"/>
      <c r="B332" s="73"/>
      <c r="C332" s="73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ht="15.75" customHeight="1">
      <c r="A333" s="9"/>
      <c r="B333" s="73"/>
      <c r="C333" s="73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ht="15.75" customHeight="1">
      <c r="A334" s="9"/>
      <c r="B334" s="73"/>
      <c r="C334" s="73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ht="15.75" customHeight="1">
      <c r="A335" s="9"/>
      <c r="B335" s="73"/>
      <c r="C335" s="73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ht="15.75" customHeight="1">
      <c r="A336" s="9"/>
      <c r="B336" s="73"/>
      <c r="C336" s="73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ht="15.75" customHeight="1">
      <c r="A337" s="9"/>
      <c r="B337" s="73"/>
      <c r="C337" s="73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ht="15.75" customHeight="1">
      <c r="A338" s="9"/>
      <c r="B338" s="73"/>
      <c r="C338" s="73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ht="15.75" customHeight="1">
      <c r="A339" s="9"/>
      <c r="B339" s="73"/>
      <c r="C339" s="73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ht="15.75" customHeight="1">
      <c r="A340" s="9"/>
      <c r="B340" s="73"/>
      <c r="C340" s="73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ht="15.75" customHeight="1">
      <c r="A341" s="9"/>
      <c r="B341" s="73"/>
      <c r="C341" s="73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ht="15.75" customHeight="1">
      <c r="A342" s="9"/>
      <c r="B342" s="73"/>
      <c r="C342" s="73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ht="15.75" customHeight="1">
      <c r="A343" s="9"/>
      <c r="B343" s="73"/>
      <c r="C343" s="73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ht="15.75" customHeight="1">
      <c r="A344" s="9"/>
      <c r="B344" s="73"/>
      <c r="C344" s="73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ht="15.75" customHeight="1">
      <c r="A345" s="9"/>
      <c r="B345" s="73"/>
      <c r="C345" s="73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ht="15.75" customHeight="1">
      <c r="A346" s="9"/>
      <c r="B346" s="73"/>
      <c r="C346" s="73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ht="15.75" customHeight="1">
      <c r="A347" s="9"/>
      <c r="B347" s="73"/>
      <c r="C347" s="73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ht="15.75" customHeight="1">
      <c r="A348" s="9"/>
      <c r="B348" s="73"/>
      <c r="C348" s="73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ht="15.75" customHeight="1">
      <c r="A349" s="9"/>
      <c r="B349" s="73"/>
      <c r="C349" s="73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ht="15.75" customHeight="1">
      <c r="A350" s="9"/>
      <c r="B350" s="73"/>
      <c r="C350" s="73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ht="15.75" customHeight="1">
      <c r="A351" s="9"/>
      <c r="B351" s="73"/>
      <c r="C351" s="73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ht="15.75" customHeight="1">
      <c r="A352" s="9"/>
      <c r="B352" s="73"/>
      <c r="C352" s="73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ht="15.75" customHeight="1">
      <c r="A353" s="9"/>
      <c r="B353" s="73"/>
      <c r="C353" s="73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ht="15.75" customHeight="1">
      <c r="A354" s="9"/>
      <c r="B354" s="73"/>
      <c r="C354" s="73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ht="15.75" customHeight="1">
      <c r="A355" s="9"/>
      <c r="B355" s="73"/>
      <c r="C355" s="73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ht="15.75" customHeight="1">
      <c r="A356" s="9"/>
      <c r="B356" s="73"/>
      <c r="C356" s="73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ht="15.75" customHeight="1">
      <c r="A357" s="9"/>
      <c r="B357" s="73"/>
      <c r="C357" s="73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ht="15.75" customHeight="1">
      <c r="A358" s="9"/>
      <c r="B358" s="73"/>
      <c r="C358" s="73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ht="15.75" customHeight="1">
      <c r="A359" s="9"/>
      <c r="B359" s="73"/>
      <c r="C359" s="73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ht="15.75" customHeight="1">
      <c r="A360" s="9"/>
      <c r="B360" s="73"/>
      <c r="C360" s="73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ht="15.75" customHeight="1">
      <c r="A361" s="9"/>
      <c r="B361" s="73"/>
      <c r="C361" s="73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ht="15.75" customHeight="1">
      <c r="A362" s="9"/>
      <c r="B362" s="73"/>
      <c r="C362" s="73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ht="15.75" customHeight="1">
      <c r="A363" s="9"/>
      <c r="B363" s="73"/>
      <c r="C363" s="73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ht="15.75" customHeight="1">
      <c r="A364" s="9"/>
      <c r="B364" s="73"/>
      <c r="C364" s="73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ht="15.75" customHeight="1">
      <c r="A365" s="9"/>
      <c r="B365" s="73"/>
      <c r="C365" s="73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ht="15.75" customHeight="1">
      <c r="A366" s="9"/>
      <c r="B366" s="73"/>
      <c r="C366" s="73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ht="15.75" customHeight="1">
      <c r="A367" s="9"/>
      <c r="B367" s="73"/>
      <c r="C367" s="73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ht="15.75" customHeight="1">
      <c r="A368" s="9"/>
      <c r="B368" s="73"/>
      <c r="C368" s="73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ht="15.75" customHeight="1">
      <c r="A369" s="9"/>
      <c r="B369" s="73"/>
      <c r="C369" s="73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ht="15.75" customHeight="1">
      <c r="A370" s="9"/>
      <c r="B370" s="73"/>
      <c r="C370" s="73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ht="15.75" customHeight="1">
      <c r="A371" s="9"/>
      <c r="B371" s="73"/>
      <c r="C371" s="73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ht="15.75" customHeight="1">
      <c r="A372" s="9"/>
      <c r="B372" s="73"/>
      <c r="C372" s="73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ht="15.75" customHeight="1">
      <c r="A373" s="9"/>
      <c r="B373" s="73"/>
      <c r="C373" s="73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ht="15.75" customHeight="1">
      <c r="A374" s="9"/>
      <c r="B374" s="73"/>
      <c r="C374" s="73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ht="15.75" customHeight="1">
      <c r="A375" s="9"/>
      <c r="B375" s="73"/>
      <c r="C375" s="73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ht="15.75" customHeight="1">
      <c r="A376" s="9"/>
      <c r="B376" s="73"/>
      <c r="C376" s="73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ht="15.75" customHeight="1">
      <c r="A377" s="9"/>
      <c r="B377" s="73"/>
      <c r="C377" s="73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ht="15.75" customHeight="1">
      <c r="A378" s="9"/>
      <c r="B378" s="73"/>
      <c r="C378" s="73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ht="15.75" customHeight="1">
      <c r="A379" s="9"/>
      <c r="B379" s="73"/>
      <c r="C379" s="73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ht="15.75" customHeight="1">
      <c r="A380" s="9"/>
      <c r="B380" s="73"/>
      <c r="C380" s="73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ht="15.75" customHeight="1">
      <c r="A381" s="9"/>
      <c r="B381" s="73"/>
      <c r="C381" s="73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ht="15.75" customHeight="1">
      <c r="A382" s="9"/>
      <c r="B382" s="73"/>
      <c r="C382" s="73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ht="15.75" customHeight="1">
      <c r="A383" s="9"/>
      <c r="B383" s="73"/>
      <c r="C383" s="73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ht="15.75" customHeight="1">
      <c r="A384" s="9"/>
      <c r="B384" s="73"/>
      <c r="C384" s="73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ht="15.75" customHeight="1">
      <c r="A385" s="9"/>
      <c r="B385" s="73"/>
      <c r="C385" s="73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ht="15.75" customHeight="1">
      <c r="A386" s="9"/>
      <c r="B386" s="73"/>
      <c r="C386" s="73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ht="15.75" customHeight="1">
      <c r="A387" s="9"/>
      <c r="B387" s="73"/>
      <c r="C387" s="73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ht="15.75" customHeight="1">
      <c r="A388" s="9"/>
      <c r="B388" s="73"/>
      <c r="C388" s="73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ht="15.75" customHeight="1">
      <c r="A389" s="9"/>
      <c r="B389" s="73"/>
      <c r="C389" s="73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ht="15.75" customHeight="1">
      <c r="A390" s="9"/>
      <c r="B390" s="73"/>
      <c r="C390" s="73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ht="15.75" customHeight="1">
      <c r="A391" s="9"/>
      <c r="B391" s="73"/>
      <c r="C391" s="73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ht="15.75" customHeight="1">
      <c r="A392" s="9"/>
      <c r="B392" s="73"/>
      <c r="C392" s="73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ht="15.75" customHeight="1">
      <c r="A393" s="9"/>
      <c r="B393" s="73"/>
      <c r="C393" s="73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ht="15.75" customHeight="1">
      <c r="A394" s="9"/>
      <c r="B394" s="73"/>
      <c r="C394" s="73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ht="15.75" customHeight="1">
      <c r="A395" s="9"/>
      <c r="B395" s="73"/>
      <c r="C395" s="73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ht="15.75" customHeight="1">
      <c r="A396" s="9"/>
      <c r="B396" s="73"/>
      <c r="C396" s="73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ht="15.75" customHeight="1">
      <c r="A397" s="9"/>
      <c r="B397" s="73"/>
      <c r="C397" s="73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ht="15.75" customHeight="1">
      <c r="A398" s="9"/>
      <c r="B398" s="73"/>
      <c r="C398" s="73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ht="15.75" customHeight="1">
      <c r="A399" s="9"/>
      <c r="B399" s="73"/>
      <c r="C399" s="73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ht="15.75" customHeight="1">
      <c r="A400" s="9"/>
      <c r="B400" s="73"/>
      <c r="C400" s="73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ht="15.75" customHeight="1">
      <c r="A401" s="9"/>
      <c r="B401" s="73"/>
      <c r="C401" s="73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ht="15.75" customHeight="1">
      <c r="A402" s="9"/>
      <c r="B402" s="73"/>
      <c r="C402" s="73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ht="15.75" customHeight="1">
      <c r="A403" s="9"/>
      <c r="B403" s="73"/>
      <c r="C403" s="73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ht="15.75" customHeight="1">
      <c r="A404" s="9"/>
      <c r="B404" s="73"/>
      <c r="C404" s="73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ht="15.75" customHeight="1">
      <c r="A405" s="9"/>
      <c r="B405" s="73"/>
      <c r="C405" s="73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ht="15.75" customHeight="1">
      <c r="A406" s="9"/>
      <c r="B406" s="73"/>
      <c r="C406" s="73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ht="15.75" customHeight="1">
      <c r="A407" s="9"/>
      <c r="B407" s="73"/>
      <c r="C407" s="73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ht="15.75" customHeight="1">
      <c r="A408" s="9"/>
      <c r="B408" s="73"/>
      <c r="C408" s="73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ht="15.75" customHeight="1">
      <c r="A409" s="9"/>
      <c r="B409" s="73"/>
      <c r="C409" s="73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ht="15.75" customHeight="1">
      <c r="A410" s="9"/>
      <c r="B410" s="73"/>
      <c r="C410" s="73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ht="15.75" customHeight="1">
      <c r="A411" s="9"/>
      <c r="B411" s="73"/>
      <c r="C411" s="73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ht="15.75" customHeight="1">
      <c r="A412" s="9"/>
      <c r="B412" s="73"/>
      <c r="C412" s="73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ht="15.75" customHeight="1">
      <c r="A413" s="9"/>
      <c r="B413" s="73"/>
      <c r="C413" s="73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ht="15.75" customHeight="1">
      <c r="A414" s="9"/>
      <c r="B414" s="73"/>
      <c r="C414" s="73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ht="15.75" customHeight="1">
      <c r="A415" s="9"/>
      <c r="B415" s="73"/>
      <c r="C415" s="73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ht="15.75" customHeight="1">
      <c r="A416" s="9"/>
      <c r="B416" s="73"/>
      <c r="C416" s="73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ht="15.75" customHeight="1">
      <c r="A417" s="9"/>
      <c r="B417" s="73"/>
      <c r="C417" s="73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ht="15.75" customHeight="1">
      <c r="A418" s="9"/>
      <c r="B418" s="73"/>
      <c r="C418" s="73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ht="15.75" customHeight="1">
      <c r="A419" s="9"/>
      <c r="B419" s="73"/>
      <c r="C419" s="73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ht="15.75" customHeight="1">
      <c r="A420" s="9"/>
      <c r="B420" s="73"/>
      <c r="C420" s="73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ht="15.75" customHeight="1">
      <c r="A421" s="9"/>
      <c r="B421" s="73"/>
      <c r="C421" s="73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ht="15.75" customHeight="1">
      <c r="A422" s="9"/>
      <c r="B422" s="73"/>
      <c r="C422" s="73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ht="15.75" customHeight="1">
      <c r="A423" s="9"/>
      <c r="B423" s="73"/>
      <c r="C423" s="73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ht="15.75" customHeight="1">
      <c r="A424" s="9"/>
      <c r="B424" s="73"/>
      <c r="C424" s="73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ht="15.75" customHeight="1">
      <c r="A425" s="9"/>
      <c r="B425" s="73"/>
      <c r="C425" s="73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ht="15.75" customHeight="1">
      <c r="A426" s="9"/>
      <c r="B426" s="73"/>
      <c r="C426" s="73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ht="15.75" customHeight="1">
      <c r="A427" s="9"/>
      <c r="B427" s="73"/>
      <c r="C427" s="73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ht="15.75" customHeight="1">
      <c r="A428" s="9"/>
      <c r="B428" s="73"/>
      <c r="C428" s="73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ht="15.75" customHeight="1">
      <c r="A429" s="9"/>
      <c r="B429" s="73"/>
      <c r="C429" s="73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ht="15.75" customHeight="1">
      <c r="A430" s="9"/>
      <c r="B430" s="73"/>
      <c r="C430" s="73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ht="15.75" customHeight="1">
      <c r="A431" s="9"/>
      <c r="B431" s="73"/>
      <c r="C431" s="73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ht="15.75" customHeight="1">
      <c r="A432" s="9"/>
      <c r="B432" s="73"/>
      <c r="C432" s="73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ht="15.75" customHeight="1">
      <c r="A433" s="9"/>
      <c r="B433" s="73"/>
      <c r="C433" s="73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ht="15.75" customHeight="1">
      <c r="A434" s="9"/>
      <c r="B434" s="73"/>
      <c r="C434" s="73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ht="15.75" customHeight="1">
      <c r="A435" s="9"/>
      <c r="B435" s="73"/>
      <c r="C435" s="73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ht="15.75" customHeight="1">
      <c r="A436" s="9"/>
      <c r="B436" s="73"/>
      <c r="C436" s="73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ht="15.75" customHeight="1">
      <c r="A437" s="9"/>
      <c r="B437" s="73"/>
      <c r="C437" s="73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ht="15.75" customHeight="1">
      <c r="A438" s="9"/>
      <c r="B438" s="73"/>
      <c r="C438" s="73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ht="15.75" customHeight="1">
      <c r="A439" s="9"/>
      <c r="B439" s="73"/>
      <c r="C439" s="73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ht="15.75" customHeight="1">
      <c r="A440" s="9"/>
      <c r="B440" s="73"/>
      <c r="C440" s="73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ht="15.75" customHeight="1">
      <c r="A441" s="9"/>
      <c r="B441" s="73"/>
      <c r="C441" s="73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ht="15.75" customHeight="1">
      <c r="A442" s="9"/>
      <c r="B442" s="73"/>
      <c r="C442" s="73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ht="15.75" customHeight="1">
      <c r="A443" s="9"/>
      <c r="B443" s="73"/>
      <c r="C443" s="73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ht="15.75" customHeight="1">
      <c r="A444" s="9"/>
      <c r="B444" s="73"/>
      <c r="C444" s="73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ht="15.75" customHeight="1">
      <c r="A445" s="9"/>
      <c r="B445" s="73"/>
      <c r="C445" s="73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ht="15.75" customHeight="1">
      <c r="A446" s="9"/>
      <c r="B446" s="73"/>
      <c r="C446" s="73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ht="15.75" customHeight="1">
      <c r="A447" s="9"/>
      <c r="B447" s="73"/>
      <c r="C447" s="73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ht="15.75" customHeight="1">
      <c r="A448" s="9"/>
      <c r="B448" s="73"/>
      <c r="C448" s="73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ht="15.75" customHeight="1">
      <c r="A449" s="9"/>
      <c r="B449" s="73"/>
      <c r="C449" s="73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ht="15.75" customHeight="1">
      <c r="A450" s="9"/>
      <c r="B450" s="73"/>
      <c r="C450" s="73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ht="15.75" customHeight="1">
      <c r="A451" s="9"/>
      <c r="B451" s="73"/>
      <c r="C451" s="73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ht="15.75" customHeight="1">
      <c r="A452" s="9"/>
      <c r="B452" s="73"/>
      <c r="C452" s="73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ht="15.75" customHeight="1">
      <c r="A453" s="9"/>
      <c r="B453" s="73"/>
      <c r="C453" s="73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ht="15.75" customHeight="1">
      <c r="A454" s="9"/>
      <c r="B454" s="73"/>
      <c r="C454" s="73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ht="15.75" customHeight="1">
      <c r="A455" s="9"/>
      <c r="B455" s="73"/>
      <c r="C455" s="73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ht="15.75" customHeight="1">
      <c r="A456" s="9"/>
      <c r="B456" s="73"/>
      <c r="C456" s="73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ht="15.75" customHeight="1">
      <c r="A457" s="9"/>
      <c r="B457" s="73"/>
      <c r="C457" s="73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ht="15.75" customHeight="1">
      <c r="A458" s="9"/>
      <c r="B458" s="73"/>
      <c r="C458" s="73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ht="15.75" customHeight="1">
      <c r="A459" s="9"/>
      <c r="B459" s="73"/>
      <c r="C459" s="73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ht="15.75" customHeight="1">
      <c r="A460" s="9"/>
      <c r="B460" s="73"/>
      <c r="C460" s="73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ht="15.75" customHeight="1">
      <c r="A461" s="9"/>
      <c r="B461" s="73"/>
      <c r="C461" s="73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ht="15.75" customHeight="1">
      <c r="A462" s="9"/>
      <c r="B462" s="73"/>
      <c r="C462" s="73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ht="15.75" customHeight="1">
      <c r="A463" s="9"/>
      <c r="B463" s="73"/>
      <c r="C463" s="73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ht="15.75" customHeight="1">
      <c r="A464" s="9"/>
      <c r="B464" s="73"/>
      <c r="C464" s="73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ht="15.75" customHeight="1">
      <c r="A465" s="9"/>
      <c r="B465" s="73"/>
      <c r="C465" s="73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ht="15.75" customHeight="1">
      <c r="A466" s="9"/>
      <c r="B466" s="73"/>
      <c r="C466" s="73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ht="15.75" customHeight="1">
      <c r="A467" s="9"/>
      <c r="B467" s="73"/>
      <c r="C467" s="73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ht="15.75" customHeight="1">
      <c r="A468" s="9"/>
      <c r="B468" s="73"/>
      <c r="C468" s="73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ht="15.75" customHeight="1">
      <c r="A469" s="9"/>
      <c r="B469" s="73"/>
      <c r="C469" s="73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ht="15.75" customHeight="1">
      <c r="A470" s="9"/>
      <c r="B470" s="73"/>
      <c r="C470" s="73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ht="15.75" customHeight="1">
      <c r="A471" s="9"/>
      <c r="B471" s="73"/>
      <c r="C471" s="73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ht="15.75" customHeight="1">
      <c r="A472" s="9"/>
      <c r="B472" s="73"/>
      <c r="C472" s="73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ht="15.75" customHeight="1">
      <c r="A473" s="9"/>
      <c r="B473" s="73"/>
      <c r="C473" s="73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ht="15.75" customHeight="1">
      <c r="A474" s="9"/>
      <c r="B474" s="73"/>
      <c r="C474" s="73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ht="15.75" customHeight="1">
      <c r="A475" s="9"/>
      <c r="B475" s="73"/>
      <c r="C475" s="73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ht="15.75" customHeight="1">
      <c r="A476" s="9"/>
      <c r="B476" s="73"/>
      <c r="C476" s="73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ht="15.75" customHeight="1">
      <c r="A477" s="9"/>
      <c r="B477" s="73"/>
      <c r="C477" s="73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ht="15.75" customHeight="1">
      <c r="A478" s="9"/>
      <c r="B478" s="73"/>
      <c r="C478" s="73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ht="15.75" customHeight="1">
      <c r="A479" s="9"/>
      <c r="B479" s="73"/>
      <c r="C479" s="73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ht="15.75" customHeight="1">
      <c r="A480" s="9"/>
      <c r="B480" s="73"/>
      <c r="C480" s="73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ht="15.75" customHeight="1">
      <c r="A481" s="9"/>
      <c r="B481" s="73"/>
      <c r="C481" s="73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ht="15.75" customHeight="1">
      <c r="A482" s="9"/>
      <c r="B482" s="73"/>
      <c r="C482" s="73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ht="15.75" customHeight="1">
      <c r="A483" s="9"/>
      <c r="B483" s="73"/>
      <c r="C483" s="73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ht="15.75" customHeight="1">
      <c r="A484" s="9"/>
      <c r="B484" s="73"/>
      <c r="C484" s="73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ht="15.75" customHeight="1">
      <c r="A485" s="9"/>
      <c r="B485" s="73"/>
      <c r="C485" s="73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ht="15.75" customHeight="1">
      <c r="A486" s="9"/>
      <c r="B486" s="73"/>
      <c r="C486" s="73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ht="15.75" customHeight="1">
      <c r="A487" s="9"/>
      <c r="B487" s="73"/>
      <c r="C487" s="73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ht="15.75" customHeight="1">
      <c r="A488" s="9"/>
      <c r="B488" s="73"/>
      <c r="C488" s="73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ht="15.75" customHeight="1">
      <c r="A489" s="9"/>
      <c r="B489" s="73"/>
      <c r="C489" s="73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ht="15.75" customHeight="1">
      <c r="A490" s="9"/>
      <c r="B490" s="73"/>
      <c r="C490" s="73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ht="15.75" customHeight="1">
      <c r="A491" s="9"/>
      <c r="B491" s="73"/>
      <c r="C491" s="73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ht="15.75" customHeight="1">
      <c r="A492" s="9"/>
      <c r="B492" s="73"/>
      <c r="C492" s="73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ht="15.75" customHeight="1">
      <c r="A493" s="9"/>
      <c r="B493" s="73"/>
      <c r="C493" s="73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ht="15.75" customHeight="1">
      <c r="A494" s="9"/>
      <c r="B494" s="73"/>
      <c r="C494" s="73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ht="15.75" customHeight="1">
      <c r="A495" s="9"/>
      <c r="B495" s="73"/>
      <c r="C495" s="73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ht="15.75" customHeight="1">
      <c r="A496" s="9"/>
      <c r="B496" s="73"/>
      <c r="C496" s="73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ht="15.75" customHeight="1">
      <c r="A497" s="9"/>
      <c r="B497" s="73"/>
      <c r="C497" s="73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ht="15.75" customHeight="1">
      <c r="A498" s="9"/>
      <c r="B498" s="73"/>
      <c r="C498" s="73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ht="15.75" customHeight="1">
      <c r="A499" s="9"/>
      <c r="B499" s="73"/>
      <c r="C499" s="73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ht="15.75" customHeight="1">
      <c r="A500" s="9"/>
      <c r="B500" s="73"/>
      <c r="C500" s="73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ht="15.75" customHeight="1">
      <c r="A501" s="9"/>
      <c r="B501" s="73"/>
      <c r="C501" s="73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ht="15.75" customHeight="1">
      <c r="A502" s="9"/>
      <c r="B502" s="73"/>
      <c r="C502" s="73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ht="15.75" customHeight="1">
      <c r="A503" s="9"/>
      <c r="B503" s="73"/>
      <c r="C503" s="73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ht="15.75" customHeight="1">
      <c r="A504" s="9"/>
      <c r="B504" s="73"/>
      <c r="C504" s="73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ht="15.75" customHeight="1">
      <c r="A505" s="9"/>
      <c r="B505" s="73"/>
      <c r="C505" s="73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ht="15.75" customHeight="1">
      <c r="A506" s="9"/>
      <c r="B506" s="73"/>
      <c r="C506" s="73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ht="15.75" customHeight="1">
      <c r="A507" s="9"/>
      <c r="B507" s="73"/>
      <c r="C507" s="73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ht="15.75" customHeight="1">
      <c r="A508" s="9"/>
      <c r="B508" s="73"/>
      <c r="C508" s="73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ht="15.75" customHeight="1">
      <c r="A509" s="9"/>
      <c r="B509" s="73"/>
      <c r="C509" s="73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ht="15.75" customHeight="1">
      <c r="A510" s="9"/>
      <c r="B510" s="73"/>
      <c r="C510" s="73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ht="15.75" customHeight="1">
      <c r="A511" s="9"/>
      <c r="B511" s="73"/>
      <c r="C511" s="73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ht="15.75" customHeight="1">
      <c r="A512" s="9"/>
      <c r="B512" s="73"/>
      <c r="C512" s="73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ht="15.75" customHeight="1">
      <c r="A513" s="9"/>
      <c r="B513" s="73"/>
      <c r="C513" s="73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ht="15.75" customHeight="1">
      <c r="A514" s="9"/>
      <c r="B514" s="73"/>
      <c r="C514" s="73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ht="15.75" customHeight="1">
      <c r="A515" s="9"/>
      <c r="B515" s="73"/>
      <c r="C515" s="73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ht="15.75" customHeight="1">
      <c r="A516" s="9"/>
      <c r="B516" s="73"/>
      <c r="C516" s="73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ht="15.75" customHeight="1">
      <c r="A517" s="9"/>
      <c r="B517" s="73"/>
      <c r="C517" s="73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ht="15.75" customHeight="1">
      <c r="A518" s="9"/>
      <c r="B518" s="73"/>
      <c r="C518" s="73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ht="15.75" customHeight="1">
      <c r="A519" s="9"/>
      <c r="B519" s="73"/>
      <c r="C519" s="73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ht="15.75" customHeight="1">
      <c r="A520" s="9"/>
      <c r="B520" s="73"/>
      <c r="C520" s="73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ht="15.75" customHeight="1">
      <c r="A521" s="9"/>
      <c r="B521" s="73"/>
      <c r="C521" s="73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ht="15.75" customHeight="1">
      <c r="A522" s="9"/>
      <c r="B522" s="73"/>
      <c r="C522" s="73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ht="15.75" customHeight="1">
      <c r="A523" s="9"/>
      <c r="B523" s="73"/>
      <c r="C523" s="73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ht="15.75" customHeight="1">
      <c r="A524" s="9"/>
      <c r="B524" s="73"/>
      <c r="C524" s="73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ht="15.75" customHeight="1">
      <c r="A525" s="9"/>
      <c r="B525" s="73"/>
      <c r="C525" s="73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ht="15.75" customHeight="1">
      <c r="A526" s="9"/>
      <c r="B526" s="73"/>
      <c r="C526" s="73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ht="15.75" customHeight="1">
      <c r="A527" s="9"/>
      <c r="B527" s="73"/>
      <c r="C527" s="73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ht="15.75" customHeight="1">
      <c r="A528" s="9"/>
      <c r="B528" s="73"/>
      <c r="C528" s="73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ht="15.75" customHeight="1">
      <c r="A529" s="9"/>
      <c r="B529" s="73"/>
      <c r="C529" s="73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ht="15.75" customHeight="1">
      <c r="A530" s="9"/>
      <c r="B530" s="73"/>
      <c r="C530" s="73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ht="15.75" customHeight="1">
      <c r="A531" s="9"/>
      <c r="B531" s="73"/>
      <c r="C531" s="73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ht="15.75" customHeight="1">
      <c r="A532" s="9"/>
      <c r="B532" s="73"/>
      <c r="C532" s="73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ht="15.75" customHeight="1">
      <c r="A533" s="9"/>
      <c r="B533" s="73"/>
      <c r="C533" s="73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ht="15.75" customHeight="1">
      <c r="A534" s="9"/>
      <c r="B534" s="73"/>
      <c r="C534" s="73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ht="15.75" customHeight="1">
      <c r="A535" s="9"/>
      <c r="B535" s="73"/>
      <c r="C535" s="73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ht="15.75" customHeight="1">
      <c r="A536" s="9"/>
      <c r="B536" s="73"/>
      <c r="C536" s="73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ht="15.75" customHeight="1">
      <c r="A537" s="9"/>
      <c r="B537" s="73"/>
      <c r="C537" s="73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ht="15.75" customHeight="1">
      <c r="A538" s="9"/>
      <c r="B538" s="73"/>
      <c r="C538" s="73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ht="15.75" customHeight="1">
      <c r="A539" s="9"/>
      <c r="B539" s="73"/>
      <c r="C539" s="73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ht="15.75" customHeight="1">
      <c r="A540" s="9"/>
      <c r="B540" s="73"/>
      <c r="C540" s="73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ht="15.75" customHeight="1">
      <c r="A541" s="9"/>
      <c r="B541" s="73"/>
      <c r="C541" s="73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ht="15.75" customHeight="1">
      <c r="A542" s="9"/>
      <c r="B542" s="73"/>
      <c r="C542" s="73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ht="15.75" customHeight="1">
      <c r="A543" s="9"/>
      <c r="B543" s="73"/>
      <c r="C543" s="73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ht="15.75" customHeight="1">
      <c r="A544" s="9"/>
      <c r="B544" s="73"/>
      <c r="C544" s="73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ht="15.75" customHeight="1">
      <c r="A545" s="9"/>
      <c r="B545" s="73"/>
      <c r="C545" s="73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ht="15.75" customHeight="1">
      <c r="A546" s="9"/>
      <c r="B546" s="73"/>
      <c r="C546" s="73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ht="15.75" customHeight="1">
      <c r="A547" s="9"/>
      <c r="B547" s="73"/>
      <c r="C547" s="73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ht="15.75" customHeight="1">
      <c r="A548" s="9"/>
      <c r="B548" s="73"/>
      <c r="C548" s="73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ht="15.75" customHeight="1">
      <c r="A549" s="9"/>
      <c r="B549" s="73"/>
      <c r="C549" s="73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ht="15.75" customHeight="1">
      <c r="A550" s="9"/>
      <c r="B550" s="73"/>
      <c r="C550" s="73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ht="15.75" customHeight="1">
      <c r="A551" s="9"/>
      <c r="B551" s="73"/>
      <c r="C551" s="73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ht="15.75" customHeight="1">
      <c r="A552" s="9"/>
      <c r="B552" s="73"/>
      <c r="C552" s="73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ht="15.75" customHeight="1">
      <c r="A553" s="9"/>
      <c r="B553" s="73"/>
      <c r="C553" s="73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ht="15.75" customHeight="1">
      <c r="A554" s="9"/>
      <c r="B554" s="73"/>
      <c r="C554" s="73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ht="15.75" customHeight="1">
      <c r="A555" s="9"/>
      <c r="B555" s="73"/>
      <c r="C555" s="73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ht="15.75" customHeight="1">
      <c r="A556" s="9"/>
      <c r="B556" s="73"/>
      <c r="C556" s="73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ht="15.75" customHeight="1">
      <c r="A557" s="9"/>
      <c r="B557" s="73"/>
      <c r="C557" s="73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ht="15.75" customHeight="1">
      <c r="A558" s="9"/>
      <c r="B558" s="73"/>
      <c r="C558" s="73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ht="15.75" customHeight="1">
      <c r="A559" s="9"/>
      <c r="B559" s="73"/>
      <c r="C559" s="73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ht="15.75" customHeight="1">
      <c r="A560" s="9"/>
      <c r="B560" s="73"/>
      <c r="C560" s="73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ht="15.75" customHeight="1">
      <c r="A561" s="9"/>
      <c r="B561" s="73"/>
      <c r="C561" s="73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ht="15.75" customHeight="1">
      <c r="A562" s="9"/>
      <c r="B562" s="73"/>
      <c r="C562" s="73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ht="15.75" customHeight="1">
      <c r="A563" s="9"/>
      <c r="B563" s="73"/>
      <c r="C563" s="73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ht="15.75" customHeight="1">
      <c r="A564" s="9"/>
      <c r="B564" s="73"/>
      <c r="C564" s="73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ht="15.75" customHeight="1">
      <c r="A565" s="9"/>
      <c r="B565" s="73"/>
      <c r="C565" s="73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ht="15.75" customHeight="1">
      <c r="A566" s="9"/>
      <c r="B566" s="73"/>
      <c r="C566" s="73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ht="15.75" customHeight="1">
      <c r="A567" s="9"/>
      <c r="B567" s="73"/>
      <c r="C567" s="73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ht="15.75" customHeight="1">
      <c r="A568" s="9"/>
      <c r="B568" s="73"/>
      <c r="C568" s="73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ht="15.75" customHeight="1">
      <c r="A569" s="9"/>
      <c r="B569" s="73"/>
      <c r="C569" s="73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ht="15.75" customHeight="1">
      <c r="A570" s="9"/>
      <c r="B570" s="73"/>
      <c r="C570" s="73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ht="15.75" customHeight="1">
      <c r="A571" s="9"/>
      <c r="B571" s="73"/>
      <c r="C571" s="73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ht="15.75" customHeight="1">
      <c r="A572" s="9"/>
      <c r="B572" s="73"/>
      <c r="C572" s="73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ht="15.75" customHeight="1">
      <c r="A573" s="9"/>
      <c r="B573" s="73"/>
      <c r="C573" s="73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ht="15.75" customHeight="1">
      <c r="A574" s="9"/>
      <c r="B574" s="73"/>
      <c r="C574" s="73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ht="15.75" customHeight="1">
      <c r="A575" s="9"/>
      <c r="B575" s="73"/>
      <c r="C575" s="73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ht="15.75" customHeight="1">
      <c r="A576" s="9"/>
      <c r="B576" s="73"/>
      <c r="C576" s="73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ht="15.75" customHeight="1">
      <c r="A577" s="9"/>
      <c r="B577" s="73"/>
      <c r="C577" s="73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ht="15.75" customHeight="1">
      <c r="A578" s="9"/>
      <c r="B578" s="73"/>
      <c r="C578" s="73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ht="15.75" customHeight="1">
      <c r="A579" s="9"/>
      <c r="B579" s="73"/>
      <c r="C579" s="73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ht="15.75" customHeight="1">
      <c r="A580" s="9"/>
      <c r="B580" s="73"/>
      <c r="C580" s="73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ht="15.75" customHeight="1">
      <c r="A581" s="9"/>
      <c r="B581" s="73"/>
      <c r="C581" s="73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ht="15.75" customHeight="1">
      <c r="A582" s="9"/>
      <c r="B582" s="73"/>
      <c r="C582" s="73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ht="15.75" customHeight="1">
      <c r="A583" s="9"/>
      <c r="B583" s="73"/>
      <c r="C583" s="73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ht="15.75" customHeight="1">
      <c r="A584" s="9"/>
      <c r="B584" s="73"/>
      <c r="C584" s="73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ht="15.75" customHeight="1">
      <c r="A585" s="9"/>
      <c r="B585" s="73"/>
      <c r="C585" s="73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ht="15.75" customHeight="1">
      <c r="A586" s="9"/>
      <c r="B586" s="73"/>
      <c r="C586" s="73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ht="15.75" customHeight="1">
      <c r="A587" s="9"/>
      <c r="B587" s="73"/>
      <c r="C587" s="73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ht="15.75" customHeight="1">
      <c r="A588" s="9"/>
      <c r="B588" s="73"/>
      <c r="C588" s="73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ht="15.75" customHeight="1">
      <c r="A589" s="9"/>
      <c r="B589" s="73"/>
      <c r="C589" s="73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ht="15.75" customHeight="1">
      <c r="A590" s="9"/>
      <c r="B590" s="73"/>
      <c r="C590" s="73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ht="15.75" customHeight="1">
      <c r="A591" s="9"/>
      <c r="B591" s="73"/>
      <c r="C591" s="73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ht="15.75" customHeight="1">
      <c r="A592" s="9"/>
      <c r="B592" s="73"/>
      <c r="C592" s="73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ht="15.75" customHeight="1">
      <c r="A593" s="9"/>
      <c r="B593" s="73"/>
      <c r="C593" s="73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ht="15.75" customHeight="1">
      <c r="A594" s="9"/>
      <c r="B594" s="73"/>
      <c r="C594" s="73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ht="15.75" customHeight="1">
      <c r="A595" s="9"/>
      <c r="B595" s="73"/>
      <c r="C595" s="73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ht="15.75" customHeight="1">
      <c r="A596" s="9"/>
      <c r="B596" s="73"/>
      <c r="C596" s="73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ht="15.75" customHeight="1">
      <c r="A597" s="9"/>
      <c r="B597" s="73"/>
      <c r="C597" s="73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ht="15.75" customHeight="1">
      <c r="A598" s="9"/>
      <c r="B598" s="73"/>
      <c r="C598" s="73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ht="15.75" customHeight="1">
      <c r="A599" s="9"/>
      <c r="B599" s="73"/>
      <c r="C599" s="73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ht="15.75" customHeight="1">
      <c r="A600" s="9"/>
      <c r="B600" s="73"/>
      <c r="C600" s="73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ht="15.75" customHeight="1">
      <c r="A601" s="9"/>
      <c r="B601" s="73"/>
      <c r="C601" s="73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ht="15.75" customHeight="1">
      <c r="A602" s="9"/>
      <c r="B602" s="73"/>
      <c r="C602" s="73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ht="15.75" customHeight="1">
      <c r="A603" s="9"/>
      <c r="B603" s="73"/>
      <c r="C603" s="73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ht="15.75" customHeight="1">
      <c r="A604" s="9"/>
      <c r="B604" s="73"/>
      <c r="C604" s="73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ht="15.75" customHeight="1">
      <c r="A605" s="9"/>
      <c r="B605" s="73"/>
      <c r="C605" s="73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ht="15.75" customHeight="1">
      <c r="A606" s="9"/>
      <c r="B606" s="73"/>
      <c r="C606" s="73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ht="15.75" customHeight="1">
      <c r="A607" s="9"/>
      <c r="B607" s="73"/>
      <c r="C607" s="73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ht="15.75" customHeight="1">
      <c r="A608" s="9"/>
      <c r="B608" s="73"/>
      <c r="C608" s="73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ht="15.75" customHeight="1">
      <c r="A609" s="9"/>
      <c r="B609" s="73"/>
      <c r="C609" s="73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ht="15.75" customHeight="1">
      <c r="A610" s="9"/>
      <c r="B610" s="73"/>
      <c r="C610" s="73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ht="15.75" customHeight="1">
      <c r="A611" s="9"/>
      <c r="B611" s="73"/>
      <c r="C611" s="73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ht="15.75" customHeight="1">
      <c r="A612" s="9"/>
      <c r="B612" s="73"/>
      <c r="C612" s="73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ht="15.75" customHeight="1">
      <c r="A613" s="9"/>
      <c r="B613" s="73"/>
      <c r="C613" s="73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ht="15.75" customHeight="1">
      <c r="A614" s="9"/>
      <c r="B614" s="73"/>
      <c r="C614" s="73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ht="15.75" customHeight="1">
      <c r="A615" s="9"/>
      <c r="B615" s="73"/>
      <c r="C615" s="73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ht="15.75" customHeight="1">
      <c r="A616" s="9"/>
      <c r="B616" s="73"/>
      <c r="C616" s="73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ht="15.75" customHeight="1">
      <c r="A617" s="9"/>
      <c r="B617" s="73"/>
      <c r="C617" s="73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ht="15.75" customHeight="1">
      <c r="A618" s="9"/>
      <c r="B618" s="73"/>
      <c r="C618" s="73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ht="15.75" customHeight="1">
      <c r="A619" s="9"/>
      <c r="B619" s="73"/>
      <c r="C619" s="73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ht="15.75" customHeight="1">
      <c r="A620" s="9"/>
      <c r="B620" s="73"/>
      <c r="C620" s="73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ht="15.75" customHeight="1">
      <c r="A621" s="9"/>
      <c r="B621" s="73"/>
      <c r="C621" s="73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ht="15.75" customHeight="1">
      <c r="A622" s="9"/>
      <c r="B622" s="73"/>
      <c r="C622" s="73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ht="15.75" customHeight="1">
      <c r="A623" s="9"/>
      <c r="B623" s="73"/>
      <c r="C623" s="73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ht="15.75" customHeight="1">
      <c r="A624" s="9"/>
      <c r="B624" s="73"/>
      <c r="C624" s="73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ht="15.75" customHeight="1">
      <c r="A625" s="9"/>
      <c r="B625" s="73"/>
      <c r="C625" s="73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ht="15.75" customHeight="1">
      <c r="A626" s="9"/>
      <c r="B626" s="73"/>
      <c r="C626" s="73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ht="15.75" customHeight="1">
      <c r="A627" s="9"/>
      <c r="B627" s="73"/>
      <c r="C627" s="73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ht="15.75" customHeight="1">
      <c r="A628" s="9"/>
      <c r="B628" s="73"/>
      <c r="C628" s="73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ht="15.75" customHeight="1">
      <c r="A629" s="9"/>
      <c r="B629" s="73"/>
      <c r="C629" s="73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ht="15.75" customHeight="1">
      <c r="A630" s="9"/>
      <c r="B630" s="73"/>
      <c r="C630" s="73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ht="15.75" customHeight="1">
      <c r="A631" s="9"/>
      <c r="B631" s="73"/>
      <c r="C631" s="73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ht="15.75" customHeight="1">
      <c r="A632" s="9"/>
      <c r="B632" s="73"/>
      <c r="C632" s="73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ht="15.75" customHeight="1">
      <c r="A633" s="9"/>
      <c r="B633" s="73"/>
      <c r="C633" s="73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ht="15.75" customHeight="1">
      <c r="A634" s="9"/>
      <c r="B634" s="73"/>
      <c r="C634" s="73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ht="15.75" customHeight="1">
      <c r="A635" s="9"/>
      <c r="B635" s="73"/>
      <c r="C635" s="73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ht="15.75" customHeight="1">
      <c r="A636" s="9"/>
      <c r="B636" s="73"/>
      <c r="C636" s="73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ht="15.75" customHeight="1">
      <c r="A637" s="9"/>
      <c r="B637" s="73"/>
      <c r="C637" s="73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ht="15.75" customHeight="1">
      <c r="A638" s="9"/>
      <c r="B638" s="73"/>
      <c r="C638" s="73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ht="15.75" customHeight="1">
      <c r="A639" s="9"/>
      <c r="B639" s="73"/>
      <c r="C639" s="73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ht="15.75" customHeight="1">
      <c r="A640" s="9"/>
      <c r="B640" s="73"/>
      <c r="C640" s="73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ht="15.75" customHeight="1">
      <c r="A641" s="9"/>
      <c r="B641" s="73"/>
      <c r="C641" s="73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ht="15.75" customHeight="1">
      <c r="A642" s="9"/>
      <c r="B642" s="73"/>
      <c r="C642" s="73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ht="15.75" customHeight="1">
      <c r="A643" s="9"/>
      <c r="B643" s="73"/>
      <c r="C643" s="73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ht="15.75" customHeight="1">
      <c r="A644" s="9"/>
      <c r="B644" s="73"/>
      <c r="C644" s="73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ht="15.75" customHeight="1">
      <c r="A645" s="9"/>
      <c r="B645" s="73"/>
      <c r="C645" s="73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ht="15.75" customHeight="1">
      <c r="A646" s="9"/>
      <c r="B646" s="73"/>
      <c r="C646" s="73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ht="15.75" customHeight="1">
      <c r="A647" s="9"/>
      <c r="B647" s="73"/>
      <c r="C647" s="73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ht="15.75" customHeight="1">
      <c r="A648" s="9"/>
      <c r="B648" s="73"/>
      <c r="C648" s="73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ht="15.75" customHeight="1">
      <c r="A649" s="9"/>
      <c r="B649" s="73"/>
      <c r="C649" s="73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ht="15.75" customHeight="1">
      <c r="A650" s="9"/>
      <c r="B650" s="73"/>
      <c r="C650" s="73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ht="15.75" customHeight="1">
      <c r="A651" s="9"/>
      <c r="B651" s="73"/>
      <c r="C651" s="73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ht="15.75" customHeight="1">
      <c r="A652" s="9"/>
      <c r="B652" s="73"/>
      <c r="C652" s="73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ht="15.75" customHeight="1">
      <c r="A653" s="9"/>
      <c r="B653" s="73"/>
      <c r="C653" s="73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ht="15.75" customHeight="1">
      <c r="A654" s="9"/>
      <c r="B654" s="73"/>
      <c r="C654" s="73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ht="15.75" customHeight="1">
      <c r="A655" s="9"/>
      <c r="B655" s="73"/>
      <c r="C655" s="73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ht="15.75" customHeight="1">
      <c r="A656" s="9"/>
      <c r="B656" s="73"/>
      <c r="C656" s="73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ht="15.75" customHeight="1">
      <c r="A657" s="9"/>
      <c r="B657" s="73"/>
      <c r="C657" s="73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ht="15.75" customHeight="1">
      <c r="A658" s="9"/>
      <c r="B658" s="73"/>
      <c r="C658" s="73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ht="15.75" customHeight="1">
      <c r="A659" s="9"/>
      <c r="B659" s="73"/>
      <c r="C659" s="73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ht="15.75" customHeight="1">
      <c r="A660" s="9"/>
      <c r="B660" s="73"/>
      <c r="C660" s="73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ht="15.75" customHeight="1">
      <c r="A661" s="9"/>
      <c r="B661" s="73"/>
      <c r="C661" s="73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ht="15.75" customHeight="1">
      <c r="A662" s="9"/>
      <c r="B662" s="73"/>
      <c r="C662" s="73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ht="15.75" customHeight="1">
      <c r="A663" s="9"/>
      <c r="B663" s="73"/>
      <c r="C663" s="73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ht="15.75" customHeight="1">
      <c r="A664" s="9"/>
      <c r="B664" s="73"/>
      <c r="C664" s="73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ht="15.75" customHeight="1">
      <c r="A665" s="9"/>
      <c r="B665" s="73"/>
      <c r="C665" s="73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ht="15.75" customHeight="1">
      <c r="A666" s="9"/>
      <c r="B666" s="73"/>
      <c r="C666" s="73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ht="15.75" customHeight="1">
      <c r="A667" s="9"/>
      <c r="B667" s="73"/>
      <c r="C667" s="73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ht="15.75" customHeight="1">
      <c r="A668" s="9"/>
      <c r="B668" s="73"/>
      <c r="C668" s="73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ht="15.75" customHeight="1">
      <c r="A669" s="9"/>
      <c r="B669" s="73"/>
      <c r="C669" s="73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ht="15.75" customHeight="1">
      <c r="A670" s="9"/>
      <c r="B670" s="73"/>
      <c r="C670" s="73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ht="15.75" customHeight="1">
      <c r="A671" s="9"/>
      <c r="B671" s="73"/>
      <c r="C671" s="73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ht="15.75" customHeight="1">
      <c r="A672" s="9"/>
      <c r="B672" s="73"/>
      <c r="C672" s="73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ht="15.75" customHeight="1">
      <c r="A673" s="9"/>
      <c r="B673" s="73"/>
      <c r="C673" s="73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ht="15.75" customHeight="1">
      <c r="A674" s="9"/>
      <c r="B674" s="73"/>
      <c r="C674" s="73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ht="15.75" customHeight="1">
      <c r="A675" s="9"/>
      <c r="B675" s="73"/>
      <c r="C675" s="73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ht="15.75" customHeight="1">
      <c r="A676" s="9"/>
      <c r="B676" s="73"/>
      <c r="C676" s="73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ht="15.75" customHeight="1">
      <c r="A677" s="9"/>
      <c r="B677" s="73"/>
      <c r="C677" s="73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ht="15.75" customHeight="1">
      <c r="A678" s="9"/>
      <c r="B678" s="73"/>
      <c r="C678" s="73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ht="15.75" customHeight="1">
      <c r="A679" s="9"/>
      <c r="B679" s="73"/>
      <c r="C679" s="73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ht="15.75" customHeight="1">
      <c r="A680" s="9"/>
      <c r="B680" s="73"/>
      <c r="C680" s="73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ht="15.75" customHeight="1">
      <c r="A681" s="9"/>
      <c r="B681" s="73"/>
      <c r="C681" s="73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ht="15.75" customHeight="1">
      <c r="A682" s="9"/>
      <c r="B682" s="73"/>
      <c r="C682" s="73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ht="15.75" customHeight="1">
      <c r="A683" s="9"/>
      <c r="B683" s="73"/>
      <c r="C683" s="73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ht="15.75" customHeight="1">
      <c r="A684" s="9"/>
      <c r="B684" s="73"/>
      <c r="C684" s="73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ht="15.75" customHeight="1">
      <c r="A685" s="9"/>
      <c r="B685" s="73"/>
      <c r="C685" s="73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ht="15.75" customHeight="1">
      <c r="A686" s="9"/>
      <c r="B686" s="73"/>
      <c r="C686" s="73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ht="15.75" customHeight="1">
      <c r="A687" s="9"/>
      <c r="B687" s="73"/>
      <c r="C687" s="73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ht="15.75" customHeight="1">
      <c r="A688" s="9"/>
      <c r="B688" s="73"/>
      <c r="C688" s="73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ht="15.75" customHeight="1">
      <c r="A689" s="9"/>
      <c r="B689" s="73"/>
      <c r="C689" s="73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ht="15.75" customHeight="1">
      <c r="A690" s="9"/>
      <c r="B690" s="73"/>
      <c r="C690" s="73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ht="15.75" customHeight="1">
      <c r="A691" s="9"/>
      <c r="B691" s="73"/>
      <c r="C691" s="73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ht="15.75" customHeight="1">
      <c r="A692" s="9"/>
      <c r="B692" s="73"/>
      <c r="C692" s="73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ht="15.75" customHeight="1">
      <c r="A693" s="9"/>
      <c r="B693" s="73"/>
      <c r="C693" s="73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ht="15.75" customHeight="1">
      <c r="A694" s="9"/>
      <c r="B694" s="73"/>
      <c r="C694" s="73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ht="15.75" customHeight="1">
      <c r="A695" s="9"/>
      <c r="B695" s="73"/>
      <c r="C695" s="73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ht="15.75" customHeight="1">
      <c r="A696" s="9"/>
      <c r="B696" s="73"/>
      <c r="C696" s="73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ht="15.75" customHeight="1">
      <c r="A697" s="9"/>
      <c r="B697" s="73"/>
      <c r="C697" s="73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ht="15.75" customHeight="1">
      <c r="A698" s="9"/>
      <c r="B698" s="73"/>
      <c r="C698" s="73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ht="15.75" customHeight="1">
      <c r="A699" s="9"/>
      <c r="B699" s="73"/>
      <c r="C699" s="73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ht="15.75" customHeight="1">
      <c r="A700" s="9"/>
      <c r="B700" s="73"/>
      <c r="C700" s="73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ht="15.75" customHeight="1">
      <c r="A701" s="9"/>
      <c r="B701" s="73"/>
      <c r="C701" s="73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ht="15.75" customHeight="1">
      <c r="A702" s="9"/>
      <c r="B702" s="73"/>
      <c r="C702" s="73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ht="15.75" customHeight="1">
      <c r="A703" s="9"/>
      <c r="B703" s="73"/>
      <c r="C703" s="73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ht="15.75" customHeight="1">
      <c r="A704" s="9"/>
      <c r="B704" s="73"/>
      <c r="C704" s="73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ht="15.75" customHeight="1">
      <c r="A705" s="9"/>
      <c r="B705" s="73"/>
      <c r="C705" s="73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ht="15.75" customHeight="1">
      <c r="A706" s="9"/>
      <c r="B706" s="73"/>
      <c r="C706" s="73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ht="15.75" customHeight="1">
      <c r="A707" s="9"/>
      <c r="B707" s="73"/>
      <c r="C707" s="73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ht="15.75" customHeight="1">
      <c r="A708" s="9"/>
      <c r="B708" s="73"/>
      <c r="C708" s="73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ht="15.75" customHeight="1">
      <c r="A709" s="9"/>
      <c r="B709" s="73"/>
      <c r="C709" s="73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ht="15.75" customHeight="1">
      <c r="A710" s="9"/>
      <c r="B710" s="73"/>
      <c r="C710" s="73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ht="15.75" customHeight="1">
      <c r="A711" s="9"/>
      <c r="B711" s="73"/>
      <c r="C711" s="73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ht="15.75" customHeight="1">
      <c r="A712" s="9"/>
      <c r="B712" s="73"/>
      <c r="C712" s="73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ht="15.75" customHeight="1">
      <c r="A713" s="9"/>
      <c r="B713" s="73"/>
      <c r="C713" s="73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ht="15.75" customHeight="1">
      <c r="A714" s="9"/>
      <c r="B714" s="73"/>
      <c r="C714" s="73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ht="15.75" customHeight="1">
      <c r="A715" s="9"/>
      <c r="B715" s="73"/>
      <c r="C715" s="73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ht="15.75" customHeight="1">
      <c r="A716" s="9"/>
      <c r="B716" s="73"/>
      <c r="C716" s="73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ht="15.75" customHeight="1">
      <c r="A717" s="9"/>
      <c r="B717" s="73"/>
      <c r="C717" s="73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ht="15.75" customHeight="1">
      <c r="A718" s="9"/>
      <c r="B718" s="73"/>
      <c r="C718" s="73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ht="15.75" customHeight="1">
      <c r="A719" s="9"/>
      <c r="B719" s="73"/>
      <c r="C719" s="73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ht="15.75" customHeight="1">
      <c r="A720" s="9"/>
      <c r="B720" s="73"/>
      <c r="C720" s="73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ht="15.75" customHeight="1">
      <c r="A721" s="9"/>
      <c r="B721" s="73"/>
      <c r="C721" s="73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ht="15.75" customHeight="1">
      <c r="A722" s="9"/>
      <c r="B722" s="73"/>
      <c r="C722" s="73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ht="15.75" customHeight="1">
      <c r="A723" s="9"/>
      <c r="B723" s="73"/>
      <c r="C723" s="73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ht="15.75" customHeight="1">
      <c r="A724" s="9"/>
      <c r="B724" s="73"/>
      <c r="C724" s="73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ht="15.75" customHeight="1">
      <c r="A725" s="9"/>
      <c r="B725" s="73"/>
      <c r="C725" s="73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ht="15.75" customHeight="1">
      <c r="A726" s="9"/>
      <c r="B726" s="73"/>
      <c r="C726" s="73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ht="15.75" customHeight="1">
      <c r="A727" s="9"/>
      <c r="B727" s="73"/>
      <c r="C727" s="73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ht="15.75" customHeight="1">
      <c r="A728" s="9"/>
      <c r="B728" s="73"/>
      <c r="C728" s="73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ht="15.75" customHeight="1">
      <c r="A729" s="9"/>
      <c r="B729" s="73"/>
      <c r="C729" s="73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ht="15.75" customHeight="1">
      <c r="A730" s="9"/>
      <c r="B730" s="73"/>
      <c r="C730" s="73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ht="15.75" customHeight="1">
      <c r="A731" s="9"/>
      <c r="B731" s="73"/>
      <c r="C731" s="73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ht="15.75" customHeight="1">
      <c r="A732" s="9"/>
      <c r="B732" s="73"/>
      <c r="C732" s="73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ht="15.75" customHeight="1">
      <c r="A733" s="9"/>
      <c r="B733" s="73"/>
      <c r="C733" s="73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ht="15.75" customHeight="1">
      <c r="A734" s="9"/>
      <c r="B734" s="73"/>
      <c r="C734" s="73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ht="15.75" customHeight="1">
      <c r="A735" s="9"/>
      <c r="B735" s="73"/>
      <c r="C735" s="73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ht="15.75" customHeight="1">
      <c r="A736" s="9"/>
      <c r="B736" s="73"/>
      <c r="C736" s="73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ht="15.75" customHeight="1">
      <c r="A737" s="9"/>
      <c r="B737" s="73"/>
      <c r="C737" s="73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ht="15.75" customHeight="1">
      <c r="A738" s="9"/>
      <c r="B738" s="73"/>
      <c r="C738" s="73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ht="15.75" customHeight="1">
      <c r="A739" s="9"/>
      <c r="B739" s="73"/>
      <c r="C739" s="73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ht="15.75" customHeight="1">
      <c r="A740" s="9"/>
      <c r="B740" s="73"/>
      <c r="C740" s="73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ht="15.75" customHeight="1">
      <c r="A741" s="9"/>
      <c r="B741" s="73"/>
      <c r="C741" s="73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ht="15.75" customHeight="1">
      <c r="A742" s="9"/>
      <c r="B742" s="73"/>
      <c r="C742" s="73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ht="15.75" customHeight="1">
      <c r="A743" s="9"/>
      <c r="B743" s="73"/>
      <c r="C743" s="73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ht="15.75" customHeight="1">
      <c r="A744" s="9"/>
      <c r="B744" s="73"/>
      <c r="C744" s="73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ht="15.75" customHeight="1">
      <c r="A745" s="9"/>
      <c r="B745" s="73"/>
      <c r="C745" s="73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ht="15.75" customHeight="1">
      <c r="A746" s="9"/>
      <c r="B746" s="73"/>
      <c r="C746" s="73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ht="15.75" customHeight="1">
      <c r="A747" s="9"/>
      <c r="B747" s="73"/>
      <c r="C747" s="73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ht="15.75" customHeight="1">
      <c r="A748" s="9"/>
      <c r="B748" s="73"/>
      <c r="C748" s="73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ht="15.75" customHeight="1">
      <c r="A749" s="9"/>
      <c r="B749" s="73"/>
      <c r="C749" s="73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ht="15.75" customHeight="1">
      <c r="A750" s="9"/>
      <c r="B750" s="73"/>
      <c r="C750" s="73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ht="15.75" customHeight="1">
      <c r="A751" s="9"/>
      <c r="B751" s="73"/>
      <c r="C751" s="73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ht="15.75" customHeight="1">
      <c r="A752" s="9"/>
      <c r="B752" s="73"/>
      <c r="C752" s="73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ht="15.75" customHeight="1">
      <c r="A753" s="9"/>
      <c r="B753" s="73"/>
      <c r="C753" s="73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ht="15.75" customHeight="1">
      <c r="A754" s="9"/>
      <c r="B754" s="73"/>
      <c r="C754" s="73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ht="15.75" customHeight="1">
      <c r="A755" s="9"/>
      <c r="B755" s="73"/>
      <c r="C755" s="73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ht="15.75" customHeight="1">
      <c r="A756" s="9"/>
      <c r="B756" s="73"/>
      <c r="C756" s="73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ht="15.75" customHeight="1">
      <c r="A757" s="9"/>
      <c r="B757" s="73"/>
      <c r="C757" s="73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ht="15.75" customHeight="1">
      <c r="A758" s="9"/>
      <c r="B758" s="73"/>
      <c r="C758" s="73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ht="15.75" customHeight="1">
      <c r="A759" s="9"/>
      <c r="B759" s="73"/>
      <c r="C759" s="73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ht="15.75" customHeight="1">
      <c r="A760" s="9"/>
      <c r="B760" s="73"/>
      <c r="C760" s="73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ht="15.75" customHeight="1">
      <c r="A761" s="9"/>
      <c r="B761" s="73"/>
      <c r="C761" s="73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ht="15.75" customHeight="1">
      <c r="A762" s="9"/>
      <c r="B762" s="73"/>
      <c r="C762" s="73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ht="15.75" customHeight="1">
      <c r="A763" s="9"/>
      <c r="B763" s="73"/>
      <c r="C763" s="73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ht="15.75" customHeight="1">
      <c r="A764" s="9"/>
      <c r="B764" s="73"/>
      <c r="C764" s="73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ht="15.75" customHeight="1">
      <c r="A765" s="9"/>
      <c r="B765" s="73"/>
      <c r="C765" s="73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ht="15.75" customHeight="1">
      <c r="A766" s="9"/>
      <c r="B766" s="73"/>
      <c r="C766" s="73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ht="15.75" customHeight="1">
      <c r="A767" s="9"/>
      <c r="B767" s="73"/>
      <c r="C767" s="73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ht="15.75" customHeight="1">
      <c r="A768" s="9"/>
      <c r="B768" s="73"/>
      <c r="C768" s="73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ht="15.75" customHeight="1">
      <c r="A769" s="9"/>
      <c r="B769" s="73"/>
      <c r="C769" s="73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ht="15.75" customHeight="1">
      <c r="A770" s="9"/>
      <c r="B770" s="73"/>
      <c r="C770" s="73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ht="15.75" customHeight="1">
      <c r="A771" s="9"/>
      <c r="B771" s="73"/>
      <c r="C771" s="73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ht="15.75" customHeight="1">
      <c r="A772" s="9"/>
      <c r="B772" s="73"/>
      <c r="C772" s="73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ht="15.75" customHeight="1">
      <c r="A773" s="9"/>
      <c r="B773" s="73"/>
      <c r="C773" s="73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ht="15.75" customHeight="1">
      <c r="A774" s="9"/>
      <c r="B774" s="73"/>
      <c r="C774" s="73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ht="15.75" customHeight="1">
      <c r="A775" s="9"/>
      <c r="B775" s="73"/>
      <c r="C775" s="73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ht="15.75" customHeight="1">
      <c r="A776" s="9"/>
      <c r="B776" s="73"/>
      <c r="C776" s="73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ht="15.75" customHeight="1">
      <c r="A777" s="9"/>
      <c r="B777" s="73"/>
      <c r="C777" s="73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ht="15.75" customHeight="1">
      <c r="A778" s="9"/>
      <c r="B778" s="73"/>
      <c r="C778" s="73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ht="15.75" customHeight="1">
      <c r="A779" s="9"/>
      <c r="B779" s="73"/>
      <c r="C779" s="73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ht="15.75" customHeight="1">
      <c r="A780" s="9"/>
      <c r="B780" s="73"/>
      <c r="C780" s="73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ht="15.75" customHeight="1">
      <c r="A781" s="9"/>
      <c r="B781" s="73"/>
      <c r="C781" s="73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ht="15.75" customHeight="1">
      <c r="A782" s="9"/>
      <c r="B782" s="73"/>
      <c r="C782" s="73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ht="15.75" customHeight="1">
      <c r="A783" s="9"/>
      <c r="B783" s="73"/>
      <c r="C783" s="73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ht="15.75" customHeight="1">
      <c r="A784" s="9"/>
      <c r="B784" s="73"/>
      <c r="C784" s="73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ht="15.75" customHeight="1">
      <c r="A785" s="9"/>
      <c r="B785" s="73"/>
      <c r="C785" s="73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ht="15.75" customHeight="1">
      <c r="A786" s="9"/>
      <c r="B786" s="73"/>
      <c r="C786" s="73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ht="15.75" customHeight="1">
      <c r="A787" s="9"/>
      <c r="B787" s="73"/>
      <c r="C787" s="73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ht="15.75" customHeight="1">
      <c r="A788" s="9"/>
      <c r="B788" s="73"/>
      <c r="C788" s="73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ht="15.75" customHeight="1">
      <c r="A789" s="9"/>
      <c r="B789" s="73"/>
      <c r="C789" s="73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ht="15.75" customHeight="1">
      <c r="A790" s="9"/>
      <c r="B790" s="73"/>
      <c r="C790" s="73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ht="15.75" customHeight="1">
      <c r="A791" s="9"/>
      <c r="B791" s="73"/>
      <c r="C791" s="73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ht="15.75" customHeight="1">
      <c r="A792" s="9"/>
      <c r="B792" s="73"/>
      <c r="C792" s="73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ht="15.75" customHeight="1">
      <c r="A793" s="9"/>
      <c r="B793" s="73"/>
      <c r="C793" s="73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ht="15.75" customHeight="1">
      <c r="A794" s="9"/>
      <c r="B794" s="73"/>
      <c r="C794" s="73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ht="15.75" customHeight="1">
      <c r="A795" s="9"/>
      <c r="B795" s="73"/>
      <c r="C795" s="73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ht="15.75" customHeight="1">
      <c r="A796" s="9"/>
      <c r="B796" s="73"/>
      <c r="C796" s="73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ht="15.75" customHeight="1">
      <c r="A797" s="9"/>
      <c r="B797" s="73"/>
      <c r="C797" s="73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ht="15.75" customHeight="1">
      <c r="A798" s="9"/>
      <c r="B798" s="73"/>
      <c r="C798" s="73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ht="15.75" customHeight="1">
      <c r="A799" s="9"/>
      <c r="B799" s="73"/>
      <c r="C799" s="73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ht="15.75" customHeight="1">
      <c r="A800" s="9"/>
      <c r="B800" s="73"/>
      <c r="C800" s="73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ht="15.75" customHeight="1">
      <c r="A801" s="9"/>
      <c r="B801" s="73"/>
      <c r="C801" s="73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ht="15.75" customHeight="1">
      <c r="A802" s="9"/>
      <c r="B802" s="73"/>
      <c r="C802" s="73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ht="15.75" customHeight="1">
      <c r="A803" s="9"/>
      <c r="B803" s="73"/>
      <c r="C803" s="73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ht="15.75" customHeight="1">
      <c r="A804" s="9"/>
      <c r="B804" s="73"/>
      <c r="C804" s="73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ht="15.75" customHeight="1">
      <c r="A805" s="9"/>
      <c r="B805" s="73"/>
      <c r="C805" s="73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ht="15.75" customHeight="1">
      <c r="A806" s="9"/>
      <c r="B806" s="73"/>
      <c r="C806" s="73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ht="15.75" customHeight="1">
      <c r="A807" s="9"/>
      <c r="B807" s="73"/>
      <c r="C807" s="73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ht="15.75" customHeight="1">
      <c r="A808" s="9"/>
      <c r="B808" s="73"/>
      <c r="C808" s="73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ht="15.75" customHeight="1">
      <c r="A809" s="9"/>
      <c r="B809" s="73"/>
      <c r="C809" s="73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ht="15.75" customHeight="1">
      <c r="A810" s="9"/>
      <c r="B810" s="73"/>
      <c r="C810" s="73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ht="15.75" customHeight="1">
      <c r="A811" s="9"/>
      <c r="B811" s="73"/>
      <c r="C811" s="73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ht="15.75" customHeight="1">
      <c r="A812" s="9"/>
      <c r="B812" s="73"/>
      <c r="C812" s="73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ht="15.75" customHeight="1">
      <c r="A813" s="9"/>
      <c r="B813" s="73"/>
      <c r="C813" s="73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ht="15.75" customHeight="1">
      <c r="A814" s="9"/>
      <c r="B814" s="73"/>
      <c r="C814" s="73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ht="15.75" customHeight="1">
      <c r="A815" s="9"/>
      <c r="B815" s="73"/>
      <c r="C815" s="73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ht="15.75" customHeight="1">
      <c r="A816" s="9"/>
      <c r="B816" s="73"/>
      <c r="C816" s="73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ht="15.75" customHeight="1">
      <c r="A817" s="9"/>
      <c r="B817" s="73"/>
      <c r="C817" s="73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ht="15.75" customHeight="1">
      <c r="A818" s="9"/>
      <c r="B818" s="73"/>
      <c r="C818" s="73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ht="15.75" customHeight="1">
      <c r="A819" s="9"/>
      <c r="B819" s="73"/>
      <c r="C819" s="73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ht="15.75" customHeight="1">
      <c r="A820" s="9"/>
      <c r="B820" s="73"/>
      <c r="C820" s="73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ht="15.75" customHeight="1">
      <c r="A821" s="9"/>
      <c r="B821" s="73"/>
      <c r="C821" s="73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ht="15.75" customHeight="1">
      <c r="A822" s="9"/>
      <c r="B822" s="73"/>
      <c r="C822" s="73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ht="15.75" customHeight="1">
      <c r="A823" s="9"/>
      <c r="B823" s="73"/>
      <c r="C823" s="73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ht="15.75" customHeight="1">
      <c r="A824" s="9"/>
      <c r="B824" s="73"/>
      <c r="C824" s="73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ht="15.75" customHeight="1">
      <c r="A825" s="9"/>
      <c r="B825" s="73"/>
      <c r="C825" s="73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ht="15.75" customHeight="1">
      <c r="A826" s="9"/>
      <c r="B826" s="73"/>
      <c r="C826" s="73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ht="15.75" customHeight="1">
      <c r="A827" s="9"/>
      <c r="B827" s="73"/>
      <c r="C827" s="73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ht="15.75" customHeight="1">
      <c r="A828" s="9"/>
      <c r="B828" s="73"/>
      <c r="C828" s="73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ht="15.75" customHeight="1">
      <c r="A829" s="9"/>
      <c r="B829" s="73"/>
      <c r="C829" s="73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ht="15.75" customHeight="1">
      <c r="A830" s="9"/>
      <c r="B830" s="73"/>
      <c r="C830" s="73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ht="15.75" customHeight="1">
      <c r="A831" s="9"/>
      <c r="B831" s="73"/>
      <c r="C831" s="73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ht="15.75" customHeight="1">
      <c r="A832" s="9"/>
      <c r="B832" s="73"/>
      <c r="C832" s="73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ht="15.75" customHeight="1">
      <c r="A833" s="9"/>
      <c r="B833" s="73"/>
      <c r="C833" s="73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ht="15.75" customHeight="1">
      <c r="A834" s="9"/>
      <c r="B834" s="73"/>
      <c r="C834" s="73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ht="15.75" customHeight="1">
      <c r="A835" s="9"/>
      <c r="B835" s="73"/>
      <c r="C835" s="73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ht="15.75" customHeight="1">
      <c r="A836" s="9"/>
      <c r="B836" s="73"/>
      <c r="C836" s="73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ht="15.75" customHeight="1">
      <c r="A837" s="9"/>
      <c r="B837" s="73"/>
      <c r="C837" s="73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ht="15.75" customHeight="1">
      <c r="A838" s="9"/>
      <c r="B838" s="73"/>
      <c r="C838" s="73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ht="15.75" customHeight="1">
      <c r="A839" s="9"/>
      <c r="B839" s="73"/>
      <c r="C839" s="73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ht="15.75" customHeight="1">
      <c r="A840" s="9"/>
      <c r="B840" s="73"/>
      <c r="C840" s="73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ht="15.75" customHeight="1">
      <c r="A841" s="9"/>
      <c r="B841" s="73"/>
      <c r="C841" s="73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ht="15.75" customHeight="1">
      <c r="A842" s="9"/>
      <c r="B842" s="73"/>
      <c r="C842" s="73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ht="15.75" customHeight="1">
      <c r="A843" s="9"/>
      <c r="B843" s="73"/>
      <c r="C843" s="73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ht="15.75" customHeight="1">
      <c r="A844" s="9"/>
      <c r="B844" s="73"/>
      <c r="C844" s="73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ht="15.75" customHeight="1">
      <c r="A845" s="9"/>
      <c r="B845" s="73"/>
      <c r="C845" s="73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ht="15.75" customHeight="1">
      <c r="A846" s="9"/>
      <c r="B846" s="73"/>
      <c r="C846" s="73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ht="15.75" customHeight="1">
      <c r="A847" s="9"/>
      <c r="B847" s="73"/>
      <c r="C847" s="73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ht="15.75" customHeight="1">
      <c r="A848" s="9"/>
      <c r="B848" s="73"/>
      <c r="C848" s="73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ht="15.75" customHeight="1">
      <c r="A849" s="9"/>
      <c r="B849" s="73"/>
      <c r="C849" s="73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ht="15.75" customHeight="1">
      <c r="A850" s="9"/>
      <c r="B850" s="73"/>
      <c r="C850" s="73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ht="15.75" customHeight="1">
      <c r="A851" s="9"/>
      <c r="B851" s="73"/>
      <c r="C851" s="73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ht="15.75" customHeight="1">
      <c r="A852" s="9"/>
      <c r="B852" s="73"/>
      <c r="C852" s="73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ht="15.75" customHeight="1">
      <c r="A853" s="9"/>
      <c r="B853" s="73"/>
      <c r="C853" s="73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ht="15.75" customHeight="1">
      <c r="A854" s="9"/>
      <c r="B854" s="73"/>
      <c r="C854" s="73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ht="15.75" customHeight="1">
      <c r="A855" s="9"/>
      <c r="B855" s="73"/>
      <c r="C855" s="73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ht="15.75" customHeight="1">
      <c r="A856" s="9"/>
      <c r="B856" s="73"/>
      <c r="C856" s="73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ht="15.75" customHeight="1">
      <c r="A857" s="9"/>
      <c r="B857" s="73"/>
      <c r="C857" s="73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ht="15.75" customHeight="1">
      <c r="A858" s="9"/>
      <c r="B858" s="73"/>
      <c r="C858" s="73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ht="15.75" customHeight="1">
      <c r="A859" s="9"/>
      <c r="B859" s="73"/>
      <c r="C859" s="73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ht="15.75" customHeight="1">
      <c r="A860" s="9"/>
      <c r="B860" s="73"/>
      <c r="C860" s="73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ht="15.75" customHeight="1">
      <c r="A861" s="9"/>
      <c r="B861" s="73"/>
      <c r="C861" s="73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ht="15.75" customHeight="1">
      <c r="A862" s="9"/>
      <c r="B862" s="73"/>
      <c r="C862" s="73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ht="15.75" customHeight="1">
      <c r="A863" s="9"/>
      <c r="B863" s="73"/>
      <c r="C863" s="73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ht="15.75" customHeight="1">
      <c r="A864" s="9"/>
      <c r="B864" s="73"/>
      <c r="C864" s="73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ht="15.75" customHeight="1">
      <c r="A865" s="9"/>
      <c r="B865" s="73"/>
      <c r="C865" s="73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ht="15.75" customHeight="1">
      <c r="A866" s="9"/>
      <c r="B866" s="73"/>
      <c r="C866" s="73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ht="15.75" customHeight="1">
      <c r="A867" s="9"/>
      <c r="B867" s="73"/>
      <c r="C867" s="73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ht="15.75" customHeight="1">
      <c r="A868" s="9"/>
      <c r="B868" s="73"/>
      <c r="C868" s="73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ht="15.75" customHeight="1">
      <c r="A869" s="9"/>
      <c r="B869" s="73"/>
      <c r="C869" s="73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ht="15.75" customHeight="1">
      <c r="A870" s="9"/>
      <c r="B870" s="73"/>
      <c r="C870" s="73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ht="15.75" customHeight="1">
      <c r="A871" s="9"/>
      <c r="B871" s="73"/>
      <c r="C871" s="73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ht="15.75" customHeight="1">
      <c r="A872" s="9"/>
      <c r="B872" s="73"/>
      <c r="C872" s="73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ht="15.75" customHeight="1">
      <c r="A873" s="9"/>
      <c r="B873" s="73"/>
      <c r="C873" s="73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ht="15.75" customHeight="1">
      <c r="A874" s="9"/>
      <c r="B874" s="73"/>
      <c r="C874" s="73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ht="15.75" customHeight="1">
      <c r="A875" s="9"/>
      <c r="B875" s="73"/>
      <c r="C875" s="73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ht="15.75" customHeight="1">
      <c r="A876" s="9"/>
      <c r="B876" s="73"/>
      <c r="C876" s="73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ht="15.75" customHeight="1">
      <c r="A877" s="9"/>
      <c r="B877" s="73"/>
      <c r="C877" s="73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ht="15.75" customHeight="1">
      <c r="A878" s="9"/>
      <c r="B878" s="73"/>
      <c r="C878" s="73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ht="15.75" customHeight="1">
      <c r="A879" s="9"/>
      <c r="B879" s="73"/>
      <c r="C879" s="73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ht="15.75" customHeight="1">
      <c r="A880" s="9"/>
      <c r="B880" s="73"/>
      <c r="C880" s="73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ht="15.75" customHeight="1">
      <c r="A881" s="9"/>
      <c r="B881" s="73"/>
      <c r="C881" s="73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ht="15.75" customHeight="1">
      <c r="A882" s="9"/>
      <c r="B882" s="73"/>
      <c r="C882" s="73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ht="15.75" customHeight="1">
      <c r="A883" s="9"/>
      <c r="B883" s="73"/>
      <c r="C883" s="73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ht="15.75" customHeight="1">
      <c r="A884" s="9"/>
      <c r="B884" s="73"/>
      <c r="C884" s="73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ht="15.75" customHeight="1">
      <c r="A885" s="9"/>
      <c r="B885" s="73"/>
      <c r="C885" s="73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ht="15.75" customHeight="1">
      <c r="A886" s="9"/>
      <c r="B886" s="73"/>
      <c r="C886" s="73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ht="15.75" customHeight="1">
      <c r="A887" s="9"/>
      <c r="B887" s="73"/>
      <c r="C887" s="73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ht="15.75" customHeight="1">
      <c r="A888" s="9"/>
      <c r="B888" s="73"/>
      <c r="C888" s="73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ht="15.75" customHeight="1">
      <c r="A889" s="9"/>
      <c r="B889" s="73"/>
      <c r="C889" s="73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ht="15.75" customHeight="1">
      <c r="A890" s="9"/>
      <c r="B890" s="73"/>
      <c r="C890" s="73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ht="15.75" customHeight="1">
      <c r="A891" s="9"/>
      <c r="B891" s="73"/>
      <c r="C891" s="73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ht="15.75" customHeight="1">
      <c r="A892" s="9"/>
      <c r="B892" s="73"/>
      <c r="C892" s="73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ht="15.75" customHeight="1">
      <c r="A893" s="9"/>
      <c r="B893" s="73"/>
      <c r="C893" s="73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ht="15.75" customHeight="1">
      <c r="A894" s="9"/>
      <c r="B894" s="73"/>
      <c r="C894" s="73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ht="15.75" customHeight="1">
      <c r="A895" s="9"/>
      <c r="B895" s="73"/>
      <c r="C895" s="73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ht="15.75" customHeight="1">
      <c r="A896" s="9"/>
      <c r="B896" s="73"/>
      <c r="C896" s="73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ht="15.75" customHeight="1">
      <c r="A897" s="9"/>
      <c r="B897" s="73"/>
      <c r="C897" s="73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ht="15.75" customHeight="1">
      <c r="A898" s="9"/>
      <c r="B898" s="73"/>
      <c r="C898" s="73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ht="15.75" customHeight="1">
      <c r="A899" s="9"/>
      <c r="B899" s="73"/>
      <c r="C899" s="73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ht="15.75" customHeight="1">
      <c r="A900" s="9"/>
      <c r="B900" s="73"/>
      <c r="C900" s="73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ht="15.75" customHeight="1">
      <c r="A901" s="9"/>
      <c r="B901" s="73"/>
      <c r="C901" s="73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ht="15.75" customHeight="1">
      <c r="A902" s="9"/>
      <c r="B902" s="73"/>
      <c r="C902" s="73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ht="15.75" customHeight="1">
      <c r="A903" s="9"/>
      <c r="B903" s="73"/>
      <c r="C903" s="73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ht="15.75" customHeight="1">
      <c r="A904" s="9"/>
      <c r="B904" s="73"/>
      <c r="C904" s="73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ht="15.75" customHeight="1">
      <c r="A905" s="9"/>
      <c r="B905" s="73"/>
      <c r="C905" s="73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ht="15.75" customHeight="1">
      <c r="A906" s="9"/>
      <c r="B906" s="73"/>
      <c r="C906" s="73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ht="15.75" customHeight="1">
      <c r="A907" s="9"/>
      <c r="B907" s="73"/>
      <c r="C907" s="73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ht="15.75" customHeight="1">
      <c r="A908" s="9"/>
      <c r="B908" s="73"/>
      <c r="C908" s="73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ht="15.75" customHeight="1">
      <c r="A909" s="9"/>
      <c r="B909" s="73"/>
      <c r="C909" s="73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ht="15.75" customHeight="1">
      <c r="A910" s="9"/>
      <c r="B910" s="73"/>
      <c r="C910" s="73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ht="15.75" customHeight="1">
      <c r="A911" s="9"/>
      <c r="B911" s="73"/>
      <c r="C911" s="73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ht="15.75" customHeight="1">
      <c r="A912" s="9"/>
      <c r="B912" s="73"/>
      <c r="C912" s="73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ht="15.75" customHeight="1">
      <c r="A913" s="9"/>
      <c r="B913" s="73"/>
      <c r="C913" s="73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ht="15.75" customHeight="1">
      <c r="A914" s="9"/>
      <c r="B914" s="73"/>
      <c r="C914" s="73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ht="15.75" customHeight="1">
      <c r="A915" s="9"/>
      <c r="B915" s="73"/>
      <c r="C915" s="73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ht="15.75" customHeight="1">
      <c r="A916" s="9"/>
      <c r="B916" s="73"/>
      <c r="C916" s="73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ht="15.75" customHeight="1">
      <c r="A917" s="9"/>
      <c r="B917" s="73"/>
      <c r="C917" s="73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ht="15.75" customHeight="1">
      <c r="A918" s="9"/>
      <c r="B918" s="73"/>
      <c r="C918" s="73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ht="15.75" customHeight="1">
      <c r="A919" s="9"/>
      <c r="B919" s="73"/>
      <c r="C919" s="73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ht="15.75" customHeight="1">
      <c r="A920" s="9"/>
      <c r="B920" s="73"/>
      <c r="C920" s="73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ht="15.75" customHeight="1">
      <c r="A921" s="9"/>
      <c r="B921" s="73"/>
      <c r="C921" s="73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ht="15.75" customHeight="1">
      <c r="A922" s="9"/>
      <c r="B922" s="73"/>
      <c r="C922" s="73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ht="15.75" customHeight="1">
      <c r="A923" s="9"/>
      <c r="B923" s="73"/>
      <c r="C923" s="73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ht="15.75" customHeight="1">
      <c r="A924" s="9"/>
      <c r="B924" s="73"/>
      <c r="C924" s="73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ht="15.75" customHeight="1">
      <c r="A925" s="9"/>
      <c r="B925" s="73"/>
      <c r="C925" s="73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ht="15.75" customHeight="1">
      <c r="A926" s="9"/>
      <c r="B926" s="73"/>
      <c r="C926" s="73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ht="15.75" customHeight="1">
      <c r="A927" s="9"/>
      <c r="B927" s="73"/>
      <c r="C927" s="73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ht="15.75" customHeight="1">
      <c r="A928" s="9"/>
      <c r="B928" s="73"/>
      <c r="C928" s="73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ht="15.75" customHeight="1">
      <c r="A929" s="9"/>
      <c r="B929" s="73"/>
      <c r="C929" s="73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ht="15.75" customHeight="1">
      <c r="A930" s="9"/>
      <c r="B930" s="73"/>
      <c r="C930" s="73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ht="15.75" customHeight="1">
      <c r="A931" s="9"/>
      <c r="B931" s="73"/>
      <c r="C931" s="73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ht="15.75" customHeight="1">
      <c r="A932" s="9"/>
      <c r="B932" s="73"/>
      <c r="C932" s="73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ht="15.75" customHeight="1">
      <c r="A933" s="9"/>
      <c r="B933" s="73"/>
      <c r="C933" s="73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ht="15.75" customHeight="1">
      <c r="A934" s="9"/>
      <c r="B934" s="73"/>
      <c r="C934" s="73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ht="15.75" customHeight="1">
      <c r="A935" s="9"/>
      <c r="B935" s="73"/>
      <c r="C935" s="73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ht="15.75" customHeight="1">
      <c r="A936" s="9"/>
      <c r="B936" s="73"/>
      <c r="C936" s="73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ht="15.75" customHeight="1">
      <c r="A937" s="9"/>
      <c r="B937" s="73"/>
      <c r="C937" s="73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ht="15.75" customHeight="1">
      <c r="A938" s="9"/>
      <c r="B938" s="73"/>
      <c r="C938" s="73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ht="15.75" customHeight="1">
      <c r="A939" s="9"/>
      <c r="B939" s="73"/>
      <c r="C939" s="73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ht="15.75" customHeight="1">
      <c r="A940" s="9"/>
      <c r="B940" s="73"/>
      <c r="C940" s="73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ht="15.75" customHeight="1">
      <c r="A941" s="9"/>
      <c r="B941" s="73"/>
      <c r="C941" s="73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ht="15.75" customHeight="1">
      <c r="A942" s="9"/>
      <c r="B942" s="73"/>
      <c r="C942" s="73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ht="15.75" customHeight="1">
      <c r="A943" s="9"/>
      <c r="B943" s="73"/>
      <c r="C943" s="73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ht="15.75" customHeight="1">
      <c r="A944" s="9"/>
      <c r="B944" s="73"/>
      <c r="C944" s="73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ht="15.75" customHeight="1">
      <c r="A945" s="9"/>
      <c r="B945" s="73"/>
      <c r="C945" s="73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ht="15.75" customHeight="1">
      <c r="A946" s="9"/>
      <c r="B946" s="73"/>
      <c r="C946" s="73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ht="15.75" customHeight="1">
      <c r="A947" s="9"/>
      <c r="B947" s="73"/>
      <c r="C947" s="73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ht="15.75" customHeight="1">
      <c r="A948" s="9"/>
      <c r="B948" s="73"/>
      <c r="C948" s="73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ht="15.75" customHeight="1">
      <c r="A949" s="9"/>
      <c r="B949" s="73"/>
      <c r="C949" s="73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ht="15.75" customHeight="1">
      <c r="A950" s="9"/>
      <c r="B950" s="73"/>
      <c r="C950" s="73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ht="15.75" customHeight="1">
      <c r="A951" s="9"/>
      <c r="B951" s="73"/>
      <c r="C951" s="73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ht="15.75" customHeight="1">
      <c r="A952" s="9"/>
      <c r="B952" s="73"/>
      <c r="C952" s="73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ht="15.75" customHeight="1">
      <c r="A953" s="9"/>
      <c r="B953" s="73"/>
      <c r="C953" s="73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ht="15.75" customHeight="1">
      <c r="A954" s="9"/>
      <c r="B954" s="73"/>
      <c r="C954" s="73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ht="15.75" customHeight="1">
      <c r="A955" s="9"/>
      <c r="B955" s="73"/>
      <c r="C955" s="73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ht="15.75" customHeight="1">
      <c r="A956" s="9"/>
      <c r="B956" s="73"/>
      <c r="C956" s="73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ht="15.75" customHeight="1">
      <c r="A957" s="9"/>
      <c r="B957" s="73"/>
      <c r="C957" s="73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ht="15.75" customHeight="1">
      <c r="A958" s="9"/>
      <c r="B958" s="73"/>
      <c r="C958" s="73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ht="15.75" customHeight="1">
      <c r="A959" s="9"/>
      <c r="B959" s="73"/>
      <c r="C959" s="73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ht="15.75" customHeight="1">
      <c r="A960" s="9"/>
      <c r="B960" s="73"/>
      <c r="C960" s="73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ht="15.75" customHeight="1">
      <c r="A961" s="9"/>
      <c r="B961" s="73"/>
      <c r="C961" s="73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ht="15.75" customHeight="1">
      <c r="A962" s="9"/>
      <c r="B962" s="73"/>
      <c r="C962" s="73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ht="15.75" customHeight="1">
      <c r="A963" s="9"/>
      <c r="B963" s="73"/>
      <c r="C963" s="73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ht="15.75" customHeight="1">
      <c r="A964" s="9"/>
      <c r="B964" s="73"/>
      <c r="C964" s="73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ht="15.75" customHeight="1">
      <c r="A965" s="9"/>
      <c r="B965" s="73"/>
      <c r="C965" s="73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ht="15.75" customHeight="1">
      <c r="A966" s="9"/>
      <c r="B966" s="73"/>
      <c r="C966" s="73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ht="15.75" customHeight="1">
      <c r="A967" s="9"/>
      <c r="B967" s="73"/>
      <c r="C967" s="73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ht="15.75" customHeight="1">
      <c r="A968" s="9"/>
      <c r="B968" s="73"/>
      <c r="C968" s="73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ht="15.75" customHeight="1">
      <c r="A969" s="9"/>
      <c r="B969" s="73"/>
      <c r="C969" s="73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ht="15.75" customHeight="1">
      <c r="A970" s="9"/>
      <c r="B970" s="73"/>
      <c r="C970" s="73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ht="15.75" customHeight="1">
      <c r="A971" s="9"/>
      <c r="B971" s="73"/>
      <c r="C971" s="73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ht="15.75" customHeight="1">
      <c r="A972" s="9"/>
      <c r="B972" s="73"/>
      <c r="C972" s="73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ht="15.75" customHeight="1">
      <c r="A973" s="9"/>
      <c r="B973" s="73"/>
      <c r="C973" s="73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ht="15.75" customHeight="1">
      <c r="A974" s="9"/>
      <c r="B974" s="73"/>
      <c r="C974" s="73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ht="15.75" customHeight="1">
      <c r="A975" s="9"/>
      <c r="B975" s="73"/>
      <c r="C975" s="73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ht="15.75" customHeight="1">
      <c r="A976" s="9"/>
      <c r="B976" s="73"/>
      <c r="C976" s="73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ht="15.75" customHeight="1">
      <c r="A977" s="9"/>
      <c r="B977" s="73"/>
      <c r="C977" s="73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ht="15.75" customHeight="1">
      <c r="A978" s="9"/>
      <c r="B978" s="73"/>
      <c r="C978" s="73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ht="15.75" customHeight="1">
      <c r="A979" s="9"/>
      <c r="B979" s="73"/>
      <c r="C979" s="73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ht="15.75" customHeight="1">
      <c r="A980" s="9"/>
      <c r="B980" s="73"/>
      <c r="C980" s="73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ht="15.75" customHeight="1">
      <c r="A981" s="9"/>
      <c r="B981" s="73"/>
      <c r="C981" s="73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ht="15.75" customHeight="1">
      <c r="A982" s="9"/>
      <c r="B982" s="73"/>
      <c r="C982" s="73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ht="15.75" customHeight="1">
      <c r="A983" s="9"/>
      <c r="B983" s="73"/>
      <c r="C983" s="73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ht="15.75" customHeight="1">
      <c r="A984" s="9"/>
      <c r="B984" s="73"/>
      <c r="C984" s="73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ht="15.75" customHeight="1">
      <c r="A985" s="9"/>
      <c r="B985" s="73"/>
      <c r="C985" s="73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ht="15.75" customHeight="1">
      <c r="A986" s="9"/>
      <c r="B986" s="73"/>
      <c r="C986" s="73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ht="15.75" customHeight="1">
      <c r="A987" s="9"/>
      <c r="B987" s="73"/>
      <c r="C987" s="73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ht="15.75" customHeight="1">
      <c r="A988" s="9"/>
      <c r="B988" s="73"/>
      <c r="C988" s="73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ht="15.75" customHeight="1">
      <c r="A989" s="9"/>
      <c r="B989" s="73"/>
      <c r="C989" s="73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ht="15.75" customHeight="1">
      <c r="A990" s="9"/>
      <c r="B990" s="73"/>
      <c r="C990" s="73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ht="15.75" customHeight="1">
      <c r="A991" s="9"/>
      <c r="B991" s="73"/>
      <c r="C991" s="73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ht="15.75" customHeight="1">
      <c r="A992" s="9"/>
      <c r="B992" s="73"/>
      <c r="C992" s="73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ht="15.75" customHeight="1">
      <c r="A993" s="9"/>
      <c r="B993" s="73"/>
      <c r="C993" s="73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ht="15.75" customHeight="1">
      <c r="A994" s="9"/>
      <c r="B994" s="73"/>
      <c r="C994" s="73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ht="15.75" customHeight="1">
      <c r="A995" s="9"/>
      <c r="B995" s="73"/>
      <c r="C995" s="73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ht="15.75" customHeight="1">
      <c r="A996" s="9"/>
      <c r="B996" s="73"/>
      <c r="C996" s="73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ht="15.75" customHeight="1">
      <c r="A997" s="9"/>
      <c r="B997" s="73"/>
      <c r="C997" s="73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ht="15.75" customHeight="1">
      <c r="A998" s="9"/>
      <c r="B998" s="73"/>
      <c r="C998" s="73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ht="15.75" customHeight="1">
      <c r="A999" s="9"/>
      <c r="B999" s="73"/>
      <c r="C999" s="73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ht="15.75" customHeight="1">
      <c r="A1000" s="9"/>
      <c r="B1000" s="73"/>
      <c r="C1000" s="73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autoFilter ref="A10:C72"/>
  <mergeCells count="2">
    <mergeCell ref="A7:C7"/>
    <mergeCell ref="A8:C8"/>
  </mergeCells>
  <printOptions horizontalCentered="1"/>
  <pageMargins left="0.19685039370078741" right="0.19685039370078741" top="0.39370078740157483" bottom="0.29527559055118113" header="0" footer="0"/>
  <pageSetup paperSize="9" orientation="portrait"/>
  <headerFooter>
    <oddFooter>&amp;RPage : 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42.7109375" customWidth="1"/>
    <col min="2" max="3" width="20.7109375" customWidth="1"/>
    <col min="4" max="5" width="15.140625" customWidth="1"/>
    <col min="6" max="7" width="12.85546875" customWidth="1"/>
    <col min="8" max="8" width="13.42578125" customWidth="1"/>
    <col min="9" max="26" width="11.42578125" customWidth="1"/>
  </cols>
  <sheetData>
    <row r="1" spans="1:26" ht="15.75" customHeight="1">
      <c r="A1" s="5"/>
      <c r="B1" s="12"/>
      <c r="C1" s="76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8"/>
      <c r="B2" s="12"/>
      <c r="C2" s="12"/>
      <c r="D2" s="12"/>
      <c r="E2" s="1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8"/>
      <c r="B3" s="12"/>
      <c r="C3" s="12"/>
      <c r="D3" s="12"/>
      <c r="E3" s="12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12"/>
      <c r="C4" s="12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8"/>
      <c r="B5" s="12"/>
      <c r="C5" s="12"/>
      <c r="D5" s="12"/>
      <c r="E5" s="12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8"/>
      <c r="B6" s="12"/>
      <c r="C6" s="12"/>
      <c r="D6" s="12"/>
      <c r="E6" s="12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13" t="s">
        <v>801</v>
      </c>
      <c r="B7" s="109"/>
      <c r="C7" s="109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113" t="s">
        <v>802</v>
      </c>
      <c r="B8" s="109"/>
      <c r="C8" s="109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10" t="s">
        <v>560</v>
      </c>
      <c r="B9" s="34" t="s">
        <v>794</v>
      </c>
      <c r="C9" s="34" t="s">
        <v>795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82" t="s">
        <v>803</v>
      </c>
      <c r="B10" s="12"/>
      <c r="C10" s="12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83" t="s">
        <v>804</v>
      </c>
      <c r="B11" s="84" t="e">
        <f>'Trading Account'!C71</f>
        <v>#REF!</v>
      </c>
      <c r="C11" s="84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85" t="s">
        <v>6</v>
      </c>
      <c r="B12" s="12"/>
      <c r="C12" s="12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8" t="e">
        <f>#REF!</f>
        <v>#REF!</v>
      </c>
      <c r="B13" s="74" t="e">
        <f>#REF!</f>
        <v>#REF!</v>
      </c>
      <c r="C13" s="86" t="e">
        <f>#REF!</f>
        <v>#REF!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8" t="e">
        <f>#REF!</f>
        <v>#REF!</v>
      </c>
      <c r="B14" s="74" t="e">
        <f>#REF!</f>
        <v>#REF!</v>
      </c>
      <c r="C14" s="86" t="e">
        <f>#REF!</f>
        <v>#REF!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8" t="e">
        <f>#REF!</f>
        <v>#REF!</v>
      </c>
      <c r="B15" s="74" t="e">
        <f>#REF!</f>
        <v>#REF!</v>
      </c>
      <c r="C15" s="86" t="e">
        <f>#REF!</f>
        <v>#REF!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8" t="e">
        <f>#REF!</f>
        <v>#REF!</v>
      </c>
      <c r="B16" s="74" t="e">
        <f>#REF!</f>
        <v>#REF!</v>
      </c>
      <c r="C16" s="86" t="e">
        <f>#REF!</f>
        <v>#REF!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8" t="e">
        <f>#REF!</f>
        <v>#REF!</v>
      </c>
      <c r="B17" s="74" t="e">
        <f>#REF!</f>
        <v>#REF!</v>
      </c>
      <c r="C17" s="86" t="e">
        <f>#REF!</f>
        <v>#REF!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8" t="e">
        <f>#REF!</f>
        <v>#REF!</v>
      </c>
      <c r="B18" s="74" t="e">
        <f>#REF!</f>
        <v>#REF!</v>
      </c>
      <c r="C18" s="86" t="e">
        <f>#REF!</f>
        <v>#REF!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8" t="e">
        <f>#REF!</f>
        <v>#REF!</v>
      </c>
      <c r="B19" s="74" t="e">
        <f>#REF!</f>
        <v>#REF!</v>
      </c>
      <c r="C19" s="86" t="e">
        <f>#REF!</f>
        <v>#REF!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8" t="e">
        <f>#REF!</f>
        <v>#REF!</v>
      </c>
      <c r="B20" s="74" t="e">
        <f>#REF!</f>
        <v>#REF!</v>
      </c>
      <c r="C20" s="86" t="e">
        <f>#REF!</f>
        <v>#REF!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8" t="e">
        <f>#REF!</f>
        <v>#REF!</v>
      </c>
      <c r="B21" s="74" t="e">
        <f>#REF!</f>
        <v>#REF!</v>
      </c>
      <c r="C21" s="86" t="e">
        <f>#REF!</f>
        <v>#REF!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8" t="e">
        <f>#REF!</f>
        <v>#REF!</v>
      </c>
      <c r="B22" s="74" t="e">
        <f>#REF!</f>
        <v>#REF!</v>
      </c>
      <c r="C22" s="86" t="e">
        <f>#REF!</f>
        <v>#REF!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8" t="e">
        <f>#REF!</f>
        <v>#REF!</v>
      </c>
      <c r="B23" s="74" t="e">
        <f>#REF!</f>
        <v>#REF!</v>
      </c>
      <c r="C23" s="86" t="e">
        <f>#REF!</f>
        <v>#REF!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8" t="e">
        <f>#REF!</f>
        <v>#REF!</v>
      </c>
      <c r="B24" s="74" t="e">
        <f>#REF!</f>
        <v>#REF!</v>
      </c>
      <c r="C24" s="86" t="e">
        <f>#REF!</f>
        <v>#REF!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8" t="e">
        <f>#REF!</f>
        <v>#REF!</v>
      </c>
      <c r="B25" s="74" t="e">
        <f>#REF!</f>
        <v>#REF!</v>
      </c>
      <c r="C25" s="86" t="e">
        <f>#REF!</f>
        <v>#REF!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8" t="e">
        <f>#REF!</f>
        <v>#REF!</v>
      </c>
      <c r="B26" s="74" t="e">
        <f>#REF!</f>
        <v>#REF!</v>
      </c>
      <c r="C26" s="86" t="e">
        <f>#REF!</f>
        <v>#REF!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8" t="e">
        <f>#REF!</f>
        <v>#REF!</v>
      </c>
      <c r="B27" s="74" t="e">
        <f>#REF!</f>
        <v>#REF!</v>
      </c>
      <c r="C27" s="86" t="e">
        <f>#REF!</f>
        <v>#REF!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8" t="e">
        <f>#REF!</f>
        <v>#REF!</v>
      </c>
      <c r="B28" s="74" t="e">
        <f>#REF!</f>
        <v>#REF!</v>
      </c>
      <c r="C28" s="86" t="e">
        <f>#REF!</f>
        <v>#REF!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8" t="e">
        <f>#REF!</f>
        <v>#REF!</v>
      </c>
      <c r="B29" s="74" t="e">
        <f>#REF!</f>
        <v>#REF!</v>
      </c>
      <c r="C29" s="86" t="e">
        <f>#REF!</f>
        <v>#REF!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8" t="e">
        <f>#REF!</f>
        <v>#REF!</v>
      </c>
      <c r="B30" s="74" t="e">
        <f>#REF!</f>
        <v>#REF!</v>
      </c>
      <c r="C30" s="86" t="e">
        <f>#REF!</f>
        <v>#REF!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8" t="e">
        <f>#REF!</f>
        <v>#REF!</v>
      </c>
      <c r="B31" s="74" t="e">
        <f>#REF!</f>
        <v>#REF!</v>
      </c>
      <c r="C31" s="86" t="e">
        <f>#REF!</f>
        <v>#REF!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8" t="e">
        <f>#REF!</f>
        <v>#REF!</v>
      </c>
      <c r="B32" s="74" t="e">
        <f>#REF!</f>
        <v>#REF!</v>
      </c>
      <c r="C32" s="86" t="e">
        <f>#REF!</f>
        <v>#REF!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8" t="e">
        <f>#REF!</f>
        <v>#REF!</v>
      </c>
      <c r="B33" s="74" t="e">
        <f>#REF!</f>
        <v>#REF!</v>
      </c>
      <c r="C33" s="86" t="e">
        <f>#REF!</f>
        <v>#REF!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8" t="e">
        <f>#REF!</f>
        <v>#REF!</v>
      </c>
      <c r="B34" s="74" t="e">
        <f>#REF!</f>
        <v>#REF!</v>
      </c>
      <c r="C34" s="86" t="e">
        <f>#REF!</f>
        <v>#REF!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8" t="e">
        <f>#REF!</f>
        <v>#REF!</v>
      </c>
      <c r="B35" s="74" t="e">
        <f>#REF!</f>
        <v>#REF!</v>
      </c>
      <c r="C35" s="86" t="e">
        <f>#REF!</f>
        <v>#REF!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8" t="e">
        <f>#REF!</f>
        <v>#REF!</v>
      </c>
      <c r="B36" s="74" t="e">
        <f>#REF!</f>
        <v>#REF!</v>
      </c>
      <c r="C36" s="86" t="e">
        <f>#REF!</f>
        <v>#REF!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8" t="e">
        <f>#REF!</f>
        <v>#REF!</v>
      </c>
      <c r="B37" s="74" t="e">
        <f>#REF!</f>
        <v>#REF!</v>
      </c>
      <c r="C37" s="86" t="e">
        <f>#REF!</f>
        <v>#REF!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8" t="e">
        <f>#REF!</f>
        <v>#REF!</v>
      </c>
      <c r="B38" s="74" t="e">
        <f>#REF!</f>
        <v>#REF!</v>
      </c>
      <c r="C38" s="86" t="e">
        <f>#REF!</f>
        <v>#REF!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8" t="e">
        <f>#REF!</f>
        <v>#REF!</v>
      </c>
      <c r="B39" s="74" t="e">
        <f>#REF!</f>
        <v>#REF!</v>
      </c>
      <c r="C39" s="86" t="e">
        <f>#REF!</f>
        <v>#REF!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8" t="e">
        <f>#REF!</f>
        <v>#REF!</v>
      </c>
      <c r="B40" s="74" t="e">
        <f>#REF!</f>
        <v>#REF!</v>
      </c>
      <c r="C40" s="86" t="e">
        <f>#REF!</f>
        <v>#REF!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8" t="e">
        <f>#REF!</f>
        <v>#REF!</v>
      </c>
      <c r="B41" s="74" t="e">
        <f>#REF!</f>
        <v>#REF!</v>
      </c>
      <c r="C41" s="86" t="e">
        <f>#REF!</f>
        <v>#REF!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8" t="e">
        <f>#REF!</f>
        <v>#REF!</v>
      </c>
      <c r="B42" s="74" t="e">
        <f>#REF!</f>
        <v>#REF!</v>
      </c>
      <c r="C42" s="86" t="e">
        <f>#REF!</f>
        <v>#REF!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8" t="e">
        <f>#REF!</f>
        <v>#REF!</v>
      </c>
      <c r="B43" s="74" t="e">
        <f>#REF!</f>
        <v>#REF!</v>
      </c>
      <c r="C43" s="86" t="e">
        <f>#REF!</f>
        <v>#REF!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8" t="e">
        <f>#REF!</f>
        <v>#REF!</v>
      </c>
      <c r="B44" s="75" t="e">
        <f>#REF!</f>
        <v>#REF!</v>
      </c>
      <c r="C44" s="87" t="e">
        <f>#REF!</f>
        <v>#REF!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76" t="e">
        <f t="shared" ref="B45:C45" si="0">SUM(B13:B44)</f>
        <v>#REF!</v>
      </c>
      <c r="C45" s="76" t="e">
        <f t="shared" si="0"/>
        <v>#REF!</v>
      </c>
      <c r="D45" s="12" t="e">
        <f>B45-C45</f>
        <v>#REF!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76"/>
      <c r="C46" s="76"/>
      <c r="D46" s="12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5" t="s">
        <v>7</v>
      </c>
      <c r="B47" s="76"/>
      <c r="C47" s="76"/>
      <c r="D47" s="12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8" t="e">
        <f>#REF!</f>
        <v>#REF!</v>
      </c>
      <c r="B48" s="87"/>
      <c r="C48" s="87" t="e">
        <f>#REF!</f>
        <v>#REF!</v>
      </c>
      <c r="D48" s="12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76" t="e">
        <f>SUM(B17:B48)</f>
        <v>#REF!</v>
      </c>
      <c r="C49" s="76" t="e">
        <f>C48</f>
        <v>#REF!</v>
      </c>
      <c r="D49" s="12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76"/>
      <c r="C50" s="7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5" t="s">
        <v>8</v>
      </c>
      <c r="B51" s="76"/>
      <c r="C51" s="7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8" t="e">
        <f>#REF!</f>
        <v>#REF!</v>
      </c>
      <c r="B52" s="77" t="e">
        <f>#REF!</f>
        <v>#REF!</v>
      </c>
      <c r="C52" s="77" t="e">
        <f>#REF!</f>
        <v>#REF!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8" t="e">
        <f>#REF!</f>
        <v>#REF!</v>
      </c>
      <c r="B53" s="77" t="e">
        <f>#REF!</f>
        <v>#REF!</v>
      </c>
      <c r="C53" s="77" t="e">
        <f>#REF!</f>
        <v>#REF!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8" t="e">
        <f>#REF!</f>
        <v>#REF!</v>
      </c>
      <c r="B54" s="77" t="e">
        <f>#REF!</f>
        <v>#REF!</v>
      </c>
      <c r="C54" s="77" t="e">
        <f>#REF!</f>
        <v>#REF!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8" t="e">
        <f>#REF!</f>
        <v>#REF!</v>
      </c>
      <c r="B55" s="77" t="e">
        <f>#REF!</f>
        <v>#REF!</v>
      </c>
      <c r="C55" s="77" t="e">
        <f>#REF!</f>
        <v>#REF!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8" t="e">
        <f>#REF!</f>
        <v>#REF!</v>
      </c>
      <c r="B56" s="77" t="e">
        <f>#REF!</f>
        <v>#REF!</v>
      </c>
      <c r="C56" s="77" t="e">
        <f>#REF!</f>
        <v>#REF!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8" t="e">
        <f>#REF!</f>
        <v>#REF!</v>
      </c>
      <c r="B57" s="77" t="e">
        <f>#REF!</f>
        <v>#REF!</v>
      </c>
      <c r="C57" s="77" t="e">
        <f>#REF!</f>
        <v>#REF!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8" t="e">
        <f>#REF!</f>
        <v>#REF!</v>
      </c>
      <c r="B58" s="77" t="e">
        <f>#REF!</f>
        <v>#REF!</v>
      </c>
      <c r="C58" s="77" t="e">
        <f>#REF!</f>
        <v>#REF!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8" t="e">
        <f>#REF!</f>
        <v>#REF!</v>
      </c>
      <c r="B59" s="77" t="e">
        <f>#REF!</f>
        <v>#REF!</v>
      </c>
      <c r="C59" s="77" t="e">
        <f>#REF!</f>
        <v>#REF!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8" t="e">
        <f>#REF!</f>
        <v>#REF!</v>
      </c>
      <c r="B60" s="77" t="e">
        <f>#REF!</f>
        <v>#REF!</v>
      </c>
      <c r="C60" s="77" t="e">
        <f>#REF!</f>
        <v>#REF!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8" t="e">
        <f>#REF!</f>
        <v>#REF!</v>
      </c>
      <c r="B61" s="77" t="e">
        <f>#REF!</f>
        <v>#REF!</v>
      </c>
      <c r="C61" s="77" t="e">
        <f>#REF!</f>
        <v>#REF!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8" t="e">
        <f>#REF!</f>
        <v>#REF!</v>
      </c>
      <c r="B62" s="77" t="e">
        <f>#REF!</f>
        <v>#REF!</v>
      </c>
      <c r="C62" s="77" t="e">
        <f>#REF!</f>
        <v>#REF!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5"/>
      <c r="B63" s="88" t="e">
        <f t="shared" ref="B63:C63" si="1">SUM(B52:B62)</f>
        <v>#REF!</v>
      </c>
      <c r="C63" s="88" t="e">
        <f t="shared" si="1"/>
        <v>#REF!</v>
      </c>
      <c r="D63" s="12" t="e">
        <f>B63-C63</f>
        <v>#REF!</v>
      </c>
      <c r="E63" s="12"/>
      <c r="F63" s="8"/>
      <c r="G63" s="12" t="e">
        <f>C59+C61+C62</f>
        <v>#REF!</v>
      </c>
      <c r="H63" s="12" t="e">
        <f>C63-G63</f>
        <v>#REF!</v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5"/>
      <c r="B64" s="76"/>
      <c r="C64" s="76"/>
      <c r="D64" s="12"/>
      <c r="E64" s="1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5" t="s">
        <v>805</v>
      </c>
      <c r="B65" s="76"/>
      <c r="C65" s="76"/>
      <c r="D65" s="12"/>
      <c r="E65" s="1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8" t="e">
        <f>#REF!</f>
        <v>#REF!</v>
      </c>
      <c r="B66" s="77" t="e">
        <f>#REF!</f>
        <v>#REF!</v>
      </c>
      <c r="C66" s="77" t="e">
        <f>#REF!</f>
        <v>#REF!</v>
      </c>
      <c r="D66" s="12"/>
      <c r="E66" s="1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8" t="e">
        <f>#REF!</f>
        <v>#REF!</v>
      </c>
      <c r="B67" s="77"/>
      <c r="C67" s="77" t="e">
        <f>#REF!</f>
        <v>#REF!</v>
      </c>
      <c r="D67" s="12"/>
      <c r="E67" s="1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8" t="e">
        <f>#REF!</f>
        <v>#REF!</v>
      </c>
      <c r="B68" s="77"/>
      <c r="C68" s="77" t="e">
        <f>#REF!</f>
        <v>#REF!</v>
      </c>
      <c r="D68" s="12"/>
      <c r="E68" s="1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8" t="e">
        <f>#REF!</f>
        <v>#REF!</v>
      </c>
      <c r="B69" s="77" t="e">
        <f>#REF!</f>
        <v>#REF!</v>
      </c>
      <c r="C69" s="77" t="e">
        <f>#REF!</f>
        <v>#REF!</v>
      </c>
      <c r="D69" s="12"/>
      <c r="E69" s="1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8" t="e">
        <f>#REF!</f>
        <v>#REF!</v>
      </c>
      <c r="B70" s="77" t="e">
        <f>#REF!</f>
        <v>#REF!</v>
      </c>
      <c r="C70" s="77" t="e">
        <f>#REF!</f>
        <v>#REF!</v>
      </c>
      <c r="D70" s="12"/>
      <c r="E70" s="1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8" t="e">
        <f>#REF!</f>
        <v>#REF!</v>
      </c>
      <c r="B71" s="77" t="e">
        <f>#REF!</f>
        <v>#REF!</v>
      </c>
      <c r="C71" s="77" t="e">
        <f>#REF!</f>
        <v>#REF!</v>
      </c>
      <c r="D71" s="12"/>
      <c r="E71" s="1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8" t="e">
        <f>#REF!</f>
        <v>#REF!</v>
      </c>
      <c r="B72" s="77" t="e">
        <f>#REF!</f>
        <v>#REF!</v>
      </c>
      <c r="C72" s="77" t="e">
        <f>#REF!</f>
        <v>#REF!</v>
      </c>
      <c r="D72" s="12"/>
      <c r="E72" s="1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8" t="e">
        <f>#REF!</f>
        <v>#REF!</v>
      </c>
      <c r="B73" s="77" t="e">
        <f>#REF!</f>
        <v>#REF!</v>
      </c>
      <c r="C73" s="77" t="e">
        <f>#REF!</f>
        <v>#REF!</v>
      </c>
      <c r="D73" s="12"/>
      <c r="E73" s="1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8" t="e">
        <f>#REF!</f>
        <v>#REF!</v>
      </c>
      <c r="B74" s="77" t="e">
        <f>#REF!</f>
        <v>#REF!</v>
      </c>
      <c r="C74" s="77" t="e">
        <f>#REF!</f>
        <v>#REF!</v>
      </c>
      <c r="D74" s="12"/>
      <c r="E74" s="1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8" t="e">
        <f>#REF!</f>
        <v>#REF!</v>
      </c>
      <c r="B75" s="77" t="e">
        <f>#REF!</f>
        <v>#REF!</v>
      </c>
      <c r="C75" s="77" t="e">
        <f>#REF!</f>
        <v>#REF!</v>
      </c>
      <c r="D75" s="12"/>
      <c r="E75" s="1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5"/>
      <c r="B76" s="88" t="e">
        <f>SUM(B62:B75)</f>
        <v>#REF!</v>
      </c>
      <c r="C76" s="88" t="e">
        <f>SUM(C66:C75)</f>
        <v>#REF!</v>
      </c>
      <c r="D76" s="12"/>
      <c r="E76" s="1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5" t="s">
        <v>9</v>
      </c>
      <c r="B77" s="12"/>
      <c r="C77" s="12"/>
      <c r="D77" s="12"/>
      <c r="E77" s="12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29" t="e">
        <f>#REF!</f>
        <v>#REF!</v>
      </c>
      <c r="B78" s="89" t="e">
        <f>#REF!</f>
        <v>#REF!</v>
      </c>
      <c r="C78" s="89" t="e">
        <f>#REF!</f>
        <v>#REF!</v>
      </c>
      <c r="D78" s="12"/>
      <c r="E78" s="12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76" t="e">
        <f t="shared" ref="B79:C79" si="2">SUM(B78)</f>
        <v>#REF!</v>
      </c>
      <c r="C79" s="76" t="e">
        <f t="shared" si="2"/>
        <v>#REF!</v>
      </c>
      <c r="D79" s="12"/>
      <c r="E79" s="12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5"/>
      <c r="B80" s="76"/>
      <c r="C80" s="76"/>
      <c r="D80" s="12"/>
      <c r="E80" s="12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85" t="s">
        <v>2</v>
      </c>
      <c r="B81" s="12"/>
      <c r="C81" s="12"/>
      <c r="D81" s="12"/>
      <c r="E81" s="12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29" t="s">
        <v>806</v>
      </c>
      <c r="B82" s="89" t="e">
        <f>#REF!</f>
        <v>#REF!</v>
      </c>
      <c r="C82" s="89">
        <v>0</v>
      </c>
      <c r="D82" s="12"/>
      <c r="E82" s="12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76" t="e">
        <f t="shared" ref="B83:C83" si="3">SUM(B82)</f>
        <v>#REF!</v>
      </c>
      <c r="C83" s="76">
        <f t="shared" si="3"/>
        <v>0</v>
      </c>
      <c r="D83" s="12"/>
      <c r="E83" s="12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90"/>
      <c r="C84" s="90"/>
      <c r="D84" s="12"/>
      <c r="E84" s="12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1" t="s">
        <v>800</v>
      </c>
      <c r="B85" s="76" t="e">
        <f t="shared" ref="B85:C85" si="4">B83+B79+B76+B63+B11+B45+B49</f>
        <v>#REF!</v>
      </c>
      <c r="C85" s="76" t="e">
        <f t="shared" si="4"/>
        <v>#REF!</v>
      </c>
      <c r="D85" s="12"/>
      <c r="E85" s="12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1" t="s">
        <v>807</v>
      </c>
      <c r="B86" s="76"/>
      <c r="C86" s="76" t="e">
        <f>B85-C85</f>
        <v>#REF!</v>
      </c>
      <c r="D86" s="12"/>
      <c r="E86" s="12"/>
      <c r="F86" s="12"/>
      <c r="G86" s="12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80" t="e">
        <f>B85</f>
        <v>#REF!</v>
      </c>
      <c r="C87" s="80" t="e">
        <f>C85+C86</f>
        <v>#REF!</v>
      </c>
      <c r="D87" s="12" t="e">
        <f>B87-C87</f>
        <v>#REF!</v>
      </c>
      <c r="E87" s="12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76"/>
      <c r="C88" s="76"/>
      <c r="D88" s="12"/>
      <c r="E88" s="12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76"/>
      <c r="C89" s="76"/>
      <c r="D89" s="12"/>
      <c r="E89" s="12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12"/>
      <c r="C90" s="12"/>
      <c r="D90" s="12"/>
      <c r="E90" s="12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2" t="s">
        <v>808</v>
      </c>
      <c r="B91" s="92"/>
      <c r="C91" s="92" t="e">
        <f>C86</f>
        <v>#REF!</v>
      </c>
      <c r="D91" s="12"/>
      <c r="E91" s="12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2" t="s">
        <v>809</v>
      </c>
      <c r="B92" s="92"/>
      <c r="C92" s="92" t="e">
        <f>C78</f>
        <v>#REF!</v>
      </c>
      <c r="D92" s="12"/>
      <c r="E92" s="12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2" t="s">
        <v>810</v>
      </c>
      <c r="B93" s="92"/>
      <c r="C93" s="93" t="e">
        <f>C63-C61-C59-C62</f>
        <v>#REF!</v>
      </c>
      <c r="D93" s="12"/>
      <c r="E93" s="12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2" t="s">
        <v>811</v>
      </c>
      <c r="B94" s="73"/>
      <c r="C94" s="92" t="e">
        <f>C91+C92+C93</f>
        <v>#REF!</v>
      </c>
      <c r="D94" s="12"/>
      <c r="E94" s="12" t="e">
        <f>'[4]P&amp;L'!$C$91-C94</f>
        <v>#REF!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29"/>
      <c r="B95" s="73"/>
      <c r="C95" s="92"/>
      <c r="D95" s="12"/>
      <c r="E95" s="12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2" t="s">
        <v>808</v>
      </c>
      <c r="B96" s="92"/>
      <c r="C96" s="92" t="e">
        <f>C91</f>
        <v>#REF!</v>
      </c>
      <c r="D96" s="12"/>
      <c r="E96" s="12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2" t="s">
        <v>812</v>
      </c>
      <c r="B97" s="92"/>
      <c r="C97" s="92" t="e">
        <f>C96</f>
        <v>#REF!</v>
      </c>
      <c r="D97" s="12"/>
      <c r="E97" s="12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2" t="s">
        <v>813</v>
      </c>
      <c r="B98" s="92"/>
      <c r="C98" s="92" t="e">
        <f>C91+C92</f>
        <v>#REF!</v>
      </c>
      <c r="D98" s="12"/>
      <c r="E98" s="12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2" t="s">
        <v>811</v>
      </c>
      <c r="B99" s="92"/>
      <c r="C99" s="92" t="e">
        <f>C94</f>
        <v>#REF!</v>
      </c>
      <c r="D99" s="12"/>
      <c r="E99" s="12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12"/>
      <c r="C100" s="12"/>
      <c r="D100" s="12"/>
      <c r="E100" s="12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12"/>
      <c r="C101" s="12"/>
      <c r="D101" s="12"/>
      <c r="E101" s="12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12"/>
      <c r="C102" s="12"/>
      <c r="D102" s="12"/>
      <c r="E102" s="12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12"/>
      <c r="C103" s="12"/>
      <c r="D103" s="12"/>
      <c r="E103" s="12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12"/>
      <c r="C104" s="12"/>
      <c r="D104" s="12"/>
      <c r="E104" s="12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12"/>
      <c r="C105" s="12"/>
      <c r="D105" s="12"/>
      <c r="E105" s="12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12"/>
      <c r="C106" s="12"/>
      <c r="D106" s="12"/>
      <c r="E106" s="12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12"/>
      <c r="C107" s="12"/>
      <c r="D107" s="12"/>
      <c r="E107" s="12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12"/>
      <c r="C108" s="12"/>
      <c r="D108" s="12"/>
      <c r="E108" s="12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12"/>
      <c r="C109" s="12"/>
      <c r="D109" s="12"/>
      <c r="E109" s="12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12"/>
      <c r="C110" s="12"/>
      <c r="D110" s="12"/>
      <c r="E110" s="12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12"/>
      <c r="C111" s="12"/>
      <c r="D111" s="12"/>
      <c r="E111" s="12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12"/>
      <c r="C112" s="12"/>
      <c r="D112" s="12"/>
      <c r="E112" s="12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12"/>
      <c r="C113" s="12"/>
      <c r="D113" s="12"/>
      <c r="E113" s="12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12"/>
      <c r="C114" s="12"/>
      <c r="D114" s="12"/>
      <c r="E114" s="12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12"/>
      <c r="C115" s="12"/>
      <c r="D115" s="12"/>
      <c r="E115" s="12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12"/>
      <c r="C116" s="12"/>
      <c r="D116" s="12"/>
      <c r="E116" s="12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12"/>
      <c r="C117" s="12"/>
      <c r="D117" s="12"/>
      <c r="E117" s="12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12"/>
      <c r="C118" s="12"/>
      <c r="D118" s="12"/>
      <c r="E118" s="12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12"/>
      <c r="C119" s="12"/>
      <c r="D119" s="12"/>
      <c r="E119" s="12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12"/>
      <c r="C120" s="12"/>
      <c r="D120" s="12"/>
      <c r="E120" s="12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12"/>
      <c r="C121" s="12"/>
      <c r="D121" s="12"/>
      <c r="E121" s="12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12"/>
      <c r="C122" s="12"/>
      <c r="D122" s="12"/>
      <c r="E122" s="12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12"/>
      <c r="C123" s="12"/>
      <c r="D123" s="12"/>
      <c r="E123" s="12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12"/>
      <c r="C124" s="12"/>
      <c r="D124" s="12"/>
      <c r="E124" s="12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12"/>
      <c r="C125" s="12"/>
      <c r="D125" s="12"/>
      <c r="E125" s="12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12"/>
      <c r="C126" s="12"/>
      <c r="D126" s="12"/>
      <c r="E126" s="12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12"/>
      <c r="C127" s="12"/>
      <c r="D127" s="12"/>
      <c r="E127" s="12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12"/>
      <c r="C128" s="12"/>
      <c r="D128" s="12"/>
      <c r="E128" s="12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12"/>
      <c r="C129" s="12"/>
      <c r="D129" s="12"/>
      <c r="E129" s="12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12"/>
      <c r="C130" s="12"/>
      <c r="D130" s="12"/>
      <c r="E130" s="12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12"/>
      <c r="C131" s="12"/>
      <c r="D131" s="12"/>
      <c r="E131" s="12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12"/>
      <c r="C132" s="12"/>
      <c r="D132" s="12"/>
      <c r="E132" s="12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12"/>
      <c r="C133" s="12"/>
      <c r="D133" s="12"/>
      <c r="E133" s="12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12"/>
      <c r="C134" s="12"/>
      <c r="D134" s="12"/>
      <c r="E134" s="12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12"/>
      <c r="C135" s="12"/>
      <c r="D135" s="12"/>
      <c r="E135" s="12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12"/>
      <c r="C136" s="12"/>
      <c r="D136" s="12"/>
      <c r="E136" s="12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12"/>
      <c r="C137" s="12"/>
      <c r="D137" s="12"/>
      <c r="E137" s="12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12"/>
      <c r="C138" s="12"/>
      <c r="D138" s="12"/>
      <c r="E138" s="12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12"/>
      <c r="C139" s="12"/>
      <c r="D139" s="12"/>
      <c r="E139" s="12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12"/>
      <c r="C140" s="12"/>
      <c r="D140" s="12"/>
      <c r="E140" s="12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12"/>
      <c r="C141" s="12"/>
      <c r="D141" s="12"/>
      <c r="E141" s="12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12"/>
      <c r="C142" s="12"/>
      <c r="D142" s="12"/>
      <c r="E142" s="12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12"/>
      <c r="C143" s="12"/>
      <c r="D143" s="12"/>
      <c r="E143" s="12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12"/>
      <c r="C144" s="12"/>
      <c r="D144" s="12"/>
      <c r="E144" s="12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12"/>
      <c r="C145" s="12"/>
      <c r="D145" s="12"/>
      <c r="E145" s="12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12"/>
      <c r="C146" s="12"/>
      <c r="D146" s="12"/>
      <c r="E146" s="12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12"/>
      <c r="C147" s="12"/>
      <c r="D147" s="12"/>
      <c r="E147" s="12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12"/>
      <c r="C148" s="12"/>
      <c r="D148" s="12"/>
      <c r="E148" s="12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12"/>
      <c r="C149" s="12"/>
      <c r="D149" s="12"/>
      <c r="E149" s="12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12"/>
      <c r="C150" s="12"/>
      <c r="D150" s="12"/>
      <c r="E150" s="12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12"/>
      <c r="C151" s="12"/>
      <c r="D151" s="12"/>
      <c r="E151" s="12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12"/>
      <c r="C152" s="12"/>
      <c r="D152" s="12"/>
      <c r="E152" s="12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12"/>
      <c r="C153" s="12"/>
      <c r="D153" s="12"/>
      <c r="E153" s="12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12"/>
      <c r="C154" s="12"/>
      <c r="D154" s="12"/>
      <c r="E154" s="12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12"/>
      <c r="C155" s="12"/>
      <c r="D155" s="12"/>
      <c r="E155" s="12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12"/>
      <c r="C156" s="12"/>
      <c r="D156" s="12"/>
      <c r="E156" s="12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12"/>
      <c r="C157" s="12"/>
      <c r="D157" s="12"/>
      <c r="E157" s="12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12"/>
      <c r="C158" s="12"/>
      <c r="D158" s="12"/>
      <c r="E158" s="12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12"/>
      <c r="C159" s="12"/>
      <c r="D159" s="12"/>
      <c r="E159" s="12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12"/>
      <c r="C160" s="12"/>
      <c r="D160" s="12"/>
      <c r="E160" s="12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12"/>
      <c r="C161" s="12"/>
      <c r="D161" s="12"/>
      <c r="E161" s="12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12"/>
      <c r="C162" s="12"/>
      <c r="D162" s="12"/>
      <c r="E162" s="12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12"/>
      <c r="C163" s="12"/>
      <c r="D163" s="12"/>
      <c r="E163" s="12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12"/>
      <c r="C164" s="12"/>
      <c r="D164" s="12"/>
      <c r="E164" s="12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12"/>
      <c r="C165" s="12"/>
      <c r="D165" s="12"/>
      <c r="E165" s="12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12"/>
      <c r="C166" s="12"/>
      <c r="D166" s="12"/>
      <c r="E166" s="12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12"/>
      <c r="C167" s="12"/>
      <c r="D167" s="12"/>
      <c r="E167" s="12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12"/>
      <c r="C168" s="12"/>
      <c r="D168" s="12"/>
      <c r="E168" s="12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12"/>
      <c r="C169" s="12"/>
      <c r="D169" s="12"/>
      <c r="E169" s="12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12"/>
      <c r="C170" s="12"/>
      <c r="D170" s="12"/>
      <c r="E170" s="12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12"/>
      <c r="C171" s="12"/>
      <c r="D171" s="12"/>
      <c r="E171" s="12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12"/>
      <c r="C172" s="12"/>
      <c r="D172" s="12"/>
      <c r="E172" s="12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12"/>
      <c r="C173" s="12"/>
      <c r="D173" s="12"/>
      <c r="E173" s="12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12"/>
      <c r="C174" s="12"/>
      <c r="D174" s="12"/>
      <c r="E174" s="12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12"/>
      <c r="C175" s="12"/>
      <c r="D175" s="12"/>
      <c r="E175" s="12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12"/>
      <c r="C176" s="12"/>
      <c r="D176" s="12"/>
      <c r="E176" s="12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12"/>
      <c r="C177" s="12"/>
      <c r="D177" s="12"/>
      <c r="E177" s="12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12"/>
      <c r="C178" s="12"/>
      <c r="D178" s="12"/>
      <c r="E178" s="12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12"/>
      <c r="C179" s="12"/>
      <c r="D179" s="12"/>
      <c r="E179" s="12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12"/>
      <c r="C180" s="12"/>
      <c r="D180" s="12"/>
      <c r="E180" s="12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12"/>
      <c r="C181" s="12"/>
      <c r="D181" s="12"/>
      <c r="E181" s="12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12"/>
      <c r="C182" s="12"/>
      <c r="D182" s="12"/>
      <c r="E182" s="12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12"/>
      <c r="C183" s="12"/>
      <c r="D183" s="12"/>
      <c r="E183" s="12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12"/>
      <c r="C184" s="12"/>
      <c r="D184" s="12"/>
      <c r="E184" s="12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12"/>
      <c r="C185" s="12"/>
      <c r="D185" s="12"/>
      <c r="E185" s="12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12"/>
      <c r="C186" s="12"/>
      <c r="D186" s="12"/>
      <c r="E186" s="12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12"/>
      <c r="C187" s="12"/>
      <c r="D187" s="12"/>
      <c r="E187" s="12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12"/>
      <c r="C188" s="12"/>
      <c r="D188" s="12"/>
      <c r="E188" s="12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12"/>
      <c r="C189" s="12"/>
      <c r="D189" s="12"/>
      <c r="E189" s="12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12"/>
      <c r="C190" s="12"/>
      <c r="D190" s="12"/>
      <c r="E190" s="12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12"/>
      <c r="C191" s="12"/>
      <c r="D191" s="12"/>
      <c r="E191" s="12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12"/>
      <c r="C192" s="12"/>
      <c r="D192" s="12"/>
      <c r="E192" s="12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12"/>
      <c r="C193" s="12"/>
      <c r="D193" s="12"/>
      <c r="E193" s="12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12"/>
      <c r="C194" s="12"/>
      <c r="D194" s="12"/>
      <c r="E194" s="12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12"/>
      <c r="C195" s="12"/>
      <c r="D195" s="12"/>
      <c r="E195" s="12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12"/>
      <c r="C196" s="12"/>
      <c r="D196" s="12"/>
      <c r="E196" s="12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12"/>
      <c r="C197" s="12"/>
      <c r="D197" s="12"/>
      <c r="E197" s="12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12"/>
      <c r="C198" s="12"/>
      <c r="D198" s="12"/>
      <c r="E198" s="12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12"/>
      <c r="C199" s="12"/>
      <c r="D199" s="12"/>
      <c r="E199" s="12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12"/>
      <c r="C200" s="12"/>
      <c r="D200" s="12"/>
      <c r="E200" s="12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12"/>
      <c r="C201" s="12"/>
      <c r="D201" s="12"/>
      <c r="E201" s="12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12"/>
      <c r="C202" s="12"/>
      <c r="D202" s="12"/>
      <c r="E202" s="12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12"/>
      <c r="C203" s="12"/>
      <c r="D203" s="12"/>
      <c r="E203" s="12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12"/>
      <c r="C204" s="12"/>
      <c r="D204" s="12"/>
      <c r="E204" s="12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12"/>
      <c r="C205" s="12"/>
      <c r="D205" s="12"/>
      <c r="E205" s="12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12"/>
      <c r="C206" s="12"/>
      <c r="D206" s="12"/>
      <c r="E206" s="12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12"/>
      <c r="C207" s="12"/>
      <c r="D207" s="12"/>
      <c r="E207" s="12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12"/>
      <c r="C208" s="12"/>
      <c r="D208" s="12"/>
      <c r="E208" s="12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12"/>
      <c r="C209" s="12"/>
      <c r="D209" s="12"/>
      <c r="E209" s="12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12"/>
      <c r="C210" s="12"/>
      <c r="D210" s="12"/>
      <c r="E210" s="12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12"/>
      <c r="C211" s="12"/>
      <c r="D211" s="12"/>
      <c r="E211" s="12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12"/>
      <c r="C212" s="12"/>
      <c r="D212" s="12"/>
      <c r="E212" s="12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12"/>
      <c r="C213" s="12"/>
      <c r="D213" s="12"/>
      <c r="E213" s="12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12"/>
      <c r="C214" s="12"/>
      <c r="D214" s="12"/>
      <c r="E214" s="12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12"/>
      <c r="C215" s="12"/>
      <c r="D215" s="12"/>
      <c r="E215" s="12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12"/>
      <c r="C216" s="12"/>
      <c r="D216" s="12"/>
      <c r="E216" s="12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12"/>
      <c r="C217" s="12"/>
      <c r="D217" s="12"/>
      <c r="E217" s="12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12"/>
      <c r="C218" s="12"/>
      <c r="D218" s="12"/>
      <c r="E218" s="12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12"/>
      <c r="C219" s="12"/>
      <c r="D219" s="12"/>
      <c r="E219" s="12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12"/>
      <c r="C220" s="12"/>
      <c r="D220" s="12"/>
      <c r="E220" s="12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12"/>
      <c r="C221" s="12"/>
      <c r="D221" s="12"/>
      <c r="E221" s="12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12"/>
      <c r="C222" s="12"/>
      <c r="D222" s="12"/>
      <c r="E222" s="12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12"/>
      <c r="C223" s="12"/>
      <c r="D223" s="12"/>
      <c r="E223" s="12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12"/>
      <c r="C224" s="12"/>
      <c r="D224" s="12"/>
      <c r="E224" s="12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12"/>
      <c r="C225" s="12"/>
      <c r="D225" s="12"/>
      <c r="E225" s="12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12"/>
      <c r="C226" s="12"/>
      <c r="D226" s="12"/>
      <c r="E226" s="12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12"/>
      <c r="C227" s="12"/>
      <c r="D227" s="12"/>
      <c r="E227" s="12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12"/>
      <c r="C228" s="12"/>
      <c r="D228" s="12"/>
      <c r="E228" s="12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12"/>
      <c r="C229" s="12"/>
      <c r="D229" s="12"/>
      <c r="E229" s="12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12"/>
      <c r="C230" s="12"/>
      <c r="D230" s="12"/>
      <c r="E230" s="12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12"/>
      <c r="C231" s="12"/>
      <c r="D231" s="12"/>
      <c r="E231" s="12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12"/>
      <c r="C232" s="12"/>
      <c r="D232" s="12"/>
      <c r="E232" s="12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12"/>
      <c r="C233" s="12"/>
      <c r="D233" s="12"/>
      <c r="E233" s="12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12"/>
      <c r="C234" s="12"/>
      <c r="D234" s="12"/>
      <c r="E234" s="12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12"/>
      <c r="C235" s="12"/>
      <c r="D235" s="12"/>
      <c r="E235" s="12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12"/>
      <c r="C236" s="12"/>
      <c r="D236" s="12"/>
      <c r="E236" s="12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12"/>
      <c r="C237" s="12"/>
      <c r="D237" s="12"/>
      <c r="E237" s="12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12"/>
      <c r="C238" s="12"/>
      <c r="D238" s="12"/>
      <c r="E238" s="12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12"/>
      <c r="C239" s="12"/>
      <c r="D239" s="12"/>
      <c r="E239" s="12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12"/>
      <c r="C240" s="12"/>
      <c r="D240" s="12"/>
      <c r="E240" s="12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12"/>
      <c r="C241" s="12"/>
      <c r="D241" s="12"/>
      <c r="E241" s="12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12"/>
      <c r="C242" s="12"/>
      <c r="D242" s="12"/>
      <c r="E242" s="12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12"/>
      <c r="C243" s="12"/>
      <c r="D243" s="12"/>
      <c r="E243" s="12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12"/>
      <c r="C244" s="12"/>
      <c r="D244" s="12"/>
      <c r="E244" s="12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12"/>
      <c r="C245" s="12"/>
      <c r="D245" s="12"/>
      <c r="E245" s="12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12"/>
      <c r="C246" s="12"/>
      <c r="D246" s="12"/>
      <c r="E246" s="12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12"/>
      <c r="C247" s="12"/>
      <c r="D247" s="12"/>
      <c r="E247" s="12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12"/>
      <c r="C248" s="12"/>
      <c r="D248" s="12"/>
      <c r="E248" s="12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12"/>
      <c r="C249" s="12"/>
      <c r="D249" s="12"/>
      <c r="E249" s="12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12"/>
      <c r="C250" s="12"/>
      <c r="D250" s="12"/>
      <c r="E250" s="12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12"/>
      <c r="C251" s="12"/>
      <c r="D251" s="12"/>
      <c r="E251" s="12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12"/>
      <c r="C252" s="12"/>
      <c r="D252" s="12"/>
      <c r="E252" s="12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12"/>
      <c r="C253" s="12"/>
      <c r="D253" s="12"/>
      <c r="E253" s="12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12"/>
      <c r="C254" s="12"/>
      <c r="D254" s="12"/>
      <c r="E254" s="12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12"/>
      <c r="C255" s="12"/>
      <c r="D255" s="12"/>
      <c r="E255" s="12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12"/>
      <c r="C256" s="12"/>
      <c r="D256" s="12"/>
      <c r="E256" s="12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12"/>
      <c r="C257" s="12"/>
      <c r="D257" s="12"/>
      <c r="E257" s="12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12"/>
      <c r="C258" s="12"/>
      <c r="D258" s="12"/>
      <c r="E258" s="12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12"/>
      <c r="C259" s="12"/>
      <c r="D259" s="12"/>
      <c r="E259" s="12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12"/>
      <c r="C260" s="12"/>
      <c r="D260" s="12"/>
      <c r="E260" s="12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12"/>
      <c r="C261" s="12"/>
      <c r="D261" s="12"/>
      <c r="E261" s="12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12"/>
      <c r="C262" s="12"/>
      <c r="D262" s="12"/>
      <c r="E262" s="12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12"/>
      <c r="C263" s="12"/>
      <c r="D263" s="12"/>
      <c r="E263" s="12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12"/>
      <c r="C264" s="12"/>
      <c r="D264" s="12"/>
      <c r="E264" s="12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12"/>
      <c r="C265" s="12"/>
      <c r="D265" s="12"/>
      <c r="E265" s="12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12"/>
      <c r="C266" s="12"/>
      <c r="D266" s="12"/>
      <c r="E266" s="12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12"/>
      <c r="C267" s="12"/>
      <c r="D267" s="12"/>
      <c r="E267" s="12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12"/>
      <c r="C268" s="12"/>
      <c r="D268" s="12"/>
      <c r="E268" s="12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12"/>
      <c r="C269" s="12"/>
      <c r="D269" s="12"/>
      <c r="E269" s="12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12"/>
      <c r="C270" s="12"/>
      <c r="D270" s="12"/>
      <c r="E270" s="12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12"/>
      <c r="C271" s="12"/>
      <c r="D271" s="12"/>
      <c r="E271" s="12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12"/>
      <c r="C272" s="12"/>
      <c r="D272" s="12"/>
      <c r="E272" s="12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12"/>
      <c r="C273" s="12"/>
      <c r="D273" s="12"/>
      <c r="E273" s="12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12"/>
      <c r="C274" s="12"/>
      <c r="D274" s="12"/>
      <c r="E274" s="12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12"/>
      <c r="C275" s="12"/>
      <c r="D275" s="12"/>
      <c r="E275" s="12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12"/>
      <c r="C276" s="12"/>
      <c r="D276" s="12"/>
      <c r="E276" s="12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12"/>
      <c r="C277" s="12"/>
      <c r="D277" s="12"/>
      <c r="E277" s="12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12"/>
      <c r="C278" s="12"/>
      <c r="D278" s="12"/>
      <c r="E278" s="12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12"/>
      <c r="C279" s="12"/>
      <c r="D279" s="12"/>
      <c r="E279" s="12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12"/>
      <c r="C280" s="12"/>
      <c r="D280" s="12"/>
      <c r="E280" s="12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12"/>
      <c r="C281" s="12"/>
      <c r="D281" s="12"/>
      <c r="E281" s="12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12"/>
      <c r="C282" s="12"/>
      <c r="D282" s="12"/>
      <c r="E282" s="12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12"/>
      <c r="C283" s="12"/>
      <c r="D283" s="12"/>
      <c r="E283" s="12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12"/>
      <c r="C284" s="12"/>
      <c r="D284" s="12"/>
      <c r="E284" s="12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12"/>
      <c r="C285" s="12"/>
      <c r="D285" s="12"/>
      <c r="E285" s="12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12"/>
      <c r="C286" s="12"/>
      <c r="D286" s="12"/>
      <c r="E286" s="12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12"/>
      <c r="C287" s="12"/>
      <c r="D287" s="12"/>
      <c r="E287" s="12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12"/>
      <c r="C288" s="12"/>
      <c r="D288" s="12"/>
      <c r="E288" s="12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12"/>
      <c r="C289" s="12"/>
      <c r="D289" s="12"/>
      <c r="E289" s="12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12"/>
      <c r="C290" s="12"/>
      <c r="D290" s="12"/>
      <c r="E290" s="12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12"/>
      <c r="C291" s="12"/>
      <c r="D291" s="12"/>
      <c r="E291" s="12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12"/>
      <c r="C292" s="12"/>
      <c r="D292" s="12"/>
      <c r="E292" s="12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12"/>
      <c r="C293" s="12"/>
      <c r="D293" s="12"/>
      <c r="E293" s="12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12"/>
      <c r="C294" s="12"/>
      <c r="D294" s="12"/>
      <c r="E294" s="12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12"/>
      <c r="C295" s="12"/>
      <c r="D295" s="12"/>
      <c r="E295" s="12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12"/>
      <c r="C296" s="12"/>
      <c r="D296" s="12"/>
      <c r="E296" s="12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12"/>
      <c r="C297" s="12"/>
      <c r="D297" s="12"/>
      <c r="E297" s="12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12"/>
      <c r="C298" s="12"/>
      <c r="D298" s="12"/>
      <c r="E298" s="12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12"/>
      <c r="C299" s="12"/>
      <c r="D299" s="12"/>
      <c r="E299" s="12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12"/>
      <c r="C300" s="12"/>
      <c r="D300" s="12"/>
      <c r="E300" s="12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12"/>
      <c r="C301" s="12"/>
      <c r="D301" s="12"/>
      <c r="E301" s="12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12"/>
      <c r="C302" s="12"/>
      <c r="D302" s="12"/>
      <c r="E302" s="12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12"/>
      <c r="C303" s="12"/>
      <c r="D303" s="12"/>
      <c r="E303" s="12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12"/>
      <c r="C304" s="12"/>
      <c r="D304" s="12"/>
      <c r="E304" s="12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12"/>
      <c r="C305" s="12"/>
      <c r="D305" s="12"/>
      <c r="E305" s="12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12"/>
      <c r="C306" s="12"/>
      <c r="D306" s="12"/>
      <c r="E306" s="12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12"/>
      <c r="C307" s="12"/>
      <c r="D307" s="12"/>
      <c r="E307" s="12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12"/>
      <c r="C308" s="12"/>
      <c r="D308" s="12"/>
      <c r="E308" s="12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12"/>
      <c r="C309" s="12"/>
      <c r="D309" s="12"/>
      <c r="E309" s="12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12"/>
      <c r="C310" s="12"/>
      <c r="D310" s="12"/>
      <c r="E310" s="12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12"/>
      <c r="C311" s="12"/>
      <c r="D311" s="12"/>
      <c r="E311" s="12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12"/>
      <c r="C312" s="12"/>
      <c r="D312" s="12"/>
      <c r="E312" s="12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12"/>
      <c r="C313" s="12"/>
      <c r="D313" s="12"/>
      <c r="E313" s="12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12"/>
      <c r="C314" s="12"/>
      <c r="D314" s="12"/>
      <c r="E314" s="12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12"/>
      <c r="C315" s="12"/>
      <c r="D315" s="12"/>
      <c r="E315" s="12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12"/>
      <c r="C316" s="12"/>
      <c r="D316" s="12"/>
      <c r="E316" s="12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12"/>
      <c r="C317" s="12"/>
      <c r="D317" s="12"/>
      <c r="E317" s="12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12"/>
      <c r="C318" s="12"/>
      <c r="D318" s="12"/>
      <c r="E318" s="12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12"/>
      <c r="C319" s="12"/>
      <c r="D319" s="12"/>
      <c r="E319" s="12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12"/>
      <c r="C320" s="12"/>
      <c r="D320" s="12"/>
      <c r="E320" s="12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12"/>
      <c r="C321" s="12"/>
      <c r="D321" s="12"/>
      <c r="E321" s="12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12"/>
      <c r="C322" s="12"/>
      <c r="D322" s="12"/>
      <c r="E322" s="12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12"/>
      <c r="C323" s="12"/>
      <c r="D323" s="12"/>
      <c r="E323" s="12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12"/>
      <c r="C324" s="12"/>
      <c r="D324" s="12"/>
      <c r="E324" s="12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12"/>
      <c r="C325" s="12"/>
      <c r="D325" s="12"/>
      <c r="E325" s="12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12"/>
      <c r="C326" s="12"/>
      <c r="D326" s="12"/>
      <c r="E326" s="12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12"/>
      <c r="C327" s="12"/>
      <c r="D327" s="12"/>
      <c r="E327" s="12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12"/>
      <c r="C328" s="12"/>
      <c r="D328" s="12"/>
      <c r="E328" s="12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12"/>
      <c r="C329" s="12"/>
      <c r="D329" s="12"/>
      <c r="E329" s="12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12"/>
      <c r="C330" s="12"/>
      <c r="D330" s="12"/>
      <c r="E330" s="12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12"/>
      <c r="C331" s="12"/>
      <c r="D331" s="12"/>
      <c r="E331" s="12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12"/>
      <c r="C332" s="12"/>
      <c r="D332" s="12"/>
      <c r="E332" s="12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12"/>
      <c r="C333" s="12"/>
      <c r="D333" s="12"/>
      <c r="E333" s="12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12"/>
      <c r="C334" s="12"/>
      <c r="D334" s="12"/>
      <c r="E334" s="12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12"/>
      <c r="C335" s="12"/>
      <c r="D335" s="12"/>
      <c r="E335" s="12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12"/>
      <c r="C336" s="12"/>
      <c r="D336" s="12"/>
      <c r="E336" s="12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12"/>
      <c r="C337" s="12"/>
      <c r="D337" s="12"/>
      <c r="E337" s="12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12"/>
      <c r="C338" s="12"/>
      <c r="D338" s="12"/>
      <c r="E338" s="12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12"/>
      <c r="C339" s="12"/>
      <c r="D339" s="12"/>
      <c r="E339" s="12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12"/>
      <c r="C340" s="12"/>
      <c r="D340" s="12"/>
      <c r="E340" s="12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12"/>
      <c r="C341" s="12"/>
      <c r="D341" s="12"/>
      <c r="E341" s="12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12"/>
      <c r="C342" s="12"/>
      <c r="D342" s="12"/>
      <c r="E342" s="12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12"/>
      <c r="C343" s="12"/>
      <c r="D343" s="12"/>
      <c r="E343" s="12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12"/>
      <c r="C344" s="12"/>
      <c r="D344" s="12"/>
      <c r="E344" s="12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12"/>
      <c r="C345" s="12"/>
      <c r="D345" s="12"/>
      <c r="E345" s="12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12"/>
      <c r="C346" s="12"/>
      <c r="D346" s="12"/>
      <c r="E346" s="12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12"/>
      <c r="C347" s="12"/>
      <c r="D347" s="12"/>
      <c r="E347" s="12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12"/>
      <c r="C348" s="12"/>
      <c r="D348" s="12"/>
      <c r="E348" s="12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12"/>
      <c r="C349" s="12"/>
      <c r="D349" s="12"/>
      <c r="E349" s="12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12"/>
      <c r="C350" s="12"/>
      <c r="D350" s="12"/>
      <c r="E350" s="12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12"/>
      <c r="C351" s="12"/>
      <c r="D351" s="12"/>
      <c r="E351" s="12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12"/>
      <c r="C352" s="12"/>
      <c r="D352" s="12"/>
      <c r="E352" s="12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12"/>
      <c r="C353" s="12"/>
      <c r="D353" s="12"/>
      <c r="E353" s="12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12"/>
      <c r="C354" s="12"/>
      <c r="D354" s="12"/>
      <c r="E354" s="12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12"/>
      <c r="C355" s="12"/>
      <c r="D355" s="12"/>
      <c r="E355" s="12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12"/>
      <c r="C356" s="12"/>
      <c r="D356" s="12"/>
      <c r="E356" s="12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12"/>
      <c r="C357" s="12"/>
      <c r="D357" s="12"/>
      <c r="E357" s="12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12"/>
      <c r="C358" s="12"/>
      <c r="D358" s="12"/>
      <c r="E358" s="12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12"/>
      <c r="C359" s="12"/>
      <c r="D359" s="12"/>
      <c r="E359" s="12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12"/>
      <c r="C360" s="12"/>
      <c r="D360" s="12"/>
      <c r="E360" s="12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12"/>
      <c r="C361" s="12"/>
      <c r="D361" s="12"/>
      <c r="E361" s="12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12"/>
      <c r="C362" s="12"/>
      <c r="D362" s="12"/>
      <c r="E362" s="12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12"/>
      <c r="C363" s="12"/>
      <c r="D363" s="12"/>
      <c r="E363" s="12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12"/>
      <c r="C364" s="12"/>
      <c r="D364" s="12"/>
      <c r="E364" s="12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12"/>
      <c r="C365" s="12"/>
      <c r="D365" s="12"/>
      <c r="E365" s="12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12"/>
      <c r="C366" s="12"/>
      <c r="D366" s="12"/>
      <c r="E366" s="12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12"/>
      <c r="C367" s="12"/>
      <c r="D367" s="12"/>
      <c r="E367" s="12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12"/>
      <c r="C368" s="12"/>
      <c r="D368" s="12"/>
      <c r="E368" s="12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12"/>
      <c r="C369" s="12"/>
      <c r="D369" s="12"/>
      <c r="E369" s="12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12"/>
      <c r="C370" s="12"/>
      <c r="D370" s="12"/>
      <c r="E370" s="12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12"/>
      <c r="C371" s="12"/>
      <c r="D371" s="12"/>
      <c r="E371" s="12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12"/>
      <c r="C372" s="12"/>
      <c r="D372" s="12"/>
      <c r="E372" s="12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12"/>
      <c r="C373" s="12"/>
      <c r="D373" s="12"/>
      <c r="E373" s="12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12"/>
      <c r="C374" s="12"/>
      <c r="D374" s="12"/>
      <c r="E374" s="12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12"/>
      <c r="C375" s="12"/>
      <c r="D375" s="12"/>
      <c r="E375" s="12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12"/>
      <c r="C376" s="12"/>
      <c r="D376" s="12"/>
      <c r="E376" s="12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12"/>
      <c r="C377" s="12"/>
      <c r="D377" s="12"/>
      <c r="E377" s="12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12"/>
      <c r="C378" s="12"/>
      <c r="D378" s="12"/>
      <c r="E378" s="12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12"/>
      <c r="C379" s="12"/>
      <c r="D379" s="12"/>
      <c r="E379" s="12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12"/>
      <c r="C380" s="12"/>
      <c r="D380" s="12"/>
      <c r="E380" s="12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12"/>
      <c r="C381" s="12"/>
      <c r="D381" s="12"/>
      <c r="E381" s="12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12"/>
      <c r="C382" s="12"/>
      <c r="D382" s="12"/>
      <c r="E382" s="12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12"/>
      <c r="C383" s="12"/>
      <c r="D383" s="12"/>
      <c r="E383" s="12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12"/>
      <c r="C384" s="12"/>
      <c r="D384" s="12"/>
      <c r="E384" s="12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12"/>
      <c r="C385" s="12"/>
      <c r="D385" s="12"/>
      <c r="E385" s="12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12"/>
      <c r="C386" s="12"/>
      <c r="D386" s="12"/>
      <c r="E386" s="12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12"/>
      <c r="C387" s="12"/>
      <c r="D387" s="12"/>
      <c r="E387" s="12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12"/>
      <c r="C388" s="12"/>
      <c r="D388" s="12"/>
      <c r="E388" s="12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12"/>
      <c r="C389" s="12"/>
      <c r="D389" s="12"/>
      <c r="E389" s="12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12"/>
      <c r="C390" s="12"/>
      <c r="D390" s="12"/>
      <c r="E390" s="12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12"/>
      <c r="C391" s="12"/>
      <c r="D391" s="12"/>
      <c r="E391" s="12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12"/>
      <c r="C392" s="12"/>
      <c r="D392" s="12"/>
      <c r="E392" s="12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12"/>
      <c r="C393" s="12"/>
      <c r="D393" s="12"/>
      <c r="E393" s="12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12"/>
      <c r="C394" s="12"/>
      <c r="D394" s="12"/>
      <c r="E394" s="12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12"/>
      <c r="C395" s="12"/>
      <c r="D395" s="12"/>
      <c r="E395" s="12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12"/>
      <c r="C396" s="12"/>
      <c r="D396" s="12"/>
      <c r="E396" s="12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12"/>
      <c r="C397" s="12"/>
      <c r="D397" s="12"/>
      <c r="E397" s="12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12"/>
      <c r="C398" s="12"/>
      <c r="D398" s="12"/>
      <c r="E398" s="12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12"/>
      <c r="C399" s="12"/>
      <c r="D399" s="12"/>
      <c r="E399" s="12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12"/>
      <c r="C400" s="12"/>
      <c r="D400" s="12"/>
      <c r="E400" s="12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12"/>
      <c r="C401" s="12"/>
      <c r="D401" s="12"/>
      <c r="E401" s="12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12"/>
      <c r="C402" s="12"/>
      <c r="D402" s="12"/>
      <c r="E402" s="12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12"/>
      <c r="C403" s="12"/>
      <c r="D403" s="12"/>
      <c r="E403" s="12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12"/>
      <c r="C404" s="12"/>
      <c r="D404" s="12"/>
      <c r="E404" s="12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12"/>
      <c r="C405" s="12"/>
      <c r="D405" s="12"/>
      <c r="E405" s="12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12"/>
      <c r="C406" s="12"/>
      <c r="D406" s="12"/>
      <c r="E406" s="12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12"/>
      <c r="C407" s="12"/>
      <c r="D407" s="12"/>
      <c r="E407" s="12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12"/>
      <c r="C408" s="12"/>
      <c r="D408" s="12"/>
      <c r="E408" s="12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12"/>
      <c r="C409" s="12"/>
      <c r="D409" s="12"/>
      <c r="E409" s="12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12"/>
      <c r="C410" s="12"/>
      <c r="D410" s="12"/>
      <c r="E410" s="12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12"/>
      <c r="C411" s="12"/>
      <c r="D411" s="12"/>
      <c r="E411" s="12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12"/>
      <c r="C412" s="12"/>
      <c r="D412" s="12"/>
      <c r="E412" s="12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12"/>
      <c r="C413" s="12"/>
      <c r="D413" s="12"/>
      <c r="E413" s="12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12"/>
      <c r="C414" s="12"/>
      <c r="D414" s="12"/>
      <c r="E414" s="12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12"/>
      <c r="C415" s="12"/>
      <c r="D415" s="12"/>
      <c r="E415" s="12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12"/>
      <c r="C416" s="12"/>
      <c r="D416" s="12"/>
      <c r="E416" s="12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12"/>
      <c r="C417" s="12"/>
      <c r="D417" s="12"/>
      <c r="E417" s="12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12"/>
      <c r="C418" s="12"/>
      <c r="D418" s="12"/>
      <c r="E418" s="12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12"/>
      <c r="C419" s="12"/>
      <c r="D419" s="12"/>
      <c r="E419" s="12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12"/>
      <c r="C420" s="12"/>
      <c r="D420" s="12"/>
      <c r="E420" s="12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12"/>
      <c r="C421" s="12"/>
      <c r="D421" s="12"/>
      <c r="E421" s="12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12"/>
      <c r="C422" s="12"/>
      <c r="D422" s="12"/>
      <c r="E422" s="12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12"/>
      <c r="C423" s="12"/>
      <c r="D423" s="12"/>
      <c r="E423" s="12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12"/>
      <c r="C424" s="12"/>
      <c r="D424" s="12"/>
      <c r="E424" s="12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12"/>
      <c r="C425" s="12"/>
      <c r="D425" s="12"/>
      <c r="E425" s="12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12"/>
      <c r="C426" s="12"/>
      <c r="D426" s="12"/>
      <c r="E426" s="12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12"/>
      <c r="C427" s="12"/>
      <c r="D427" s="12"/>
      <c r="E427" s="12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12"/>
      <c r="C428" s="12"/>
      <c r="D428" s="12"/>
      <c r="E428" s="12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12"/>
      <c r="C429" s="12"/>
      <c r="D429" s="12"/>
      <c r="E429" s="12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12"/>
      <c r="C430" s="12"/>
      <c r="D430" s="12"/>
      <c r="E430" s="12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12"/>
      <c r="C431" s="12"/>
      <c r="D431" s="12"/>
      <c r="E431" s="12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12"/>
      <c r="C432" s="12"/>
      <c r="D432" s="12"/>
      <c r="E432" s="12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12"/>
      <c r="C433" s="12"/>
      <c r="D433" s="12"/>
      <c r="E433" s="12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12"/>
      <c r="C434" s="12"/>
      <c r="D434" s="12"/>
      <c r="E434" s="12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12"/>
      <c r="C435" s="12"/>
      <c r="D435" s="12"/>
      <c r="E435" s="12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12"/>
      <c r="C436" s="12"/>
      <c r="D436" s="12"/>
      <c r="E436" s="12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12"/>
      <c r="C437" s="12"/>
      <c r="D437" s="12"/>
      <c r="E437" s="12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12"/>
      <c r="C438" s="12"/>
      <c r="D438" s="12"/>
      <c r="E438" s="12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12"/>
      <c r="C439" s="12"/>
      <c r="D439" s="12"/>
      <c r="E439" s="12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12"/>
      <c r="C440" s="12"/>
      <c r="D440" s="12"/>
      <c r="E440" s="12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12"/>
      <c r="C441" s="12"/>
      <c r="D441" s="12"/>
      <c r="E441" s="12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12"/>
      <c r="C442" s="12"/>
      <c r="D442" s="12"/>
      <c r="E442" s="12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12"/>
      <c r="C443" s="12"/>
      <c r="D443" s="12"/>
      <c r="E443" s="12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12"/>
      <c r="C444" s="12"/>
      <c r="D444" s="12"/>
      <c r="E444" s="12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12"/>
      <c r="C445" s="12"/>
      <c r="D445" s="12"/>
      <c r="E445" s="12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12"/>
      <c r="C446" s="12"/>
      <c r="D446" s="12"/>
      <c r="E446" s="12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12"/>
      <c r="C447" s="12"/>
      <c r="D447" s="12"/>
      <c r="E447" s="12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12"/>
      <c r="C448" s="12"/>
      <c r="D448" s="12"/>
      <c r="E448" s="12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12"/>
      <c r="C449" s="12"/>
      <c r="D449" s="12"/>
      <c r="E449" s="12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12"/>
      <c r="C450" s="12"/>
      <c r="D450" s="12"/>
      <c r="E450" s="12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12"/>
      <c r="C451" s="12"/>
      <c r="D451" s="12"/>
      <c r="E451" s="12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12"/>
      <c r="C452" s="12"/>
      <c r="D452" s="12"/>
      <c r="E452" s="12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12"/>
      <c r="C453" s="12"/>
      <c r="D453" s="12"/>
      <c r="E453" s="12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12"/>
      <c r="C454" s="12"/>
      <c r="D454" s="12"/>
      <c r="E454" s="12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12"/>
      <c r="C455" s="12"/>
      <c r="D455" s="12"/>
      <c r="E455" s="12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12"/>
      <c r="C456" s="12"/>
      <c r="D456" s="12"/>
      <c r="E456" s="12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12"/>
      <c r="C457" s="12"/>
      <c r="D457" s="12"/>
      <c r="E457" s="12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12"/>
      <c r="C458" s="12"/>
      <c r="D458" s="12"/>
      <c r="E458" s="12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12"/>
      <c r="C459" s="12"/>
      <c r="D459" s="12"/>
      <c r="E459" s="12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12"/>
      <c r="C460" s="12"/>
      <c r="D460" s="12"/>
      <c r="E460" s="12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12"/>
      <c r="C461" s="12"/>
      <c r="D461" s="12"/>
      <c r="E461" s="12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12"/>
      <c r="C462" s="12"/>
      <c r="D462" s="12"/>
      <c r="E462" s="12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12"/>
      <c r="C463" s="12"/>
      <c r="D463" s="12"/>
      <c r="E463" s="12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12"/>
      <c r="C464" s="12"/>
      <c r="D464" s="12"/>
      <c r="E464" s="12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12"/>
      <c r="C465" s="12"/>
      <c r="D465" s="12"/>
      <c r="E465" s="12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12"/>
      <c r="C466" s="12"/>
      <c r="D466" s="12"/>
      <c r="E466" s="12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12"/>
      <c r="C467" s="12"/>
      <c r="D467" s="12"/>
      <c r="E467" s="12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12"/>
      <c r="C468" s="12"/>
      <c r="D468" s="12"/>
      <c r="E468" s="12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12"/>
      <c r="C469" s="12"/>
      <c r="D469" s="12"/>
      <c r="E469" s="12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12"/>
      <c r="C470" s="12"/>
      <c r="D470" s="12"/>
      <c r="E470" s="12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12"/>
      <c r="C471" s="12"/>
      <c r="D471" s="12"/>
      <c r="E471" s="12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12"/>
      <c r="C472" s="12"/>
      <c r="D472" s="12"/>
      <c r="E472" s="12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12"/>
      <c r="C473" s="12"/>
      <c r="D473" s="12"/>
      <c r="E473" s="12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12"/>
      <c r="C474" s="12"/>
      <c r="D474" s="12"/>
      <c r="E474" s="12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12"/>
      <c r="C475" s="12"/>
      <c r="D475" s="12"/>
      <c r="E475" s="12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12"/>
      <c r="C476" s="12"/>
      <c r="D476" s="12"/>
      <c r="E476" s="12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12"/>
      <c r="C477" s="12"/>
      <c r="D477" s="12"/>
      <c r="E477" s="12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12"/>
      <c r="C478" s="12"/>
      <c r="D478" s="12"/>
      <c r="E478" s="12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12"/>
      <c r="C479" s="12"/>
      <c r="D479" s="12"/>
      <c r="E479" s="12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12"/>
      <c r="C480" s="12"/>
      <c r="D480" s="12"/>
      <c r="E480" s="12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12"/>
      <c r="C481" s="12"/>
      <c r="D481" s="12"/>
      <c r="E481" s="12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12"/>
      <c r="C482" s="12"/>
      <c r="D482" s="12"/>
      <c r="E482" s="12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12"/>
      <c r="C483" s="12"/>
      <c r="D483" s="12"/>
      <c r="E483" s="12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12"/>
      <c r="C484" s="12"/>
      <c r="D484" s="12"/>
      <c r="E484" s="12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12"/>
      <c r="C485" s="12"/>
      <c r="D485" s="12"/>
      <c r="E485" s="12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12"/>
      <c r="C486" s="12"/>
      <c r="D486" s="12"/>
      <c r="E486" s="12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12"/>
      <c r="C487" s="12"/>
      <c r="D487" s="12"/>
      <c r="E487" s="12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12"/>
      <c r="C488" s="12"/>
      <c r="D488" s="12"/>
      <c r="E488" s="12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12"/>
      <c r="C489" s="12"/>
      <c r="D489" s="12"/>
      <c r="E489" s="12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12"/>
      <c r="C490" s="12"/>
      <c r="D490" s="12"/>
      <c r="E490" s="12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12"/>
      <c r="C491" s="12"/>
      <c r="D491" s="12"/>
      <c r="E491" s="12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12"/>
      <c r="C492" s="12"/>
      <c r="D492" s="12"/>
      <c r="E492" s="12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12"/>
      <c r="C493" s="12"/>
      <c r="D493" s="12"/>
      <c r="E493" s="12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12"/>
      <c r="C494" s="12"/>
      <c r="D494" s="12"/>
      <c r="E494" s="12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12"/>
      <c r="C495" s="12"/>
      <c r="D495" s="12"/>
      <c r="E495" s="12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12"/>
      <c r="C496" s="12"/>
      <c r="D496" s="12"/>
      <c r="E496" s="12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12"/>
      <c r="C497" s="12"/>
      <c r="D497" s="12"/>
      <c r="E497" s="12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12"/>
      <c r="C498" s="12"/>
      <c r="D498" s="12"/>
      <c r="E498" s="12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12"/>
      <c r="C499" s="12"/>
      <c r="D499" s="12"/>
      <c r="E499" s="12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12"/>
      <c r="C500" s="12"/>
      <c r="D500" s="12"/>
      <c r="E500" s="12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12"/>
      <c r="C501" s="12"/>
      <c r="D501" s="12"/>
      <c r="E501" s="12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12"/>
      <c r="C502" s="12"/>
      <c r="D502" s="12"/>
      <c r="E502" s="12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12"/>
      <c r="C503" s="12"/>
      <c r="D503" s="12"/>
      <c r="E503" s="12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12"/>
      <c r="C504" s="12"/>
      <c r="D504" s="12"/>
      <c r="E504" s="12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12"/>
      <c r="C505" s="12"/>
      <c r="D505" s="12"/>
      <c r="E505" s="12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12"/>
      <c r="C506" s="12"/>
      <c r="D506" s="12"/>
      <c r="E506" s="12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12"/>
      <c r="C507" s="12"/>
      <c r="D507" s="12"/>
      <c r="E507" s="12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12"/>
      <c r="C508" s="12"/>
      <c r="D508" s="12"/>
      <c r="E508" s="12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12"/>
      <c r="C509" s="12"/>
      <c r="D509" s="12"/>
      <c r="E509" s="12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12"/>
      <c r="C510" s="12"/>
      <c r="D510" s="12"/>
      <c r="E510" s="12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12"/>
      <c r="C511" s="12"/>
      <c r="D511" s="12"/>
      <c r="E511" s="12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12"/>
      <c r="C512" s="12"/>
      <c r="D512" s="12"/>
      <c r="E512" s="12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12"/>
      <c r="C513" s="12"/>
      <c r="D513" s="12"/>
      <c r="E513" s="12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12"/>
      <c r="C514" s="12"/>
      <c r="D514" s="12"/>
      <c r="E514" s="12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12"/>
      <c r="C515" s="12"/>
      <c r="D515" s="12"/>
      <c r="E515" s="12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12"/>
      <c r="C516" s="12"/>
      <c r="D516" s="12"/>
      <c r="E516" s="12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12"/>
      <c r="C517" s="12"/>
      <c r="D517" s="12"/>
      <c r="E517" s="12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12"/>
      <c r="C518" s="12"/>
      <c r="D518" s="12"/>
      <c r="E518" s="12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12"/>
      <c r="C519" s="12"/>
      <c r="D519" s="12"/>
      <c r="E519" s="12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12"/>
      <c r="C520" s="12"/>
      <c r="D520" s="12"/>
      <c r="E520" s="12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12"/>
      <c r="C521" s="12"/>
      <c r="D521" s="12"/>
      <c r="E521" s="12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12"/>
      <c r="C522" s="12"/>
      <c r="D522" s="12"/>
      <c r="E522" s="12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12"/>
      <c r="C523" s="12"/>
      <c r="D523" s="12"/>
      <c r="E523" s="12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12"/>
      <c r="C524" s="12"/>
      <c r="D524" s="12"/>
      <c r="E524" s="12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12"/>
      <c r="C525" s="12"/>
      <c r="D525" s="12"/>
      <c r="E525" s="12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12"/>
      <c r="C526" s="12"/>
      <c r="D526" s="12"/>
      <c r="E526" s="12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12"/>
      <c r="C527" s="12"/>
      <c r="D527" s="12"/>
      <c r="E527" s="12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12"/>
      <c r="C528" s="12"/>
      <c r="D528" s="12"/>
      <c r="E528" s="12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12"/>
      <c r="C529" s="12"/>
      <c r="D529" s="12"/>
      <c r="E529" s="12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12"/>
      <c r="C530" s="12"/>
      <c r="D530" s="12"/>
      <c r="E530" s="12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12"/>
      <c r="C531" s="12"/>
      <c r="D531" s="12"/>
      <c r="E531" s="12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12"/>
      <c r="C532" s="12"/>
      <c r="D532" s="12"/>
      <c r="E532" s="12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12"/>
      <c r="C533" s="12"/>
      <c r="D533" s="12"/>
      <c r="E533" s="12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12"/>
      <c r="C534" s="12"/>
      <c r="D534" s="12"/>
      <c r="E534" s="12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12"/>
      <c r="C535" s="12"/>
      <c r="D535" s="12"/>
      <c r="E535" s="12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12"/>
      <c r="C536" s="12"/>
      <c r="D536" s="12"/>
      <c r="E536" s="12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12"/>
      <c r="C537" s="12"/>
      <c r="D537" s="12"/>
      <c r="E537" s="12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12"/>
      <c r="C538" s="12"/>
      <c r="D538" s="12"/>
      <c r="E538" s="12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12"/>
      <c r="C539" s="12"/>
      <c r="D539" s="12"/>
      <c r="E539" s="12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12"/>
      <c r="C540" s="12"/>
      <c r="D540" s="12"/>
      <c r="E540" s="12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12"/>
      <c r="C541" s="12"/>
      <c r="D541" s="12"/>
      <c r="E541" s="12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12"/>
      <c r="C542" s="12"/>
      <c r="D542" s="12"/>
      <c r="E542" s="12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12"/>
      <c r="C543" s="12"/>
      <c r="D543" s="12"/>
      <c r="E543" s="12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12"/>
      <c r="C544" s="12"/>
      <c r="D544" s="12"/>
      <c r="E544" s="12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12"/>
      <c r="C545" s="12"/>
      <c r="D545" s="12"/>
      <c r="E545" s="12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12"/>
      <c r="C546" s="12"/>
      <c r="D546" s="12"/>
      <c r="E546" s="12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12"/>
      <c r="C547" s="12"/>
      <c r="D547" s="12"/>
      <c r="E547" s="12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12"/>
      <c r="C548" s="12"/>
      <c r="D548" s="12"/>
      <c r="E548" s="12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12"/>
      <c r="C549" s="12"/>
      <c r="D549" s="12"/>
      <c r="E549" s="12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12"/>
      <c r="C550" s="12"/>
      <c r="D550" s="12"/>
      <c r="E550" s="12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12"/>
      <c r="C551" s="12"/>
      <c r="D551" s="12"/>
      <c r="E551" s="12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12"/>
      <c r="C552" s="12"/>
      <c r="D552" s="12"/>
      <c r="E552" s="12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12"/>
      <c r="C553" s="12"/>
      <c r="D553" s="12"/>
      <c r="E553" s="12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12"/>
      <c r="C554" s="12"/>
      <c r="D554" s="12"/>
      <c r="E554" s="12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12"/>
      <c r="C555" s="12"/>
      <c r="D555" s="12"/>
      <c r="E555" s="12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12"/>
      <c r="C556" s="12"/>
      <c r="D556" s="12"/>
      <c r="E556" s="12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12"/>
      <c r="C557" s="12"/>
      <c r="D557" s="12"/>
      <c r="E557" s="12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12"/>
      <c r="C558" s="12"/>
      <c r="D558" s="12"/>
      <c r="E558" s="12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12"/>
      <c r="C559" s="12"/>
      <c r="D559" s="12"/>
      <c r="E559" s="12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12"/>
      <c r="C560" s="12"/>
      <c r="D560" s="12"/>
      <c r="E560" s="12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12"/>
      <c r="C561" s="12"/>
      <c r="D561" s="12"/>
      <c r="E561" s="12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12"/>
      <c r="C562" s="12"/>
      <c r="D562" s="12"/>
      <c r="E562" s="12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12"/>
      <c r="C563" s="12"/>
      <c r="D563" s="12"/>
      <c r="E563" s="12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12"/>
      <c r="C564" s="12"/>
      <c r="D564" s="12"/>
      <c r="E564" s="12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12"/>
      <c r="C565" s="12"/>
      <c r="D565" s="12"/>
      <c r="E565" s="12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12"/>
      <c r="C566" s="12"/>
      <c r="D566" s="12"/>
      <c r="E566" s="12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12"/>
      <c r="C567" s="12"/>
      <c r="D567" s="12"/>
      <c r="E567" s="12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12"/>
      <c r="C568" s="12"/>
      <c r="D568" s="12"/>
      <c r="E568" s="12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12"/>
      <c r="C569" s="12"/>
      <c r="D569" s="12"/>
      <c r="E569" s="12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12"/>
      <c r="C570" s="12"/>
      <c r="D570" s="12"/>
      <c r="E570" s="12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12"/>
      <c r="C571" s="12"/>
      <c r="D571" s="12"/>
      <c r="E571" s="12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12"/>
      <c r="C572" s="12"/>
      <c r="D572" s="12"/>
      <c r="E572" s="12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12"/>
      <c r="C573" s="12"/>
      <c r="D573" s="12"/>
      <c r="E573" s="12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12"/>
      <c r="C574" s="12"/>
      <c r="D574" s="12"/>
      <c r="E574" s="12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12"/>
      <c r="C575" s="12"/>
      <c r="D575" s="12"/>
      <c r="E575" s="12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12"/>
      <c r="C576" s="12"/>
      <c r="D576" s="12"/>
      <c r="E576" s="12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12"/>
      <c r="C577" s="12"/>
      <c r="D577" s="12"/>
      <c r="E577" s="12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12"/>
      <c r="C578" s="12"/>
      <c r="D578" s="12"/>
      <c r="E578" s="12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12"/>
      <c r="C579" s="12"/>
      <c r="D579" s="12"/>
      <c r="E579" s="12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12"/>
      <c r="C580" s="12"/>
      <c r="D580" s="12"/>
      <c r="E580" s="12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12"/>
      <c r="C581" s="12"/>
      <c r="D581" s="12"/>
      <c r="E581" s="12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12"/>
      <c r="C582" s="12"/>
      <c r="D582" s="12"/>
      <c r="E582" s="12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12"/>
      <c r="C583" s="12"/>
      <c r="D583" s="12"/>
      <c r="E583" s="12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12"/>
      <c r="C584" s="12"/>
      <c r="D584" s="12"/>
      <c r="E584" s="12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12"/>
      <c r="C585" s="12"/>
      <c r="D585" s="12"/>
      <c r="E585" s="12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12"/>
      <c r="C586" s="12"/>
      <c r="D586" s="12"/>
      <c r="E586" s="12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12"/>
      <c r="C587" s="12"/>
      <c r="D587" s="12"/>
      <c r="E587" s="12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12"/>
      <c r="C588" s="12"/>
      <c r="D588" s="12"/>
      <c r="E588" s="12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12"/>
      <c r="C589" s="12"/>
      <c r="D589" s="12"/>
      <c r="E589" s="12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12"/>
      <c r="C590" s="12"/>
      <c r="D590" s="12"/>
      <c r="E590" s="12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12"/>
      <c r="C591" s="12"/>
      <c r="D591" s="12"/>
      <c r="E591" s="12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12"/>
      <c r="C592" s="12"/>
      <c r="D592" s="12"/>
      <c r="E592" s="12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12"/>
      <c r="C593" s="12"/>
      <c r="D593" s="12"/>
      <c r="E593" s="12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12"/>
      <c r="C594" s="12"/>
      <c r="D594" s="12"/>
      <c r="E594" s="12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12"/>
      <c r="C595" s="12"/>
      <c r="D595" s="12"/>
      <c r="E595" s="12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12"/>
      <c r="C596" s="12"/>
      <c r="D596" s="12"/>
      <c r="E596" s="12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12"/>
      <c r="C597" s="12"/>
      <c r="D597" s="12"/>
      <c r="E597" s="12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12"/>
      <c r="C598" s="12"/>
      <c r="D598" s="12"/>
      <c r="E598" s="12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12"/>
      <c r="C599" s="12"/>
      <c r="D599" s="12"/>
      <c r="E599" s="12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12"/>
      <c r="C600" s="12"/>
      <c r="D600" s="12"/>
      <c r="E600" s="12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12"/>
      <c r="C601" s="12"/>
      <c r="D601" s="12"/>
      <c r="E601" s="12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12"/>
      <c r="C602" s="12"/>
      <c r="D602" s="12"/>
      <c r="E602" s="12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12"/>
      <c r="C603" s="12"/>
      <c r="D603" s="12"/>
      <c r="E603" s="12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12"/>
      <c r="C604" s="12"/>
      <c r="D604" s="12"/>
      <c r="E604" s="12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12"/>
      <c r="C605" s="12"/>
      <c r="D605" s="12"/>
      <c r="E605" s="12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12"/>
      <c r="C606" s="12"/>
      <c r="D606" s="12"/>
      <c r="E606" s="12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12"/>
      <c r="C607" s="12"/>
      <c r="D607" s="12"/>
      <c r="E607" s="12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12"/>
      <c r="C608" s="12"/>
      <c r="D608" s="12"/>
      <c r="E608" s="12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12"/>
      <c r="C609" s="12"/>
      <c r="D609" s="12"/>
      <c r="E609" s="12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12"/>
      <c r="C610" s="12"/>
      <c r="D610" s="12"/>
      <c r="E610" s="12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12"/>
      <c r="C611" s="12"/>
      <c r="D611" s="12"/>
      <c r="E611" s="12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12"/>
      <c r="C612" s="12"/>
      <c r="D612" s="12"/>
      <c r="E612" s="12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12"/>
      <c r="C613" s="12"/>
      <c r="D613" s="12"/>
      <c r="E613" s="12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12"/>
      <c r="C614" s="12"/>
      <c r="D614" s="12"/>
      <c r="E614" s="12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12"/>
      <c r="C615" s="12"/>
      <c r="D615" s="12"/>
      <c r="E615" s="12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12"/>
      <c r="C616" s="12"/>
      <c r="D616" s="12"/>
      <c r="E616" s="12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12"/>
      <c r="C617" s="12"/>
      <c r="D617" s="12"/>
      <c r="E617" s="12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12"/>
      <c r="C618" s="12"/>
      <c r="D618" s="12"/>
      <c r="E618" s="12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12"/>
      <c r="C619" s="12"/>
      <c r="D619" s="12"/>
      <c r="E619" s="12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12"/>
      <c r="C620" s="12"/>
      <c r="D620" s="12"/>
      <c r="E620" s="12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12"/>
      <c r="C621" s="12"/>
      <c r="D621" s="12"/>
      <c r="E621" s="12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12"/>
      <c r="C622" s="12"/>
      <c r="D622" s="12"/>
      <c r="E622" s="12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12"/>
      <c r="C623" s="12"/>
      <c r="D623" s="12"/>
      <c r="E623" s="12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12"/>
      <c r="C624" s="12"/>
      <c r="D624" s="12"/>
      <c r="E624" s="12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12"/>
      <c r="C625" s="12"/>
      <c r="D625" s="12"/>
      <c r="E625" s="12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12"/>
      <c r="C626" s="12"/>
      <c r="D626" s="12"/>
      <c r="E626" s="12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12"/>
      <c r="C627" s="12"/>
      <c r="D627" s="12"/>
      <c r="E627" s="12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12"/>
      <c r="C628" s="12"/>
      <c r="D628" s="12"/>
      <c r="E628" s="12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12"/>
      <c r="C629" s="12"/>
      <c r="D629" s="12"/>
      <c r="E629" s="12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12"/>
      <c r="C630" s="12"/>
      <c r="D630" s="12"/>
      <c r="E630" s="12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12"/>
      <c r="C631" s="12"/>
      <c r="D631" s="12"/>
      <c r="E631" s="12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12"/>
      <c r="C632" s="12"/>
      <c r="D632" s="12"/>
      <c r="E632" s="12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12"/>
      <c r="C633" s="12"/>
      <c r="D633" s="12"/>
      <c r="E633" s="12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12"/>
      <c r="C634" s="12"/>
      <c r="D634" s="12"/>
      <c r="E634" s="12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12"/>
      <c r="C635" s="12"/>
      <c r="D635" s="12"/>
      <c r="E635" s="12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12"/>
      <c r="C636" s="12"/>
      <c r="D636" s="12"/>
      <c r="E636" s="12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12"/>
      <c r="C637" s="12"/>
      <c r="D637" s="12"/>
      <c r="E637" s="12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12"/>
      <c r="C638" s="12"/>
      <c r="D638" s="12"/>
      <c r="E638" s="12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12"/>
      <c r="C639" s="12"/>
      <c r="D639" s="12"/>
      <c r="E639" s="12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12"/>
      <c r="C640" s="12"/>
      <c r="D640" s="12"/>
      <c r="E640" s="12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12"/>
      <c r="C641" s="12"/>
      <c r="D641" s="12"/>
      <c r="E641" s="12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12"/>
      <c r="C642" s="12"/>
      <c r="D642" s="12"/>
      <c r="E642" s="12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12"/>
      <c r="C643" s="12"/>
      <c r="D643" s="12"/>
      <c r="E643" s="12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12"/>
      <c r="C644" s="12"/>
      <c r="D644" s="12"/>
      <c r="E644" s="12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12"/>
      <c r="C645" s="12"/>
      <c r="D645" s="12"/>
      <c r="E645" s="12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12"/>
      <c r="C646" s="12"/>
      <c r="D646" s="12"/>
      <c r="E646" s="12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12"/>
      <c r="C647" s="12"/>
      <c r="D647" s="12"/>
      <c r="E647" s="12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12"/>
      <c r="C648" s="12"/>
      <c r="D648" s="12"/>
      <c r="E648" s="12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12"/>
      <c r="C649" s="12"/>
      <c r="D649" s="12"/>
      <c r="E649" s="12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12"/>
      <c r="C650" s="12"/>
      <c r="D650" s="12"/>
      <c r="E650" s="12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12"/>
      <c r="C651" s="12"/>
      <c r="D651" s="12"/>
      <c r="E651" s="12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12"/>
      <c r="C652" s="12"/>
      <c r="D652" s="12"/>
      <c r="E652" s="12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12"/>
      <c r="C653" s="12"/>
      <c r="D653" s="12"/>
      <c r="E653" s="12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12"/>
      <c r="C654" s="12"/>
      <c r="D654" s="12"/>
      <c r="E654" s="12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12"/>
      <c r="C655" s="12"/>
      <c r="D655" s="12"/>
      <c r="E655" s="12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12"/>
      <c r="C656" s="12"/>
      <c r="D656" s="12"/>
      <c r="E656" s="12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12"/>
      <c r="C657" s="12"/>
      <c r="D657" s="12"/>
      <c r="E657" s="12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12"/>
      <c r="C658" s="12"/>
      <c r="D658" s="12"/>
      <c r="E658" s="12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12"/>
      <c r="C659" s="12"/>
      <c r="D659" s="12"/>
      <c r="E659" s="12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12"/>
      <c r="C660" s="12"/>
      <c r="D660" s="12"/>
      <c r="E660" s="12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12"/>
      <c r="C661" s="12"/>
      <c r="D661" s="12"/>
      <c r="E661" s="12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12"/>
      <c r="C662" s="12"/>
      <c r="D662" s="12"/>
      <c r="E662" s="12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12"/>
      <c r="C663" s="12"/>
      <c r="D663" s="12"/>
      <c r="E663" s="12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12"/>
      <c r="C664" s="12"/>
      <c r="D664" s="12"/>
      <c r="E664" s="12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12"/>
      <c r="C665" s="12"/>
      <c r="D665" s="12"/>
      <c r="E665" s="12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12"/>
      <c r="C666" s="12"/>
      <c r="D666" s="12"/>
      <c r="E666" s="12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12"/>
      <c r="C667" s="12"/>
      <c r="D667" s="12"/>
      <c r="E667" s="12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12"/>
      <c r="C668" s="12"/>
      <c r="D668" s="12"/>
      <c r="E668" s="12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12"/>
      <c r="C669" s="12"/>
      <c r="D669" s="12"/>
      <c r="E669" s="12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12"/>
      <c r="C670" s="12"/>
      <c r="D670" s="12"/>
      <c r="E670" s="12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12"/>
      <c r="C671" s="12"/>
      <c r="D671" s="12"/>
      <c r="E671" s="12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12"/>
      <c r="C672" s="12"/>
      <c r="D672" s="12"/>
      <c r="E672" s="12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12"/>
      <c r="C673" s="12"/>
      <c r="D673" s="12"/>
      <c r="E673" s="12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12"/>
      <c r="C674" s="12"/>
      <c r="D674" s="12"/>
      <c r="E674" s="12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12"/>
      <c r="C675" s="12"/>
      <c r="D675" s="12"/>
      <c r="E675" s="12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12"/>
      <c r="C676" s="12"/>
      <c r="D676" s="12"/>
      <c r="E676" s="12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12"/>
      <c r="C677" s="12"/>
      <c r="D677" s="12"/>
      <c r="E677" s="12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12"/>
      <c r="C678" s="12"/>
      <c r="D678" s="12"/>
      <c r="E678" s="12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12"/>
      <c r="C679" s="12"/>
      <c r="D679" s="12"/>
      <c r="E679" s="12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12"/>
      <c r="C680" s="12"/>
      <c r="D680" s="12"/>
      <c r="E680" s="12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12"/>
      <c r="C681" s="12"/>
      <c r="D681" s="12"/>
      <c r="E681" s="12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12"/>
      <c r="C682" s="12"/>
      <c r="D682" s="12"/>
      <c r="E682" s="12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12"/>
      <c r="C683" s="12"/>
      <c r="D683" s="12"/>
      <c r="E683" s="12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12"/>
      <c r="C684" s="12"/>
      <c r="D684" s="12"/>
      <c r="E684" s="12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12"/>
      <c r="C685" s="12"/>
      <c r="D685" s="12"/>
      <c r="E685" s="12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12"/>
      <c r="C686" s="12"/>
      <c r="D686" s="12"/>
      <c r="E686" s="12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12"/>
      <c r="C687" s="12"/>
      <c r="D687" s="12"/>
      <c r="E687" s="12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12"/>
      <c r="C688" s="12"/>
      <c r="D688" s="12"/>
      <c r="E688" s="12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12"/>
      <c r="C689" s="12"/>
      <c r="D689" s="12"/>
      <c r="E689" s="12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12"/>
      <c r="C690" s="12"/>
      <c r="D690" s="12"/>
      <c r="E690" s="12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12"/>
      <c r="C691" s="12"/>
      <c r="D691" s="12"/>
      <c r="E691" s="12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12"/>
      <c r="C692" s="12"/>
      <c r="D692" s="12"/>
      <c r="E692" s="12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12"/>
      <c r="C693" s="12"/>
      <c r="D693" s="12"/>
      <c r="E693" s="12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12"/>
      <c r="C694" s="12"/>
      <c r="D694" s="12"/>
      <c r="E694" s="12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12"/>
      <c r="C695" s="12"/>
      <c r="D695" s="12"/>
      <c r="E695" s="12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12"/>
      <c r="C696" s="12"/>
      <c r="D696" s="12"/>
      <c r="E696" s="12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12"/>
      <c r="C697" s="12"/>
      <c r="D697" s="12"/>
      <c r="E697" s="12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12"/>
      <c r="C698" s="12"/>
      <c r="D698" s="12"/>
      <c r="E698" s="12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12"/>
      <c r="C699" s="12"/>
      <c r="D699" s="12"/>
      <c r="E699" s="12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12"/>
      <c r="C700" s="12"/>
      <c r="D700" s="12"/>
      <c r="E700" s="12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12"/>
      <c r="C701" s="12"/>
      <c r="D701" s="12"/>
      <c r="E701" s="12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12"/>
      <c r="C702" s="12"/>
      <c r="D702" s="12"/>
      <c r="E702" s="12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12"/>
      <c r="C703" s="12"/>
      <c r="D703" s="12"/>
      <c r="E703" s="12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12"/>
      <c r="C704" s="12"/>
      <c r="D704" s="12"/>
      <c r="E704" s="12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12"/>
      <c r="C705" s="12"/>
      <c r="D705" s="12"/>
      <c r="E705" s="12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12"/>
      <c r="C706" s="12"/>
      <c r="D706" s="12"/>
      <c r="E706" s="12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12"/>
      <c r="C707" s="12"/>
      <c r="D707" s="12"/>
      <c r="E707" s="12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12"/>
      <c r="C708" s="12"/>
      <c r="D708" s="12"/>
      <c r="E708" s="12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12"/>
      <c r="C709" s="12"/>
      <c r="D709" s="12"/>
      <c r="E709" s="12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12"/>
      <c r="C710" s="12"/>
      <c r="D710" s="12"/>
      <c r="E710" s="12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12"/>
      <c r="C711" s="12"/>
      <c r="D711" s="12"/>
      <c r="E711" s="12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12"/>
      <c r="C712" s="12"/>
      <c r="D712" s="12"/>
      <c r="E712" s="12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12"/>
      <c r="C713" s="12"/>
      <c r="D713" s="12"/>
      <c r="E713" s="12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12"/>
      <c r="C714" s="12"/>
      <c r="D714" s="12"/>
      <c r="E714" s="12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12"/>
      <c r="C715" s="12"/>
      <c r="D715" s="12"/>
      <c r="E715" s="12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12"/>
      <c r="C716" s="12"/>
      <c r="D716" s="12"/>
      <c r="E716" s="12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12"/>
      <c r="C717" s="12"/>
      <c r="D717" s="12"/>
      <c r="E717" s="12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12"/>
      <c r="C718" s="12"/>
      <c r="D718" s="12"/>
      <c r="E718" s="12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12"/>
      <c r="C719" s="12"/>
      <c r="D719" s="12"/>
      <c r="E719" s="12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12"/>
      <c r="C720" s="12"/>
      <c r="D720" s="12"/>
      <c r="E720" s="12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12"/>
      <c r="C721" s="12"/>
      <c r="D721" s="12"/>
      <c r="E721" s="12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12"/>
      <c r="C722" s="12"/>
      <c r="D722" s="12"/>
      <c r="E722" s="12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12"/>
      <c r="C723" s="12"/>
      <c r="D723" s="12"/>
      <c r="E723" s="12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12"/>
      <c r="C724" s="12"/>
      <c r="D724" s="12"/>
      <c r="E724" s="12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12"/>
      <c r="C725" s="12"/>
      <c r="D725" s="12"/>
      <c r="E725" s="12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12"/>
      <c r="C726" s="12"/>
      <c r="D726" s="12"/>
      <c r="E726" s="12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12"/>
      <c r="C727" s="12"/>
      <c r="D727" s="12"/>
      <c r="E727" s="12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12"/>
      <c r="C728" s="12"/>
      <c r="D728" s="12"/>
      <c r="E728" s="12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12"/>
      <c r="C729" s="12"/>
      <c r="D729" s="12"/>
      <c r="E729" s="12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12"/>
      <c r="C730" s="12"/>
      <c r="D730" s="12"/>
      <c r="E730" s="12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12"/>
      <c r="C731" s="12"/>
      <c r="D731" s="12"/>
      <c r="E731" s="12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12"/>
      <c r="C732" s="12"/>
      <c r="D732" s="12"/>
      <c r="E732" s="12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12"/>
      <c r="C733" s="12"/>
      <c r="D733" s="12"/>
      <c r="E733" s="12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12"/>
      <c r="C734" s="12"/>
      <c r="D734" s="12"/>
      <c r="E734" s="12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12"/>
      <c r="C735" s="12"/>
      <c r="D735" s="12"/>
      <c r="E735" s="12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12"/>
      <c r="C736" s="12"/>
      <c r="D736" s="12"/>
      <c r="E736" s="12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12"/>
      <c r="C737" s="12"/>
      <c r="D737" s="12"/>
      <c r="E737" s="12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12"/>
      <c r="C738" s="12"/>
      <c r="D738" s="12"/>
      <c r="E738" s="12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12"/>
      <c r="C739" s="12"/>
      <c r="D739" s="12"/>
      <c r="E739" s="12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12"/>
      <c r="C740" s="12"/>
      <c r="D740" s="12"/>
      <c r="E740" s="12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12"/>
      <c r="C741" s="12"/>
      <c r="D741" s="12"/>
      <c r="E741" s="12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12"/>
      <c r="C742" s="12"/>
      <c r="D742" s="12"/>
      <c r="E742" s="12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12"/>
      <c r="C743" s="12"/>
      <c r="D743" s="12"/>
      <c r="E743" s="12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12"/>
      <c r="C744" s="12"/>
      <c r="D744" s="12"/>
      <c r="E744" s="12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12"/>
      <c r="C745" s="12"/>
      <c r="D745" s="12"/>
      <c r="E745" s="12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12"/>
      <c r="C746" s="12"/>
      <c r="D746" s="12"/>
      <c r="E746" s="12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12"/>
      <c r="C747" s="12"/>
      <c r="D747" s="12"/>
      <c r="E747" s="12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12"/>
      <c r="C748" s="12"/>
      <c r="D748" s="12"/>
      <c r="E748" s="12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12"/>
      <c r="C749" s="12"/>
      <c r="D749" s="12"/>
      <c r="E749" s="12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12"/>
      <c r="C750" s="12"/>
      <c r="D750" s="12"/>
      <c r="E750" s="12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12"/>
      <c r="C751" s="12"/>
      <c r="D751" s="12"/>
      <c r="E751" s="12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12"/>
      <c r="C752" s="12"/>
      <c r="D752" s="12"/>
      <c r="E752" s="12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12"/>
      <c r="C753" s="12"/>
      <c r="D753" s="12"/>
      <c r="E753" s="12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12"/>
      <c r="C754" s="12"/>
      <c r="D754" s="12"/>
      <c r="E754" s="12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12"/>
      <c r="C755" s="12"/>
      <c r="D755" s="12"/>
      <c r="E755" s="12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12"/>
      <c r="C756" s="12"/>
      <c r="D756" s="12"/>
      <c r="E756" s="12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12"/>
      <c r="C757" s="12"/>
      <c r="D757" s="12"/>
      <c r="E757" s="12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12"/>
      <c r="C758" s="12"/>
      <c r="D758" s="12"/>
      <c r="E758" s="12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12"/>
      <c r="C759" s="12"/>
      <c r="D759" s="12"/>
      <c r="E759" s="12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12"/>
      <c r="C760" s="12"/>
      <c r="D760" s="12"/>
      <c r="E760" s="12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12"/>
      <c r="C761" s="12"/>
      <c r="D761" s="12"/>
      <c r="E761" s="12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12"/>
      <c r="C762" s="12"/>
      <c r="D762" s="12"/>
      <c r="E762" s="12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12"/>
      <c r="C763" s="12"/>
      <c r="D763" s="12"/>
      <c r="E763" s="12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12"/>
      <c r="C764" s="12"/>
      <c r="D764" s="12"/>
      <c r="E764" s="12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12"/>
      <c r="C765" s="12"/>
      <c r="D765" s="12"/>
      <c r="E765" s="12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12"/>
      <c r="C766" s="12"/>
      <c r="D766" s="12"/>
      <c r="E766" s="12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12"/>
      <c r="C767" s="12"/>
      <c r="D767" s="12"/>
      <c r="E767" s="12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12"/>
      <c r="C768" s="12"/>
      <c r="D768" s="12"/>
      <c r="E768" s="12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12"/>
      <c r="C769" s="12"/>
      <c r="D769" s="12"/>
      <c r="E769" s="12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12"/>
      <c r="C770" s="12"/>
      <c r="D770" s="12"/>
      <c r="E770" s="12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12"/>
      <c r="C771" s="12"/>
      <c r="D771" s="12"/>
      <c r="E771" s="12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12"/>
      <c r="C772" s="12"/>
      <c r="D772" s="12"/>
      <c r="E772" s="12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12"/>
      <c r="C773" s="12"/>
      <c r="D773" s="12"/>
      <c r="E773" s="12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12"/>
      <c r="C774" s="12"/>
      <c r="D774" s="12"/>
      <c r="E774" s="12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12"/>
      <c r="C775" s="12"/>
      <c r="D775" s="12"/>
      <c r="E775" s="12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12"/>
      <c r="C776" s="12"/>
      <c r="D776" s="12"/>
      <c r="E776" s="12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12"/>
      <c r="C777" s="12"/>
      <c r="D777" s="12"/>
      <c r="E777" s="12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12"/>
      <c r="C778" s="12"/>
      <c r="D778" s="12"/>
      <c r="E778" s="12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12"/>
      <c r="C779" s="12"/>
      <c r="D779" s="12"/>
      <c r="E779" s="12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12"/>
      <c r="C780" s="12"/>
      <c r="D780" s="12"/>
      <c r="E780" s="12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12"/>
      <c r="C781" s="12"/>
      <c r="D781" s="12"/>
      <c r="E781" s="12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12"/>
      <c r="C782" s="12"/>
      <c r="D782" s="12"/>
      <c r="E782" s="12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12"/>
      <c r="C783" s="12"/>
      <c r="D783" s="12"/>
      <c r="E783" s="12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12"/>
      <c r="C784" s="12"/>
      <c r="D784" s="12"/>
      <c r="E784" s="12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12"/>
      <c r="C785" s="12"/>
      <c r="D785" s="12"/>
      <c r="E785" s="12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12"/>
      <c r="C786" s="12"/>
      <c r="D786" s="12"/>
      <c r="E786" s="12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12"/>
      <c r="C787" s="12"/>
      <c r="D787" s="12"/>
      <c r="E787" s="12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12"/>
      <c r="C788" s="12"/>
      <c r="D788" s="12"/>
      <c r="E788" s="12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12"/>
      <c r="C789" s="12"/>
      <c r="D789" s="12"/>
      <c r="E789" s="12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12"/>
      <c r="C790" s="12"/>
      <c r="D790" s="12"/>
      <c r="E790" s="12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12"/>
      <c r="C791" s="12"/>
      <c r="D791" s="12"/>
      <c r="E791" s="12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12"/>
      <c r="C792" s="12"/>
      <c r="D792" s="12"/>
      <c r="E792" s="12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12"/>
      <c r="C793" s="12"/>
      <c r="D793" s="12"/>
      <c r="E793" s="12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12"/>
      <c r="C794" s="12"/>
      <c r="D794" s="12"/>
      <c r="E794" s="12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12"/>
      <c r="C795" s="12"/>
      <c r="D795" s="12"/>
      <c r="E795" s="12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12"/>
      <c r="C796" s="12"/>
      <c r="D796" s="12"/>
      <c r="E796" s="12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12"/>
      <c r="C797" s="12"/>
      <c r="D797" s="12"/>
      <c r="E797" s="12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12"/>
      <c r="C798" s="12"/>
      <c r="D798" s="12"/>
      <c r="E798" s="12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12"/>
      <c r="C799" s="12"/>
      <c r="D799" s="12"/>
      <c r="E799" s="12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12"/>
      <c r="C800" s="12"/>
      <c r="D800" s="12"/>
      <c r="E800" s="12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12"/>
      <c r="C801" s="12"/>
      <c r="D801" s="12"/>
      <c r="E801" s="12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12"/>
      <c r="C802" s="12"/>
      <c r="D802" s="12"/>
      <c r="E802" s="12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12"/>
      <c r="C803" s="12"/>
      <c r="D803" s="12"/>
      <c r="E803" s="12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12"/>
      <c r="C804" s="12"/>
      <c r="D804" s="12"/>
      <c r="E804" s="12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12"/>
      <c r="C805" s="12"/>
      <c r="D805" s="12"/>
      <c r="E805" s="12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12"/>
      <c r="C806" s="12"/>
      <c r="D806" s="12"/>
      <c r="E806" s="12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12"/>
      <c r="C807" s="12"/>
      <c r="D807" s="12"/>
      <c r="E807" s="12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12"/>
      <c r="C808" s="12"/>
      <c r="D808" s="12"/>
      <c r="E808" s="12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12"/>
      <c r="C809" s="12"/>
      <c r="D809" s="12"/>
      <c r="E809" s="12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12"/>
      <c r="C810" s="12"/>
      <c r="D810" s="12"/>
      <c r="E810" s="12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12"/>
      <c r="C811" s="12"/>
      <c r="D811" s="12"/>
      <c r="E811" s="12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12"/>
      <c r="C812" s="12"/>
      <c r="D812" s="12"/>
      <c r="E812" s="12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12"/>
      <c r="C813" s="12"/>
      <c r="D813" s="12"/>
      <c r="E813" s="12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12"/>
      <c r="C814" s="12"/>
      <c r="D814" s="12"/>
      <c r="E814" s="12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12"/>
      <c r="C815" s="12"/>
      <c r="D815" s="12"/>
      <c r="E815" s="12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12"/>
      <c r="C816" s="12"/>
      <c r="D816" s="12"/>
      <c r="E816" s="12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12"/>
      <c r="C817" s="12"/>
      <c r="D817" s="12"/>
      <c r="E817" s="12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12"/>
      <c r="C818" s="12"/>
      <c r="D818" s="12"/>
      <c r="E818" s="12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12"/>
      <c r="C819" s="12"/>
      <c r="D819" s="12"/>
      <c r="E819" s="12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12"/>
      <c r="C820" s="12"/>
      <c r="D820" s="12"/>
      <c r="E820" s="12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12"/>
      <c r="C821" s="12"/>
      <c r="D821" s="12"/>
      <c r="E821" s="12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12"/>
      <c r="C822" s="12"/>
      <c r="D822" s="12"/>
      <c r="E822" s="12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12"/>
      <c r="C823" s="12"/>
      <c r="D823" s="12"/>
      <c r="E823" s="12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12"/>
      <c r="C824" s="12"/>
      <c r="D824" s="12"/>
      <c r="E824" s="12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12"/>
      <c r="C825" s="12"/>
      <c r="D825" s="12"/>
      <c r="E825" s="12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12"/>
      <c r="C826" s="12"/>
      <c r="D826" s="12"/>
      <c r="E826" s="12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12"/>
      <c r="C827" s="12"/>
      <c r="D827" s="12"/>
      <c r="E827" s="12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12"/>
      <c r="C828" s="12"/>
      <c r="D828" s="12"/>
      <c r="E828" s="12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12"/>
      <c r="C829" s="12"/>
      <c r="D829" s="12"/>
      <c r="E829" s="12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12"/>
      <c r="C830" s="12"/>
      <c r="D830" s="12"/>
      <c r="E830" s="12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12"/>
      <c r="C831" s="12"/>
      <c r="D831" s="12"/>
      <c r="E831" s="12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12"/>
      <c r="C832" s="12"/>
      <c r="D832" s="12"/>
      <c r="E832" s="12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12"/>
      <c r="C833" s="12"/>
      <c r="D833" s="12"/>
      <c r="E833" s="12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12"/>
      <c r="C834" s="12"/>
      <c r="D834" s="12"/>
      <c r="E834" s="12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12"/>
      <c r="C835" s="12"/>
      <c r="D835" s="12"/>
      <c r="E835" s="12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12"/>
      <c r="C836" s="12"/>
      <c r="D836" s="12"/>
      <c r="E836" s="12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12"/>
      <c r="C837" s="12"/>
      <c r="D837" s="12"/>
      <c r="E837" s="12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12"/>
      <c r="C838" s="12"/>
      <c r="D838" s="12"/>
      <c r="E838" s="12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12"/>
      <c r="C839" s="12"/>
      <c r="D839" s="12"/>
      <c r="E839" s="12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12"/>
      <c r="C840" s="12"/>
      <c r="D840" s="12"/>
      <c r="E840" s="12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12"/>
      <c r="C841" s="12"/>
      <c r="D841" s="12"/>
      <c r="E841" s="12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12"/>
      <c r="C842" s="12"/>
      <c r="D842" s="12"/>
      <c r="E842" s="12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12"/>
      <c r="C843" s="12"/>
      <c r="D843" s="12"/>
      <c r="E843" s="12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12"/>
      <c r="C844" s="12"/>
      <c r="D844" s="12"/>
      <c r="E844" s="12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12"/>
      <c r="C845" s="12"/>
      <c r="D845" s="12"/>
      <c r="E845" s="12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12"/>
      <c r="C846" s="12"/>
      <c r="D846" s="12"/>
      <c r="E846" s="12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12"/>
      <c r="C847" s="12"/>
      <c r="D847" s="12"/>
      <c r="E847" s="12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12"/>
      <c r="C848" s="12"/>
      <c r="D848" s="12"/>
      <c r="E848" s="12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12"/>
      <c r="C849" s="12"/>
      <c r="D849" s="12"/>
      <c r="E849" s="12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12"/>
      <c r="C850" s="12"/>
      <c r="D850" s="12"/>
      <c r="E850" s="12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12"/>
      <c r="C851" s="12"/>
      <c r="D851" s="12"/>
      <c r="E851" s="12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12"/>
      <c r="C852" s="12"/>
      <c r="D852" s="12"/>
      <c r="E852" s="12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12"/>
      <c r="C853" s="12"/>
      <c r="D853" s="12"/>
      <c r="E853" s="12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12"/>
      <c r="C854" s="12"/>
      <c r="D854" s="12"/>
      <c r="E854" s="12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12"/>
      <c r="C855" s="12"/>
      <c r="D855" s="12"/>
      <c r="E855" s="12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12"/>
      <c r="C856" s="12"/>
      <c r="D856" s="12"/>
      <c r="E856" s="12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12"/>
      <c r="C857" s="12"/>
      <c r="D857" s="12"/>
      <c r="E857" s="12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12"/>
      <c r="C858" s="12"/>
      <c r="D858" s="12"/>
      <c r="E858" s="12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12"/>
      <c r="C859" s="12"/>
      <c r="D859" s="12"/>
      <c r="E859" s="12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12"/>
      <c r="C860" s="12"/>
      <c r="D860" s="12"/>
      <c r="E860" s="12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12"/>
      <c r="C861" s="12"/>
      <c r="D861" s="12"/>
      <c r="E861" s="12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12"/>
      <c r="C862" s="12"/>
      <c r="D862" s="12"/>
      <c r="E862" s="12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12"/>
      <c r="C863" s="12"/>
      <c r="D863" s="12"/>
      <c r="E863" s="12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12"/>
      <c r="C864" s="12"/>
      <c r="D864" s="12"/>
      <c r="E864" s="12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12"/>
      <c r="C865" s="12"/>
      <c r="D865" s="12"/>
      <c r="E865" s="12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12"/>
      <c r="C866" s="12"/>
      <c r="D866" s="12"/>
      <c r="E866" s="12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12"/>
      <c r="C867" s="12"/>
      <c r="D867" s="12"/>
      <c r="E867" s="12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12"/>
      <c r="C868" s="12"/>
      <c r="D868" s="12"/>
      <c r="E868" s="12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12"/>
      <c r="C869" s="12"/>
      <c r="D869" s="12"/>
      <c r="E869" s="12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12"/>
      <c r="C870" s="12"/>
      <c r="D870" s="12"/>
      <c r="E870" s="12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12"/>
      <c r="C871" s="12"/>
      <c r="D871" s="12"/>
      <c r="E871" s="12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12"/>
      <c r="C872" s="12"/>
      <c r="D872" s="12"/>
      <c r="E872" s="12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12"/>
      <c r="C873" s="12"/>
      <c r="D873" s="12"/>
      <c r="E873" s="12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12"/>
      <c r="C874" s="12"/>
      <c r="D874" s="12"/>
      <c r="E874" s="12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12"/>
      <c r="C875" s="12"/>
      <c r="D875" s="12"/>
      <c r="E875" s="12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12"/>
      <c r="C876" s="12"/>
      <c r="D876" s="12"/>
      <c r="E876" s="12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12"/>
      <c r="C877" s="12"/>
      <c r="D877" s="12"/>
      <c r="E877" s="12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12"/>
      <c r="C878" s="12"/>
      <c r="D878" s="12"/>
      <c r="E878" s="12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12"/>
      <c r="C879" s="12"/>
      <c r="D879" s="12"/>
      <c r="E879" s="12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12"/>
      <c r="C880" s="12"/>
      <c r="D880" s="12"/>
      <c r="E880" s="12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12"/>
      <c r="C881" s="12"/>
      <c r="D881" s="12"/>
      <c r="E881" s="12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12"/>
      <c r="C882" s="12"/>
      <c r="D882" s="12"/>
      <c r="E882" s="12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12"/>
      <c r="C883" s="12"/>
      <c r="D883" s="12"/>
      <c r="E883" s="12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12"/>
      <c r="C884" s="12"/>
      <c r="D884" s="12"/>
      <c r="E884" s="12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12"/>
      <c r="C885" s="12"/>
      <c r="D885" s="12"/>
      <c r="E885" s="12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12"/>
      <c r="C886" s="12"/>
      <c r="D886" s="12"/>
      <c r="E886" s="12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12"/>
      <c r="C887" s="12"/>
      <c r="D887" s="12"/>
      <c r="E887" s="12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12"/>
      <c r="C888" s="12"/>
      <c r="D888" s="12"/>
      <c r="E888" s="12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12"/>
      <c r="C889" s="12"/>
      <c r="D889" s="12"/>
      <c r="E889" s="12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12"/>
      <c r="C890" s="12"/>
      <c r="D890" s="12"/>
      <c r="E890" s="12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12"/>
      <c r="C891" s="12"/>
      <c r="D891" s="12"/>
      <c r="E891" s="12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12"/>
      <c r="C892" s="12"/>
      <c r="D892" s="12"/>
      <c r="E892" s="12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12"/>
      <c r="C893" s="12"/>
      <c r="D893" s="12"/>
      <c r="E893" s="12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12"/>
      <c r="C894" s="12"/>
      <c r="D894" s="12"/>
      <c r="E894" s="12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12"/>
      <c r="C895" s="12"/>
      <c r="D895" s="12"/>
      <c r="E895" s="12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12"/>
      <c r="C896" s="12"/>
      <c r="D896" s="12"/>
      <c r="E896" s="12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12"/>
      <c r="C897" s="12"/>
      <c r="D897" s="12"/>
      <c r="E897" s="12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12"/>
      <c r="C898" s="12"/>
      <c r="D898" s="12"/>
      <c r="E898" s="12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12"/>
      <c r="C899" s="12"/>
      <c r="D899" s="12"/>
      <c r="E899" s="12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12"/>
      <c r="C900" s="12"/>
      <c r="D900" s="12"/>
      <c r="E900" s="12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12"/>
      <c r="C901" s="12"/>
      <c r="D901" s="12"/>
      <c r="E901" s="12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12"/>
      <c r="C902" s="12"/>
      <c r="D902" s="12"/>
      <c r="E902" s="12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12"/>
      <c r="C903" s="12"/>
      <c r="D903" s="12"/>
      <c r="E903" s="12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12"/>
      <c r="C904" s="12"/>
      <c r="D904" s="12"/>
      <c r="E904" s="12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12"/>
      <c r="C905" s="12"/>
      <c r="D905" s="12"/>
      <c r="E905" s="12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12"/>
      <c r="C906" s="12"/>
      <c r="D906" s="12"/>
      <c r="E906" s="12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12"/>
      <c r="C907" s="12"/>
      <c r="D907" s="12"/>
      <c r="E907" s="12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12"/>
      <c r="C908" s="12"/>
      <c r="D908" s="12"/>
      <c r="E908" s="12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12"/>
      <c r="C909" s="12"/>
      <c r="D909" s="12"/>
      <c r="E909" s="12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12"/>
      <c r="C910" s="12"/>
      <c r="D910" s="12"/>
      <c r="E910" s="12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12"/>
      <c r="C911" s="12"/>
      <c r="D911" s="12"/>
      <c r="E911" s="12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12"/>
      <c r="C912" s="12"/>
      <c r="D912" s="12"/>
      <c r="E912" s="12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12"/>
      <c r="C913" s="12"/>
      <c r="D913" s="12"/>
      <c r="E913" s="12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12"/>
      <c r="C914" s="12"/>
      <c r="D914" s="12"/>
      <c r="E914" s="12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12"/>
      <c r="C915" s="12"/>
      <c r="D915" s="12"/>
      <c r="E915" s="12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12"/>
      <c r="C916" s="12"/>
      <c r="D916" s="12"/>
      <c r="E916" s="12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12"/>
      <c r="C917" s="12"/>
      <c r="D917" s="12"/>
      <c r="E917" s="12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12"/>
      <c r="C918" s="12"/>
      <c r="D918" s="12"/>
      <c r="E918" s="12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12"/>
      <c r="C919" s="12"/>
      <c r="D919" s="12"/>
      <c r="E919" s="12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12"/>
      <c r="C920" s="12"/>
      <c r="D920" s="12"/>
      <c r="E920" s="12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12"/>
      <c r="C921" s="12"/>
      <c r="D921" s="12"/>
      <c r="E921" s="12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12"/>
      <c r="C922" s="12"/>
      <c r="D922" s="12"/>
      <c r="E922" s="12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12"/>
      <c r="C923" s="12"/>
      <c r="D923" s="12"/>
      <c r="E923" s="12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12"/>
      <c r="C924" s="12"/>
      <c r="D924" s="12"/>
      <c r="E924" s="12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12"/>
      <c r="C925" s="12"/>
      <c r="D925" s="12"/>
      <c r="E925" s="12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12"/>
      <c r="C926" s="12"/>
      <c r="D926" s="12"/>
      <c r="E926" s="12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12"/>
      <c r="C927" s="12"/>
      <c r="D927" s="12"/>
      <c r="E927" s="12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12"/>
      <c r="C928" s="12"/>
      <c r="D928" s="12"/>
      <c r="E928" s="12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12"/>
      <c r="C929" s="12"/>
      <c r="D929" s="12"/>
      <c r="E929" s="12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12"/>
      <c r="C930" s="12"/>
      <c r="D930" s="12"/>
      <c r="E930" s="12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12"/>
      <c r="C931" s="12"/>
      <c r="D931" s="12"/>
      <c r="E931" s="12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12"/>
      <c r="C932" s="12"/>
      <c r="D932" s="12"/>
      <c r="E932" s="12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12"/>
      <c r="C933" s="12"/>
      <c r="D933" s="12"/>
      <c r="E933" s="12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12"/>
      <c r="C934" s="12"/>
      <c r="D934" s="12"/>
      <c r="E934" s="12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12"/>
      <c r="C935" s="12"/>
      <c r="D935" s="12"/>
      <c r="E935" s="12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12"/>
      <c r="C936" s="12"/>
      <c r="D936" s="12"/>
      <c r="E936" s="12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12"/>
      <c r="C937" s="12"/>
      <c r="D937" s="12"/>
      <c r="E937" s="12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12"/>
      <c r="C938" s="12"/>
      <c r="D938" s="12"/>
      <c r="E938" s="12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12"/>
      <c r="C939" s="12"/>
      <c r="D939" s="12"/>
      <c r="E939" s="12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12"/>
      <c r="C940" s="12"/>
      <c r="D940" s="12"/>
      <c r="E940" s="12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12"/>
      <c r="C941" s="12"/>
      <c r="D941" s="12"/>
      <c r="E941" s="12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12"/>
      <c r="C942" s="12"/>
      <c r="D942" s="12"/>
      <c r="E942" s="12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12"/>
      <c r="C943" s="12"/>
      <c r="D943" s="12"/>
      <c r="E943" s="12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12"/>
      <c r="C944" s="12"/>
      <c r="D944" s="12"/>
      <c r="E944" s="12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12"/>
      <c r="C945" s="12"/>
      <c r="D945" s="12"/>
      <c r="E945" s="12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12"/>
      <c r="C946" s="12"/>
      <c r="D946" s="12"/>
      <c r="E946" s="12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12"/>
      <c r="C947" s="12"/>
      <c r="D947" s="12"/>
      <c r="E947" s="12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12"/>
      <c r="C948" s="12"/>
      <c r="D948" s="12"/>
      <c r="E948" s="12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12"/>
      <c r="C949" s="12"/>
      <c r="D949" s="12"/>
      <c r="E949" s="12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12"/>
      <c r="C950" s="12"/>
      <c r="D950" s="12"/>
      <c r="E950" s="12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12"/>
      <c r="C951" s="12"/>
      <c r="D951" s="12"/>
      <c r="E951" s="12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12"/>
      <c r="C952" s="12"/>
      <c r="D952" s="12"/>
      <c r="E952" s="12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12"/>
      <c r="C953" s="12"/>
      <c r="D953" s="12"/>
      <c r="E953" s="12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12"/>
      <c r="C954" s="12"/>
      <c r="D954" s="12"/>
      <c r="E954" s="12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12"/>
      <c r="C955" s="12"/>
      <c r="D955" s="12"/>
      <c r="E955" s="12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12"/>
      <c r="C956" s="12"/>
      <c r="D956" s="12"/>
      <c r="E956" s="12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12"/>
      <c r="C957" s="12"/>
      <c r="D957" s="12"/>
      <c r="E957" s="12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12"/>
      <c r="C958" s="12"/>
      <c r="D958" s="12"/>
      <c r="E958" s="12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12"/>
      <c r="C959" s="12"/>
      <c r="D959" s="12"/>
      <c r="E959" s="12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12"/>
      <c r="C960" s="12"/>
      <c r="D960" s="12"/>
      <c r="E960" s="12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12"/>
      <c r="C961" s="12"/>
      <c r="D961" s="12"/>
      <c r="E961" s="12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12"/>
      <c r="C962" s="12"/>
      <c r="D962" s="12"/>
      <c r="E962" s="12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12"/>
      <c r="C963" s="12"/>
      <c r="D963" s="12"/>
      <c r="E963" s="12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12"/>
      <c r="C964" s="12"/>
      <c r="D964" s="12"/>
      <c r="E964" s="12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12"/>
      <c r="C965" s="12"/>
      <c r="D965" s="12"/>
      <c r="E965" s="12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12"/>
      <c r="C966" s="12"/>
      <c r="D966" s="12"/>
      <c r="E966" s="12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12"/>
      <c r="C967" s="12"/>
      <c r="D967" s="12"/>
      <c r="E967" s="12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12"/>
      <c r="C968" s="12"/>
      <c r="D968" s="12"/>
      <c r="E968" s="12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12"/>
      <c r="C969" s="12"/>
      <c r="D969" s="12"/>
      <c r="E969" s="12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12"/>
      <c r="C970" s="12"/>
      <c r="D970" s="12"/>
      <c r="E970" s="12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12"/>
      <c r="C971" s="12"/>
      <c r="D971" s="12"/>
      <c r="E971" s="12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12"/>
      <c r="C972" s="12"/>
      <c r="D972" s="12"/>
      <c r="E972" s="12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12"/>
      <c r="C973" s="12"/>
      <c r="D973" s="12"/>
      <c r="E973" s="12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12"/>
      <c r="C974" s="12"/>
      <c r="D974" s="12"/>
      <c r="E974" s="12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12"/>
      <c r="C975" s="12"/>
      <c r="D975" s="12"/>
      <c r="E975" s="12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12"/>
      <c r="C976" s="12"/>
      <c r="D976" s="12"/>
      <c r="E976" s="12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12"/>
      <c r="C977" s="12"/>
      <c r="D977" s="12"/>
      <c r="E977" s="12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12"/>
      <c r="C978" s="12"/>
      <c r="D978" s="12"/>
      <c r="E978" s="12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12"/>
      <c r="C979" s="12"/>
      <c r="D979" s="12"/>
      <c r="E979" s="12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12"/>
      <c r="C980" s="12"/>
      <c r="D980" s="12"/>
      <c r="E980" s="12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12"/>
      <c r="C981" s="12"/>
      <c r="D981" s="12"/>
      <c r="E981" s="12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12"/>
      <c r="C982" s="12"/>
      <c r="D982" s="12"/>
      <c r="E982" s="12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12"/>
      <c r="C983" s="12"/>
      <c r="D983" s="12"/>
      <c r="E983" s="12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12"/>
      <c r="C984" s="12"/>
      <c r="D984" s="12"/>
      <c r="E984" s="12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12"/>
      <c r="C985" s="12"/>
      <c r="D985" s="12"/>
      <c r="E985" s="12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12"/>
      <c r="C986" s="12"/>
      <c r="D986" s="12"/>
      <c r="E986" s="12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12"/>
      <c r="C987" s="12"/>
      <c r="D987" s="12"/>
      <c r="E987" s="12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12"/>
      <c r="C988" s="12"/>
      <c r="D988" s="12"/>
      <c r="E988" s="12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12"/>
      <c r="C989" s="12"/>
      <c r="D989" s="12"/>
      <c r="E989" s="12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12"/>
      <c r="C990" s="12"/>
      <c r="D990" s="12"/>
      <c r="E990" s="12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12"/>
      <c r="C991" s="12"/>
      <c r="D991" s="12"/>
      <c r="E991" s="12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12"/>
      <c r="C992" s="12"/>
      <c r="D992" s="12"/>
      <c r="E992" s="12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12"/>
      <c r="C993" s="12"/>
      <c r="D993" s="12"/>
      <c r="E993" s="12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12"/>
      <c r="C994" s="12"/>
      <c r="D994" s="12"/>
      <c r="E994" s="12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12"/>
      <c r="C995" s="12"/>
      <c r="D995" s="12"/>
      <c r="E995" s="12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12"/>
      <c r="C996" s="12"/>
      <c r="D996" s="12"/>
      <c r="E996" s="12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12"/>
      <c r="C997" s="12"/>
      <c r="D997" s="12"/>
      <c r="E997" s="12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12"/>
      <c r="C998" s="12"/>
      <c r="D998" s="12"/>
      <c r="E998" s="12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12"/>
      <c r="C999" s="12"/>
      <c r="D999" s="12"/>
      <c r="E999" s="12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12"/>
      <c r="C1000" s="12"/>
      <c r="D1000" s="12"/>
      <c r="E1000" s="12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7:C7"/>
    <mergeCell ref="A8:C8"/>
  </mergeCells>
  <printOptions horizontalCentered="1"/>
  <pageMargins left="0.19685039370078741" right="0.19685039370078741" top="0.39370078740157483" bottom="0.29527559055118113" header="0" footer="0"/>
  <pageSetup paperSize="9" orientation="portrait"/>
  <headerFooter>
    <oddFooter>&amp;RPage : &amp;P</oddFooter>
  </headerFooter>
  <rowBreaks count="2" manualBreakCount="2">
    <brk id="50" man="1"/>
    <brk id="88" man="1"/>
  </row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3" width="20.7109375" customWidth="1"/>
    <col min="4" max="4" width="13.140625" customWidth="1"/>
    <col min="5" max="5" width="15" customWidth="1"/>
    <col min="6" max="6" width="14.5703125" customWidth="1"/>
    <col min="7" max="7" width="14.140625" customWidth="1"/>
    <col min="8" max="8" width="15.28515625" customWidth="1"/>
    <col min="9" max="26" width="11.42578125" customWidth="1"/>
  </cols>
  <sheetData>
    <row r="1" spans="1:26" ht="15.75" customHeight="1">
      <c r="A1" s="5"/>
      <c r="B1" s="6"/>
      <c r="C1" s="7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6"/>
      <c r="C2" s="6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6"/>
      <c r="C3" s="6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6"/>
      <c r="C4" s="6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6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6"/>
      <c r="C6" s="6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08" t="s">
        <v>559</v>
      </c>
      <c r="B7" s="109"/>
      <c r="C7" s="109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/>
      <c r="B8" s="7"/>
      <c r="C8" s="7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560</v>
      </c>
      <c r="B9" s="7" t="s">
        <v>561</v>
      </c>
      <c r="C9" s="7" t="s">
        <v>562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814</v>
      </c>
      <c r="B10" s="6"/>
      <c r="C10" s="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8">
        <f t="shared" ref="A11:A128" si="0">'[1]Exported P&amp;L'!A149</f>
        <v>0</v>
      </c>
      <c r="B11" s="6">
        <f t="shared" ref="B11:B128" si="1">'[1]Exported P&amp;L'!C149</f>
        <v>0</v>
      </c>
      <c r="C11" s="6">
        <v>0</v>
      </c>
      <c r="D11" s="8" t="s">
        <v>752</v>
      </c>
      <c r="E11" s="8" t="s">
        <v>753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8">
        <f t="shared" si="0"/>
        <v>0</v>
      </c>
      <c r="B12" s="6">
        <f t="shared" si="1"/>
        <v>0</v>
      </c>
      <c r="C12" s="6">
        <v>0</v>
      </c>
      <c r="D12" s="8" t="s">
        <v>754</v>
      </c>
      <c r="E12" s="8" t="s">
        <v>755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8">
        <f t="shared" si="0"/>
        <v>0</v>
      </c>
      <c r="B13" s="6">
        <f t="shared" si="1"/>
        <v>0</v>
      </c>
      <c r="C13" s="6">
        <v>0</v>
      </c>
      <c r="D13" s="8" t="s">
        <v>754</v>
      </c>
      <c r="E13" s="8" t="s">
        <v>755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8">
        <f t="shared" si="0"/>
        <v>0</v>
      </c>
      <c r="B14" s="6">
        <f t="shared" si="1"/>
        <v>0</v>
      </c>
      <c r="C14" s="6">
        <v>0</v>
      </c>
      <c r="D14" s="8" t="s">
        <v>754</v>
      </c>
      <c r="E14" s="8" t="s">
        <v>755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8">
        <f t="shared" si="0"/>
        <v>0</v>
      </c>
      <c r="B15" s="6">
        <f t="shared" si="1"/>
        <v>0</v>
      </c>
      <c r="C15" s="6">
        <v>0</v>
      </c>
      <c r="D15" s="8" t="s">
        <v>740</v>
      </c>
      <c r="E15" s="8" t="s">
        <v>753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8">
        <f t="shared" si="0"/>
        <v>0</v>
      </c>
      <c r="B16" s="6">
        <f t="shared" si="1"/>
        <v>0</v>
      </c>
      <c r="C16" s="6">
        <v>0</v>
      </c>
      <c r="D16" s="8" t="s">
        <v>740</v>
      </c>
      <c r="E16" s="8" t="s">
        <v>753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8">
        <f t="shared" si="0"/>
        <v>0</v>
      </c>
      <c r="B17" s="6">
        <f t="shared" si="1"/>
        <v>0</v>
      </c>
      <c r="C17" s="6">
        <v>0</v>
      </c>
      <c r="D17" s="8" t="s">
        <v>754</v>
      </c>
      <c r="E17" s="8" t="s">
        <v>755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8">
        <f t="shared" si="0"/>
        <v>0</v>
      </c>
      <c r="B18" s="6">
        <f t="shared" si="1"/>
        <v>0</v>
      </c>
      <c r="C18" s="6">
        <v>0</v>
      </c>
      <c r="D18" s="8" t="s">
        <v>740</v>
      </c>
      <c r="E18" s="8" t="s">
        <v>753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8">
        <f t="shared" si="0"/>
        <v>0</v>
      </c>
      <c r="B19" s="6">
        <f t="shared" si="1"/>
        <v>0</v>
      </c>
      <c r="C19" s="6">
        <v>0</v>
      </c>
      <c r="D19" s="8" t="s">
        <v>740</v>
      </c>
      <c r="E19" s="8" t="s">
        <v>753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8">
        <f t="shared" si="0"/>
        <v>0</v>
      </c>
      <c r="B20" s="6">
        <f t="shared" si="1"/>
        <v>0</v>
      </c>
      <c r="C20" s="6">
        <v>0</v>
      </c>
      <c r="D20" s="8" t="s">
        <v>740</v>
      </c>
      <c r="E20" s="8" t="s">
        <v>753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8">
        <f t="shared" si="0"/>
        <v>0</v>
      </c>
      <c r="B21" s="6">
        <f t="shared" si="1"/>
        <v>0</v>
      </c>
      <c r="C21" s="6">
        <v>0</v>
      </c>
      <c r="D21" s="8" t="s">
        <v>740</v>
      </c>
      <c r="E21" s="8" t="s">
        <v>753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8">
        <f t="shared" si="0"/>
        <v>0</v>
      </c>
      <c r="B22" s="6">
        <f t="shared" si="1"/>
        <v>0</v>
      </c>
      <c r="C22" s="6">
        <v>0</v>
      </c>
      <c r="D22" s="8" t="s">
        <v>752</v>
      </c>
      <c r="E22" s="8" t="s">
        <v>753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8">
        <f t="shared" si="0"/>
        <v>0</v>
      </c>
      <c r="B23" s="6">
        <f t="shared" si="1"/>
        <v>0</v>
      </c>
      <c r="C23" s="6">
        <v>0</v>
      </c>
      <c r="D23" s="8" t="s">
        <v>740</v>
      </c>
      <c r="E23" s="8" t="s">
        <v>753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8">
        <f t="shared" si="0"/>
        <v>0</v>
      </c>
      <c r="B24" s="6">
        <f t="shared" si="1"/>
        <v>0</v>
      </c>
      <c r="C24" s="6">
        <v>0</v>
      </c>
      <c r="D24" s="8" t="s">
        <v>740</v>
      </c>
      <c r="E24" s="8" t="s">
        <v>753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8">
        <f t="shared" si="0"/>
        <v>0</v>
      </c>
      <c r="B25" s="6">
        <f t="shared" si="1"/>
        <v>0</v>
      </c>
      <c r="C25" s="6">
        <v>0</v>
      </c>
      <c r="D25" s="8" t="s">
        <v>740</v>
      </c>
      <c r="E25" s="8" t="s">
        <v>753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8">
        <f t="shared" si="0"/>
        <v>0</v>
      </c>
      <c r="B26" s="6">
        <f t="shared" si="1"/>
        <v>0</v>
      </c>
      <c r="C26" s="6">
        <v>0</v>
      </c>
      <c r="D26" s="8" t="s">
        <v>754</v>
      </c>
      <c r="E26" s="8" t="s">
        <v>755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8">
        <f t="shared" si="0"/>
        <v>0</v>
      </c>
      <c r="B27" s="6">
        <f t="shared" si="1"/>
        <v>0</v>
      </c>
      <c r="C27" s="6">
        <v>0</v>
      </c>
      <c r="D27" s="8" t="s">
        <v>740</v>
      </c>
      <c r="E27" s="8" t="s">
        <v>753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8">
        <f t="shared" si="0"/>
        <v>0</v>
      </c>
      <c r="B28" s="6">
        <f t="shared" si="1"/>
        <v>0</v>
      </c>
      <c r="C28" s="6">
        <v>0</v>
      </c>
      <c r="D28" s="8" t="s">
        <v>740</v>
      </c>
      <c r="E28" s="8" t="s">
        <v>753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8">
        <f t="shared" si="0"/>
        <v>0</v>
      </c>
      <c r="B29" s="6">
        <f t="shared" si="1"/>
        <v>0</v>
      </c>
      <c r="C29" s="6">
        <v>0</v>
      </c>
      <c r="D29" s="8" t="s">
        <v>754</v>
      </c>
      <c r="E29" s="8" t="s">
        <v>755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8">
        <f t="shared" si="0"/>
        <v>0</v>
      </c>
      <c r="B30" s="6">
        <f t="shared" si="1"/>
        <v>0</v>
      </c>
      <c r="C30" s="6">
        <v>0</v>
      </c>
      <c r="D30" s="8" t="s">
        <v>752</v>
      </c>
      <c r="E30" s="8" t="s">
        <v>753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8">
        <f t="shared" si="0"/>
        <v>0</v>
      </c>
      <c r="B31" s="6">
        <f t="shared" si="1"/>
        <v>0</v>
      </c>
      <c r="C31" s="6">
        <v>0</v>
      </c>
      <c r="D31" s="8" t="s">
        <v>740</v>
      </c>
      <c r="E31" s="8" t="s">
        <v>753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8">
        <f t="shared" si="0"/>
        <v>0</v>
      </c>
      <c r="B32" s="6">
        <f t="shared" si="1"/>
        <v>0</v>
      </c>
      <c r="C32" s="6">
        <v>0</v>
      </c>
      <c r="D32" s="8" t="s">
        <v>740</v>
      </c>
      <c r="E32" s="8" t="s">
        <v>753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8">
        <f t="shared" si="0"/>
        <v>0</v>
      </c>
      <c r="B33" s="6">
        <f t="shared" si="1"/>
        <v>0</v>
      </c>
      <c r="C33" s="6">
        <v>0</v>
      </c>
      <c r="D33" s="8" t="s">
        <v>740</v>
      </c>
      <c r="E33" s="8" t="s">
        <v>753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8">
        <f t="shared" si="0"/>
        <v>0</v>
      </c>
      <c r="B34" s="6">
        <f t="shared" si="1"/>
        <v>0</v>
      </c>
      <c r="C34" s="6">
        <v>0</v>
      </c>
      <c r="D34" s="8" t="s">
        <v>740</v>
      </c>
      <c r="E34" s="8" t="s">
        <v>753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8">
        <f t="shared" si="0"/>
        <v>0</v>
      </c>
      <c r="B35" s="6">
        <f t="shared" si="1"/>
        <v>0</v>
      </c>
      <c r="C35" s="6">
        <v>0</v>
      </c>
      <c r="D35" s="8" t="s">
        <v>740</v>
      </c>
      <c r="E35" s="8" t="s">
        <v>753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8">
        <f t="shared" si="0"/>
        <v>0</v>
      </c>
      <c r="B36" s="6">
        <f t="shared" si="1"/>
        <v>0</v>
      </c>
      <c r="C36" s="6">
        <v>0</v>
      </c>
      <c r="D36" s="8" t="s">
        <v>752</v>
      </c>
      <c r="E36" s="8" t="s">
        <v>753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8">
        <f t="shared" si="0"/>
        <v>0</v>
      </c>
      <c r="B37" s="6">
        <f t="shared" si="1"/>
        <v>0</v>
      </c>
      <c r="C37" s="6">
        <v>0</v>
      </c>
      <c r="D37" s="8" t="s">
        <v>754</v>
      </c>
      <c r="E37" s="8" t="s">
        <v>755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8">
        <f t="shared" si="0"/>
        <v>0</v>
      </c>
      <c r="B38" s="6">
        <f t="shared" si="1"/>
        <v>0</v>
      </c>
      <c r="C38" s="6">
        <v>0</v>
      </c>
      <c r="D38" s="8" t="s">
        <v>754</v>
      </c>
      <c r="E38" s="8" t="s">
        <v>755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8">
        <f t="shared" si="0"/>
        <v>0</v>
      </c>
      <c r="B39" s="6">
        <f t="shared" si="1"/>
        <v>0</v>
      </c>
      <c r="C39" s="6">
        <v>0</v>
      </c>
      <c r="D39" s="8" t="s">
        <v>740</v>
      </c>
      <c r="E39" s="8" t="s">
        <v>753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8">
        <f t="shared" si="0"/>
        <v>0</v>
      </c>
      <c r="B40" s="6">
        <f t="shared" si="1"/>
        <v>0</v>
      </c>
      <c r="C40" s="6">
        <v>0</v>
      </c>
      <c r="D40" s="8" t="s">
        <v>740</v>
      </c>
      <c r="E40" s="8" t="s">
        <v>753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8">
        <f t="shared" si="0"/>
        <v>0</v>
      </c>
      <c r="B41" s="6">
        <f t="shared" si="1"/>
        <v>0</v>
      </c>
      <c r="C41" s="6">
        <v>0</v>
      </c>
      <c r="D41" s="8" t="s">
        <v>740</v>
      </c>
      <c r="E41" s="8" t="s">
        <v>753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8">
        <f t="shared" si="0"/>
        <v>0</v>
      </c>
      <c r="B42" s="6">
        <f t="shared" si="1"/>
        <v>0</v>
      </c>
      <c r="C42" s="6">
        <v>0</v>
      </c>
      <c r="D42" s="8" t="s">
        <v>752</v>
      </c>
      <c r="E42" s="8" t="s">
        <v>753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8">
        <f t="shared" si="0"/>
        <v>0</v>
      </c>
      <c r="B43" s="6">
        <f t="shared" si="1"/>
        <v>0</v>
      </c>
      <c r="C43" s="6">
        <v>0</v>
      </c>
      <c r="D43" s="8" t="s">
        <v>754</v>
      </c>
      <c r="E43" s="8" t="s">
        <v>755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8">
        <f t="shared" si="0"/>
        <v>0</v>
      </c>
      <c r="B44" s="6">
        <f t="shared" si="1"/>
        <v>0</v>
      </c>
      <c r="C44" s="6">
        <v>0</v>
      </c>
      <c r="D44" s="8" t="s">
        <v>740</v>
      </c>
      <c r="E44" s="8" t="s">
        <v>753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8">
        <f t="shared" si="0"/>
        <v>0</v>
      </c>
      <c r="B45" s="6">
        <f t="shared" si="1"/>
        <v>0</v>
      </c>
      <c r="C45" s="6">
        <v>0</v>
      </c>
      <c r="D45" s="8" t="s">
        <v>740</v>
      </c>
      <c r="E45" s="8" t="s">
        <v>753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8">
        <f t="shared" si="0"/>
        <v>0</v>
      </c>
      <c r="B46" s="6">
        <f t="shared" si="1"/>
        <v>0</v>
      </c>
      <c r="C46" s="6">
        <v>0</v>
      </c>
      <c r="D46" s="8" t="s">
        <v>740</v>
      </c>
      <c r="E46" s="8" t="s">
        <v>753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8">
        <f t="shared" si="0"/>
        <v>0</v>
      </c>
      <c r="B47" s="6">
        <f t="shared" si="1"/>
        <v>0</v>
      </c>
      <c r="C47" s="6">
        <v>0</v>
      </c>
      <c r="D47" s="8" t="s">
        <v>752</v>
      </c>
      <c r="E47" s="8" t="s">
        <v>753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8">
        <f t="shared" si="0"/>
        <v>0</v>
      </c>
      <c r="B48" s="6">
        <f t="shared" si="1"/>
        <v>0</v>
      </c>
      <c r="C48" s="6">
        <v>0</v>
      </c>
      <c r="D48" s="8" t="s">
        <v>752</v>
      </c>
      <c r="E48" s="8" t="s">
        <v>753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8">
        <f t="shared" si="0"/>
        <v>0</v>
      </c>
      <c r="B49" s="6">
        <f t="shared" si="1"/>
        <v>0</v>
      </c>
      <c r="C49" s="6">
        <v>0</v>
      </c>
      <c r="D49" s="8" t="s">
        <v>752</v>
      </c>
      <c r="E49" s="8" t="s">
        <v>753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8">
        <f t="shared" si="0"/>
        <v>0</v>
      </c>
      <c r="B50" s="6">
        <f t="shared" si="1"/>
        <v>0</v>
      </c>
      <c r="C50" s="6">
        <v>0</v>
      </c>
      <c r="D50" s="8" t="s">
        <v>752</v>
      </c>
      <c r="E50" s="8" t="s">
        <v>753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8">
        <f t="shared" si="0"/>
        <v>0</v>
      </c>
      <c r="B51" s="6">
        <f t="shared" si="1"/>
        <v>0</v>
      </c>
      <c r="C51" s="6">
        <v>0</v>
      </c>
      <c r="D51" s="8" t="s">
        <v>754</v>
      </c>
      <c r="E51" s="8" t="s">
        <v>755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8">
        <f t="shared" si="0"/>
        <v>0</v>
      </c>
      <c r="B52" s="6">
        <f t="shared" si="1"/>
        <v>0</v>
      </c>
      <c r="C52" s="6">
        <v>0</v>
      </c>
      <c r="D52" s="8" t="s">
        <v>740</v>
      </c>
      <c r="E52" s="8" t="s">
        <v>753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8">
        <f t="shared" si="0"/>
        <v>0</v>
      </c>
      <c r="B53" s="6">
        <f t="shared" si="1"/>
        <v>0</v>
      </c>
      <c r="C53" s="6">
        <v>0</v>
      </c>
      <c r="D53" s="8" t="s">
        <v>740</v>
      </c>
      <c r="E53" s="8" t="s">
        <v>753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8">
        <f t="shared" si="0"/>
        <v>0</v>
      </c>
      <c r="B54" s="6">
        <f t="shared" si="1"/>
        <v>0</v>
      </c>
      <c r="C54" s="6">
        <v>0</v>
      </c>
      <c r="D54" s="8" t="s">
        <v>754</v>
      </c>
      <c r="E54" s="8" t="s">
        <v>755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8">
        <f t="shared" si="0"/>
        <v>0</v>
      </c>
      <c r="B55" s="6">
        <f t="shared" si="1"/>
        <v>0</v>
      </c>
      <c r="C55" s="6">
        <v>0</v>
      </c>
      <c r="D55" s="8" t="s">
        <v>752</v>
      </c>
      <c r="E55" s="8" t="s">
        <v>753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8">
        <f t="shared" si="0"/>
        <v>0</v>
      </c>
      <c r="B56" s="6">
        <f t="shared" si="1"/>
        <v>0</v>
      </c>
      <c r="C56" s="6">
        <v>0</v>
      </c>
      <c r="D56" s="8" t="s">
        <v>740</v>
      </c>
      <c r="E56" s="8" t="s">
        <v>753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8">
        <f t="shared" si="0"/>
        <v>0</v>
      </c>
      <c r="B57" s="6">
        <f t="shared" si="1"/>
        <v>0</v>
      </c>
      <c r="C57" s="6">
        <v>0</v>
      </c>
      <c r="D57" s="8" t="s">
        <v>740</v>
      </c>
      <c r="E57" s="8" t="s">
        <v>753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8">
        <f t="shared" si="0"/>
        <v>0</v>
      </c>
      <c r="B58" s="6">
        <f t="shared" si="1"/>
        <v>0</v>
      </c>
      <c r="C58" s="6">
        <v>0</v>
      </c>
      <c r="D58" s="8" t="s">
        <v>740</v>
      </c>
      <c r="E58" s="8" t="s">
        <v>753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8">
        <f t="shared" si="0"/>
        <v>0</v>
      </c>
      <c r="B59" s="6">
        <f t="shared" si="1"/>
        <v>0</v>
      </c>
      <c r="C59" s="6">
        <v>0</v>
      </c>
      <c r="D59" s="8" t="s">
        <v>754</v>
      </c>
      <c r="E59" s="8" t="s">
        <v>755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8">
        <f t="shared" si="0"/>
        <v>0</v>
      </c>
      <c r="B60" s="6">
        <f t="shared" si="1"/>
        <v>0</v>
      </c>
      <c r="C60" s="6">
        <v>0</v>
      </c>
      <c r="D60" s="8" t="s">
        <v>754</v>
      </c>
      <c r="E60" s="8" t="s">
        <v>755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8">
        <f t="shared" si="0"/>
        <v>0</v>
      </c>
      <c r="B61" s="6">
        <f t="shared" si="1"/>
        <v>0</v>
      </c>
      <c r="C61" s="6">
        <v>0</v>
      </c>
      <c r="D61" s="8" t="s">
        <v>740</v>
      </c>
      <c r="E61" s="8" t="s">
        <v>753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8">
        <f t="shared" si="0"/>
        <v>0</v>
      </c>
      <c r="B62" s="6">
        <f t="shared" si="1"/>
        <v>0</v>
      </c>
      <c r="C62" s="6">
        <v>0</v>
      </c>
      <c r="D62" s="8" t="s">
        <v>754</v>
      </c>
      <c r="E62" s="8" t="s">
        <v>755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8">
        <f t="shared" si="0"/>
        <v>0</v>
      </c>
      <c r="B63" s="6">
        <f t="shared" si="1"/>
        <v>0</v>
      </c>
      <c r="C63" s="6">
        <v>0</v>
      </c>
      <c r="D63" s="8" t="s">
        <v>740</v>
      </c>
      <c r="E63" s="8" t="s">
        <v>753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8">
        <f t="shared" si="0"/>
        <v>0</v>
      </c>
      <c r="B64" s="6">
        <f t="shared" si="1"/>
        <v>0</v>
      </c>
      <c r="C64" s="6">
        <v>0</v>
      </c>
      <c r="D64" s="8" t="s">
        <v>740</v>
      </c>
      <c r="E64" s="8" t="s">
        <v>753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8">
        <f t="shared" si="0"/>
        <v>0</v>
      </c>
      <c r="B65" s="6">
        <f t="shared" si="1"/>
        <v>0</v>
      </c>
      <c r="C65" s="6">
        <v>0</v>
      </c>
      <c r="D65" s="8" t="s">
        <v>752</v>
      </c>
      <c r="E65" s="8" t="s">
        <v>753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8">
        <f t="shared" si="0"/>
        <v>0</v>
      </c>
      <c r="B66" s="6">
        <f t="shared" si="1"/>
        <v>0</v>
      </c>
      <c r="C66" s="6">
        <v>0</v>
      </c>
      <c r="D66" s="8" t="s">
        <v>740</v>
      </c>
      <c r="E66" s="8" t="s">
        <v>753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8">
        <f t="shared" si="0"/>
        <v>0</v>
      </c>
      <c r="B67" s="6">
        <f t="shared" si="1"/>
        <v>0</v>
      </c>
      <c r="C67" s="6">
        <v>0</v>
      </c>
      <c r="D67" s="8" t="s">
        <v>740</v>
      </c>
      <c r="E67" s="8" t="s">
        <v>753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8">
        <f t="shared" si="0"/>
        <v>0</v>
      </c>
      <c r="B68" s="6">
        <f t="shared" si="1"/>
        <v>0</v>
      </c>
      <c r="C68" s="6">
        <v>0</v>
      </c>
      <c r="D68" s="8" t="s">
        <v>754</v>
      </c>
      <c r="E68" s="8" t="s">
        <v>755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8">
        <f t="shared" si="0"/>
        <v>0</v>
      </c>
      <c r="B69" s="6">
        <f t="shared" si="1"/>
        <v>0</v>
      </c>
      <c r="C69" s="6">
        <v>0</v>
      </c>
      <c r="D69" s="8" t="s">
        <v>754</v>
      </c>
      <c r="E69" s="8" t="s">
        <v>755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8">
        <f t="shared" si="0"/>
        <v>0</v>
      </c>
      <c r="B70" s="6">
        <f t="shared" si="1"/>
        <v>0</v>
      </c>
      <c r="C70" s="6">
        <v>0</v>
      </c>
      <c r="D70" s="8" t="s">
        <v>740</v>
      </c>
      <c r="E70" s="8" t="s">
        <v>753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8">
        <f t="shared" si="0"/>
        <v>0</v>
      </c>
      <c r="B71" s="6">
        <f t="shared" si="1"/>
        <v>0</v>
      </c>
      <c r="C71" s="6">
        <v>0</v>
      </c>
      <c r="D71" s="8" t="s">
        <v>740</v>
      </c>
      <c r="E71" s="8" t="s">
        <v>753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8">
        <f t="shared" si="0"/>
        <v>0</v>
      </c>
      <c r="B72" s="6">
        <f t="shared" si="1"/>
        <v>0</v>
      </c>
      <c r="C72" s="6">
        <v>0</v>
      </c>
      <c r="D72" s="8" t="s">
        <v>754</v>
      </c>
      <c r="E72" s="8" t="s">
        <v>755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8">
        <f t="shared" si="0"/>
        <v>0</v>
      </c>
      <c r="B73" s="6">
        <f t="shared" si="1"/>
        <v>0</v>
      </c>
      <c r="C73" s="6">
        <v>0</v>
      </c>
      <c r="D73" s="8" t="s">
        <v>754</v>
      </c>
      <c r="E73" s="8" t="s">
        <v>755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8">
        <f t="shared" si="0"/>
        <v>0</v>
      </c>
      <c r="B74" s="6">
        <f t="shared" si="1"/>
        <v>0</v>
      </c>
      <c r="C74" s="6">
        <v>0</v>
      </c>
      <c r="D74" s="8" t="s">
        <v>740</v>
      </c>
      <c r="E74" s="8" t="s">
        <v>753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8">
        <f t="shared" si="0"/>
        <v>0</v>
      </c>
      <c r="B75" s="6">
        <f t="shared" si="1"/>
        <v>0</v>
      </c>
      <c r="C75" s="6">
        <v>0</v>
      </c>
      <c r="D75" s="8" t="s">
        <v>754</v>
      </c>
      <c r="E75" s="8" t="s">
        <v>755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8">
        <f t="shared" si="0"/>
        <v>0</v>
      </c>
      <c r="B76" s="6">
        <f t="shared" si="1"/>
        <v>0</v>
      </c>
      <c r="C76" s="6">
        <v>0</v>
      </c>
      <c r="D76" s="8" t="s">
        <v>752</v>
      </c>
      <c r="E76" s="8" t="s">
        <v>753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8">
        <f t="shared" si="0"/>
        <v>0</v>
      </c>
      <c r="B77" s="6">
        <f t="shared" si="1"/>
        <v>0</v>
      </c>
      <c r="C77" s="6">
        <v>0</v>
      </c>
      <c r="D77" s="8" t="s">
        <v>752</v>
      </c>
      <c r="E77" s="8" t="s">
        <v>753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8">
        <f t="shared" si="0"/>
        <v>0</v>
      </c>
      <c r="B78" s="6">
        <f t="shared" si="1"/>
        <v>0</v>
      </c>
      <c r="C78" s="6">
        <v>0</v>
      </c>
      <c r="D78" s="8" t="s">
        <v>752</v>
      </c>
      <c r="E78" s="8" t="s">
        <v>753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8">
        <f t="shared" si="0"/>
        <v>0</v>
      </c>
      <c r="B79" s="6">
        <f t="shared" si="1"/>
        <v>0</v>
      </c>
      <c r="C79" s="6">
        <v>0</v>
      </c>
      <c r="D79" s="8" t="s">
        <v>740</v>
      </c>
      <c r="E79" s="8" t="s">
        <v>753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8">
        <f t="shared" si="0"/>
        <v>0</v>
      </c>
      <c r="B80" s="6">
        <f t="shared" si="1"/>
        <v>0</v>
      </c>
      <c r="C80" s="6">
        <v>0</v>
      </c>
      <c r="D80" s="8" t="s">
        <v>754</v>
      </c>
      <c r="E80" s="8" t="s">
        <v>755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8">
        <f t="shared" si="0"/>
        <v>0</v>
      </c>
      <c r="B81" s="6">
        <f t="shared" si="1"/>
        <v>0</v>
      </c>
      <c r="C81" s="6">
        <v>0</v>
      </c>
      <c r="D81" s="8" t="s">
        <v>740</v>
      </c>
      <c r="E81" s="8" t="s">
        <v>753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8">
        <f t="shared" si="0"/>
        <v>0</v>
      </c>
      <c r="B82" s="6">
        <f t="shared" si="1"/>
        <v>0</v>
      </c>
      <c r="C82" s="6">
        <v>0</v>
      </c>
      <c r="D82" s="8" t="s">
        <v>740</v>
      </c>
      <c r="E82" s="8" t="s">
        <v>753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8">
        <f t="shared" si="0"/>
        <v>0</v>
      </c>
      <c r="B83" s="6">
        <f t="shared" si="1"/>
        <v>0</v>
      </c>
      <c r="C83" s="6">
        <v>0</v>
      </c>
      <c r="D83" s="8" t="s">
        <v>740</v>
      </c>
      <c r="E83" s="8" t="s">
        <v>753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8">
        <f t="shared" si="0"/>
        <v>0</v>
      </c>
      <c r="B84" s="6">
        <f t="shared" si="1"/>
        <v>0</v>
      </c>
      <c r="C84" s="6">
        <v>0</v>
      </c>
      <c r="D84" s="8" t="s">
        <v>740</v>
      </c>
      <c r="E84" s="8" t="s">
        <v>753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8">
        <f t="shared" si="0"/>
        <v>0</v>
      </c>
      <c r="B85" s="6">
        <f t="shared" si="1"/>
        <v>0</v>
      </c>
      <c r="C85" s="6">
        <v>0</v>
      </c>
      <c r="D85" s="8" t="s">
        <v>754</v>
      </c>
      <c r="E85" s="8" t="s">
        <v>755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8">
        <f t="shared" si="0"/>
        <v>0</v>
      </c>
      <c r="B86" s="6">
        <f t="shared" si="1"/>
        <v>0</v>
      </c>
      <c r="C86" s="6">
        <v>0</v>
      </c>
      <c r="D86" s="8" t="s">
        <v>740</v>
      </c>
      <c r="E86" s="8" t="s">
        <v>753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8">
        <f t="shared" si="0"/>
        <v>0</v>
      </c>
      <c r="B87" s="6">
        <f t="shared" si="1"/>
        <v>0</v>
      </c>
      <c r="C87" s="6">
        <v>0</v>
      </c>
      <c r="D87" s="8" t="s">
        <v>740</v>
      </c>
      <c r="E87" s="8" t="s">
        <v>753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18">
        <f t="shared" si="0"/>
        <v>0</v>
      </c>
      <c r="B88" s="6">
        <f t="shared" si="1"/>
        <v>0</v>
      </c>
      <c r="C88" s="6">
        <v>0</v>
      </c>
      <c r="D88" s="8" t="s">
        <v>754</v>
      </c>
      <c r="E88" s="8" t="s">
        <v>755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18">
        <f t="shared" si="0"/>
        <v>0</v>
      </c>
      <c r="B89" s="6">
        <f t="shared" si="1"/>
        <v>0</v>
      </c>
      <c r="C89" s="6">
        <v>0</v>
      </c>
      <c r="D89" s="8" t="s">
        <v>740</v>
      </c>
      <c r="E89" s="8" t="s">
        <v>753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18">
        <f t="shared" si="0"/>
        <v>0</v>
      </c>
      <c r="B90" s="6">
        <f t="shared" si="1"/>
        <v>0</v>
      </c>
      <c r="C90" s="6">
        <v>0</v>
      </c>
      <c r="D90" s="8" t="s">
        <v>740</v>
      </c>
      <c r="E90" s="8" t="s">
        <v>753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18">
        <f t="shared" si="0"/>
        <v>0</v>
      </c>
      <c r="B91" s="6">
        <f t="shared" si="1"/>
        <v>0</v>
      </c>
      <c r="C91" s="6">
        <v>0</v>
      </c>
      <c r="D91" s="8" t="s">
        <v>754</v>
      </c>
      <c r="E91" s="8" t="s">
        <v>755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18">
        <f t="shared" si="0"/>
        <v>0</v>
      </c>
      <c r="B92" s="6">
        <f t="shared" si="1"/>
        <v>0</v>
      </c>
      <c r="C92" s="6">
        <v>0</v>
      </c>
      <c r="D92" s="8" t="s">
        <v>740</v>
      </c>
      <c r="E92" s="8" t="s">
        <v>753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8">
        <f t="shared" si="0"/>
        <v>0</v>
      </c>
      <c r="B93" s="6">
        <f t="shared" si="1"/>
        <v>0</v>
      </c>
      <c r="C93" s="6">
        <v>0</v>
      </c>
      <c r="D93" s="8" t="s">
        <v>754</v>
      </c>
      <c r="E93" s="8" t="s">
        <v>755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8">
        <f t="shared" si="0"/>
        <v>0</v>
      </c>
      <c r="B94" s="6">
        <f t="shared" si="1"/>
        <v>0</v>
      </c>
      <c r="C94" s="6">
        <v>0</v>
      </c>
      <c r="D94" s="8" t="s">
        <v>752</v>
      </c>
      <c r="E94" s="8" t="s">
        <v>753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8">
        <f t="shared" si="0"/>
        <v>0</v>
      </c>
      <c r="B95" s="6">
        <f t="shared" si="1"/>
        <v>0</v>
      </c>
      <c r="C95" s="6">
        <v>0</v>
      </c>
      <c r="D95" s="8" t="s">
        <v>740</v>
      </c>
      <c r="E95" s="8" t="s">
        <v>753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8">
        <f t="shared" si="0"/>
        <v>0</v>
      </c>
      <c r="B96" s="6">
        <f t="shared" si="1"/>
        <v>0</v>
      </c>
      <c r="C96" s="6">
        <v>0</v>
      </c>
      <c r="D96" s="8" t="s">
        <v>752</v>
      </c>
      <c r="E96" s="8" t="s">
        <v>753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8">
        <f t="shared" si="0"/>
        <v>0</v>
      </c>
      <c r="B97" s="6">
        <f t="shared" si="1"/>
        <v>0</v>
      </c>
      <c r="C97" s="6">
        <v>0</v>
      </c>
      <c r="D97" s="8" t="s">
        <v>740</v>
      </c>
      <c r="E97" s="8" t="s">
        <v>753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8">
        <f t="shared" si="0"/>
        <v>0</v>
      </c>
      <c r="B98" s="6">
        <f t="shared" si="1"/>
        <v>0</v>
      </c>
      <c r="C98" s="6">
        <v>0</v>
      </c>
      <c r="D98" s="8" t="s">
        <v>754</v>
      </c>
      <c r="E98" s="8" t="s">
        <v>755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8">
        <f t="shared" si="0"/>
        <v>0</v>
      </c>
      <c r="B99" s="6">
        <f t="shared" si="1"/>
        <v>0</v>
      </c>
      <c r="C99" s="6">
        <v>0</v>
      </c>
      <c r="D99" s="8" t="s">
        <v>754</v>
      </c>
      <c r="E99" s="8" t="s">
        <v>755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8">
        <f t="shared" si="0"/>
        <v>0</v>
      </c>
      <c r="B100" s="6">
        <f t="shared" si="1"/>
        <v>0</v>
      </c>
      <c r="C100" s="6">
        <v>0</v>
      </c>
      <c r="D100" s="8" t="s">
        <v>754</v>
      </c>
      <c r="E100" s="8" t="s">
        <v>755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8">
        <f t="shared" si="0"/>
        <v>0</v>
      </c>
      <c r="B101" s="6">
        <f t="shared" si="1"/>
        <v>0</v>
      </c>
      <c r="C101" s="6">
        <v>0</v>
      </c>
      <c r="D101" s="8" t="s">
        <v>754</v>
      </c>
      <c r="E101" s="8" t="s">
        <v>755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8">
        <f t="shared" si="0"/>
        <v>0</v>
      </c>
      <c r="B102" s="6">
        <f t="shared" si="1"/>
        <v>0</v>
      </c>
      <c r="C102" s="6">
        <v>0</v>
      </c>
      <c r="D102" s="8" t="s">
        <v>754</v>
      </c>
      <c r="E102" s="8" t="s">
        <v>755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8">
        <f t="shared" si="0"/>
        <v>0</v>
      </c>
      <c r="B103" s="6">
        <f t="shared" si="1"/>
        <v>0</v>
      </c>
      <c r="C103" s="6">
        <v>0</v>
      </c>
      <c r="D103" s="8" t="s">
        <v>740</v>
      </c>
      <c r="E103" s="8" t="s">
        <v>753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8">
        <f t="shared" si="0"/>
        <v>0</v>
      </c>
      <c r="B104" s="6">
        <f t="shared" si="1"/>
        <v>0</v>
      </c>
      <c r="C104" s="6">
        <v>0</v>
      </c>
      <c r="D104" s="8" t="s">
        <v>754</v>
      </c>
      <c r="E104" s="8" t="s">
        <v>755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8">
        <f t="shared" si="0"/>
        <v>0</v>
      </c>
      <c r="B105" s="6">
        <f t="shared" si="1"/>
        <v>0</v>
      </c>
      <c r="C105" s="6">
        <v>0</v>
      </c>
      <c r="D105" s="8" t="s">
        <v>740</v>
      </c>
      <c r="E105" s="8" t="s">
        <v>753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8">
        <f t="shared" si="0"/>
        <v>0</v>
      </c>
      <c r="B106" s="6">
        <f t="shared" si="1"/>
        <v>0</v>
      </c>
      <c r="C106" s="6">
        <v>0</v>
      </c>
      <c r="D106" s="8" t="s">
        <v>754</v>
      </c>
      <c r="E106" s="8" t="s">
        <v>755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18">
        <f t="shared" si="0"/>
        <v>0</v>
      </c>
      <c r="B107" s="6">
        <f t="shared" si="1"/>
        <v>0</v>
      </c>
      <c r="C107" s="6">
        <v>0</v>
      </c>
      <c r="D107" s="8" t="s">
        <v>740</v>
      </c>
      <c r="E107" s="8" t="s">
        <v>753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18">
        <f t="shared" si="0"/>
        <v>0</v>
      </c>
      <c r="B108" s="6">
        <f t="shared" si="1"/>
        <v>0</v>
      </c>
      <c r="C108" s="6">
        <v>0</v>
      </c>
      <c r="D108" s="8" t="s">
        <v>740</v>
      </c>
      <c r="E108" s="8" t="s">
        <v>753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8">
        <f t="shared" si="0"/>
        <v>0</v>
      </c>
      <c r="B109" s="6">
        <f t="shared" si="1"/>
        <v>0</v>
      </c>
      <c r="C109" s="6">
        <v>0</v>
      </c>
      <c r="D109" s="8" t="s">
        <v>740</v>
      </c>
      <c r="E109" s="8" t="s">
        <v>753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18">
        <f t="shared" si="0"/>
        <v>0</v>
      </c>
      <c r="B110" s="6">
        <f t="shared" si="1"/>
        <v>0</v>
      </c>
      <c r="C110" s="6">
        <v>0</v>
      </c>
      <c r="D110" s="8" t="s">
        <v>740</v>
      </c>
      <c r="E110" s="8" t="s">
        <v>753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18">
        <f t="shared" si="0"/>
        <v>0</v>
      </c>
      <c r="B111" s="6">
        <f t="shared" si="1"/>
        <v>0</v>
      </c>
      <c r="C111" s="6">
        <v>0</v>
      </c>
      <c r="D111" s="8" t="s">
        <v>740</v>
      </c>
      <c r="E111" s="8" t="s">
        <v>753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18">
        <f t="shared" si="0"/>
        <v>0</v>
      </c>
      <c r="B112" s="6">
        <f t="shared" si="1"/>
        <v>0</v>
      </c>
      <c r="C112" s="6">
        <v>0</v>
      </c>
      <c r="D112" s="8" t="s">
        <v>754</v>
      </c>
      <c r="E112" s="8" t="s">
        <v>755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8">
        <f t="shared" si="0"/>
        <v>0</v>
      </c>
      <c r="B113" s="6">
        <f t="shared" si="1"/>
        <v>0</v>
      </c>
      <c r="C113" s="6">
        <v>0</v>
      </c>
      <c r="D113" s="8" t="s">
        <v>752</v>
      </c>
      <c r="E113" s="8" t="s">
        <v>753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8">
        <f t="shared" si="0"/>
        <v>0</v>
      </c>
      <c r="B114" s="6">
        <f t="shared" si="1"/>
        <v>0</v>
      </c>
      <c r="C114" s="6">
        <v>0</v>
      </c>
      <c r="D114" s="8" t="s">
        <v>752</v>
      </c>
      <c r="E114" s="8" t="s">
        <v>753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8">
        <f t="shared" si="0"/>
        <v>0</v>
      </c>
      <c r="B115" s="6">
        <f t="shared" si="1"/>
        <v>0</v>
      </c>
      <c r="C115" s="6">
        <v>0</v>
      </c>
      <c r="D115" s="8" t="s">
        <v>754</v>
      </c>
      <c r="E115" s="8" t="s">
        <v>755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8">
        <f t="shared" si="0"/>
        <v>0</v>
      </c>
      <c r="B116" s="6">
        <f t="shared" si="1"/>
        <v>0</v>
      </c>
      <c r="C116" s="6">
        <v>0</v>
      </c>
      <c r="D116" s="8" t="s">
        <v>754</v>
      </c>
      <c r="E116" s="8" t="s">
        <v>755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18">
        <f t="shared" si="0"/>
        <v>0</v>
      </c>
      <c r="B117" s="6">
        <f t="shared" si="1"/>
        <v>0</v>
      </c>
      <c r="C117" s="6">
        <v>0</v>
      </c>
      <c r="D117" s="8" t="s">
        <v>752</v>
      </c>
      <c r="E117" s="8" t="s">
        <v>753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18">
        <f t="shared" si="0"/>
        <v>0</v>
      </c>
      <c r="B118" s="6">
        <f t="shared" si="1"/>
        <v>0</v>
      </c>
      <c r="C118" s="6">
        <v>0</v>
      </c>
      <c r="D118" s="8" t="s">
        <v>752</v>
      </c>
      <c r="E118" s="8" t="s">
        <v>753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18">
        <f t="shared" si="0"/>
        <v>0</v>
      </c>
      <c r="B119" s="6">
        <f t="shared" si="1"/>
        <v>0</v>
      </c>
      <c r="C119" s="6"/>
      <c r="D119" s="8" t="s">
        <v>754</v>
      </c>
      <c r="E119" s="8" t="s">
        <v>755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18">
        <f t="shared" si="0"/>
        <v>0</v>
      </c>
      <c r="B120" s="6">
        <f t="shared" si="1"/>
        <v>0</v>
      </c>
      <c r="C120" s="6"/>
      <c r="D120" s="8" t="s">
        <v>740</v>
      </c>
      <c r="E120" s="8" t="s">
        <v>753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18">
        <f t="shared" si="0"/>
        <v>0</v>
      </c>
      <c r="B121" s="6">
        <f t="shared" si="1"/>
        <v>0</v>
      </c>
      <c r="C121" s="6"/>
      <c r="D121" s="8" t="s">
        <v>752</v>
      </c>
      <c r="E121" s="8" t="s">
        <v>753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18">
        <f t="shared" si="0"/>
        <v>0</v>
      </c>
      <c r="B122" s="6">
        <f t="shared" si="1"/>
        <v>0</v>
      </c>
      <c r="C122" s="6"/>
      <c r="D122" s="8" t="s">
        <v>752</v>
      </c>
      <c r="E122" s="8" t="s">
        <v>753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18">
        <f t="shared" si="0"/>
        <v>0</v>
      </c>
      <c r="B123" s="6">
        <f t="shared" si="1"/>
        <v>0</v>
      </c>
      <c r="C123" s="6"/>
      <c r="D123" s="8" t="s">
        <v>740</v>
      </c>
      <c r="E123" s="8" t="s">
        <v>753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18">
        <f t="shared" si="0"/>
        <v>0</v>
      </c>
      <c r="B124" s="6">
        <f t="shared" si="1"/>
        <v>0</v>
      </c>
      <c r="C124" s="6"/>
      <c r="D124" s="8" t="s">
        <v>740</v>
      </c>
      <c r="E124" s="8" t="s">
        <v>753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18">
        <f t="shared" si="0"/>
        <v>0</v>
      </c>
      <c r="B125" s="6">
        <f t="shared" si="1"/>
        <v>0</v>
      </c>
      <c r="C125" s="6"/>
      <c r="D125" s="8" t="s">
        <v>754</v>
      </c>
      <c r="E125" s="8" t="s">
        <v>755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18">
        <f t="shared" si="0"/>
        <v>0</v>
      </c>
      <c r="B126" s="6">
        <f t="shared" si="1"/>
        <v>0</v>
      </c>
      <c r="C126" s="6"/>
      <c r="D126" s="8" t="s">
        <v>740</v>
      </c>
      <c r="E126" s="8" t="s">
        <v>753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18">
        <f t="shared" si="0"/>
        <v>0</v>
      </c>
      <c r="B127" s="6">
        <f t="shared" si="1"/>
        <v>0</v>
      </c>
      <c r="C127" s="6"/>
      <c r="D127" s="8" t="s">
        <v>740</v>
      </c>
      <c r="E127" s="8" t="s">
        <v>753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18">
        <f t="shared" si="0"/>
        <v>0</v>
      </c>
      <c r="B128" s="17">
        <f t="shared" si="1"/>
        <v>0</v>
      </c>
      <c r="C128" s="17"/>
      <c r="D128" s="8" t="s">
        <v>752</v>
      </c>
      <c r="E128" s="8" t="s">
        <v>753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19"/>
      <c r="B129" s="7">
        <f t="shared" ref="B129:C129" si="2">SUM(B11:B128)</f>
        <v>0</v>
      </c>
      <c r="C129" s="7">
        <f t="shared" si="2"/>
        <v>0</v>
      </c>
      <c r="D129" s="8"/>
      <c r="E129" s="8"/>
      <c r="F129" s="8"/>
      <c r="G129" s="8"/>
      <c r="H129" s="12">
        <f>B129</f>
        <v>0</v>
      </c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6"/>
      <c r="C130" s="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6"/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6"/>
      <c r="C132" s="6"/>
      <c r="D132" s="8"/>
      <c r="E132" s="12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6"/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6"/>
      <c r="C134" s="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6"/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6"/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6"/>
      <c r="C137" s="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6"/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6"/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6"/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6"/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6"/>
      <c r="C142" s="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6"/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6"/>
      <c r="C144" s="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6"/>
      <c r="C145" s="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6"/>
      <c r="C146" s="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6"/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6"/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6"/>
      <c r="C149" s="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6"/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6"/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6"/>
      <c r="C152" s="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6"/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6"/>
      <c r="C154" s="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6"/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6"/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6"/>
      <c r="C157" s="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6"/>
      <c r="C158" s="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6"/>
      <c r="C159" s="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6"/>
      <c r="C160" s="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6"/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6"/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6"/>
      <c r="C163" s="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6"/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6"/>
      <c r="C165" s="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6"/>
      <c r="C166" s="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6"/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6"/>
      <c r="C168" s="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6"/>
      <c r="C169" s="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6"/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6"/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6"/>
      <c r="C172" s="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6"/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6"/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6"/>
      <c r="C175" s="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6"/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6"/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6"/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6"/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6"/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6"/>
      <c r="C181" s="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6"/>
      <c r="C182" s="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6"/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6"/>
      <c r="C184" s="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6"/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6"/>
      <c r="C186" s="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6"/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6"/>
      <c r="C188" s="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6"/>
      <c r="C189" s="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6"/>
      <c r="C190" s="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6"/>
      <c r="C191" s="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6"/>
      <c r="C192" s="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6"/>
      <c r="C193" s="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6"/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6"/>
      <c r="C195" s="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6"/>
      <c r="C196" s="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6"/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6"/>
      <c r="C198" s="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6"/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6"/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6"/>
      <c r="C201" s="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6"/>
      <c r="C202" s="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6"/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6"/>
      <c r="C204" s="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6"/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6"/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6"/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6"/>
      <c r="C208" s="6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6"/>
      <c r="C209" s="6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6"/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6"/>
      <c r="C211" s="6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6"/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6"/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6"/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6"/>
      <c r="C215" s="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6"/>
      <c r="C216" s="6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6"/>
      <c r="C217" s="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6"/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6"/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6"/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6"/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6"/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6"/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6"/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6"/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6"/>
      <c r="C226" s="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6"/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6"/>
      <c r="C228" s="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6"/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6"/>
      <c r="C230" s="6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6"/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6"/>
      <c r="C232" s="6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6"/>
      <c r="C233" s="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6"/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6"/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6"/>
      <c r="C236" s="6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6"/>
      <c r="C237" s="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6"/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6"/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6"/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6"/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6"/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6"/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6"/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6"/>
      <c r="C245" s="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6"/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6"/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6"/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6"/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6"/>
      <c r="C250" s="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6"/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6"/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6"/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6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6"/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6"/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6"/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6"/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6"/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6"/>
      <c r="C260" s="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6"/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6"/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6"/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6"/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6"/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6"/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6"/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6"/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6"/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6"/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6"/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6"/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6"/>
      <c r="C273" s="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6"/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6"/>
      <c r="C275" s="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6"/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6"/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6"/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6"/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6"/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6"/>
      <c r="C281" s="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6"/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6"/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6"/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6"/>
      <c r="C285" s="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6"/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6"/>
      <c r="C287" s="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6"/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6"/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6"/>
      <c r="C290" s="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6"/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6"/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6"/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6"/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6"/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6"/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6"/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6"/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6"/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6"/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6"/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6"/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6"/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6"/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6"/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6"/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6"/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6"/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6"/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6"/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6"/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6"/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6"/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6"/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6"/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6"/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6"/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6"/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6"/>
      <c r="C319" s="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6"/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6"/>
      <c r="C321" s="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6"/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6"/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6"/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6"/>
      <c r="C325" s="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6"/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6"/>
      <c r="C327" s="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6"/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6"/>
      <c r="C329" s="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6"/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6"/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6"/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6"/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6"/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6"/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6"/>
      <c r="C336" s="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6"/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6"/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6"/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6"/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6"/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6"/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6"/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6"/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6"/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6"/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6"/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6"/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6"/>
      <c r="C349" s="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6"/>
      <c r="C350" s="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6"/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6"/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6"/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6"/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6"/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6"/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6"/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6"/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6"/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6"/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6"/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6"/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6"/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6"/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6"/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6"/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6"/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6"/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6"/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6"/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6"/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6"/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6"/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6"/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6"/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6"/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6"/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6"/>
      <c r="C378" s="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6"/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6"/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6"/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6"/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6"/>
      <c r="C383" s="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6"/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6"/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6"/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6"/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6"/>
      <c r="C388" s="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6"/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6"/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6"/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6"/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6"/>
      <c r="C393" s="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6"/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6"/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6"/>
      <c r="C396" s="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6"/>
      <c r="C397" s="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6"/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6"/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6"/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6"/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6"/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6"/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6"/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6"/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6"/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6"/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6"/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6"/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6"/>
      <c r="C410" s="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6"/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6"/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6"/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6"/>
      <c r="C414" s="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6"/>
      <c r="C415" s="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6"/>
      <c r="C416" s="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6"/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6"/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6"/>
      <c r="C419" s="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6"/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6"/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6"/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6"/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6"/>
      <c r="C424" s="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6"/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6"/>
      <c r="C426" s="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6"/>
      <c r="C427" s="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6"/>
      <c r="C428" s="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6"/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6"/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6"/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6"/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6"/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6"/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6"/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6"/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6"/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6"/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6"/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6"/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6"/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6"/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6"/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6"/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6"/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6"/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6"/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6"/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6"/>
      <c r="C449" s="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6"/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6"/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6"/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6"/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6"/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6"/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6"/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6"/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6"/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6"/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6"/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6"/>
      <c r="C461" s="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6"/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6"/>
      <c r="C463" s="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6"/>
      <c r="C464" s="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6"/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6"/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6"/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6"/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6"/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6"/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6"/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6"/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6"/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6"/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6"/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6"/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6"/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6"/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6"/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6"/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6"/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6"/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6"/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6"/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6"/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6"/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6"/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6"/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6"/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6"/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6"/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6"/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6"/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6"/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6"/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6"/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6"/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6"/>
      <c r="C498" s="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6"/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6"/>
      <c r="C500" s="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6"/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6"/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6"/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6"/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6"/>
      <c r="C505" s="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6"/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6"/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6"/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6"/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6"/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6"/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6"/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6"/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6"/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6"/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6"/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6"/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6"/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6"/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6"/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6"/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6"/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6"/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6"/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6"/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6"/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6"/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6"/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6"/>
      <c r="C529" s="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6"/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6"/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6"/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6"/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6"/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6"/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6"/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6"/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6"/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6"/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6"/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6"/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6"/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6"/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6"/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6"/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6"/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6"/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6"/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6"/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6"/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6"/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6"/>
      <c r="C552" s="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6"/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6"/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6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6"/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6"/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6"/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6"/>
      <c r="C559" s="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6"/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6"/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6"/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6"/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6"/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6"/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6"/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6"/>
      <c r="C567" s="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6"/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6"/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6"/>
      <c r="C570" s="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6"/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6"/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6"/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6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6"/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6"/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6"/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6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6"/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6"/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6"/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6"/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6"/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6"/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6"/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6"/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6"/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6"/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6"/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6"/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6"/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6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6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6"/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6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6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6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6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6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6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6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6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6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6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6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6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6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6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6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6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6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6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6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6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6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6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6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6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6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6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6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6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6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6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6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6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6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6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6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6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6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6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6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6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6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6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6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6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6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6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6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6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6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6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6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6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6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6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6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6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6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6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6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6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6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6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6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6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6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6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6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6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6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6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6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6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6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6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6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6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6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6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6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6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6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6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6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6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6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6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6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6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6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6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6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6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6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6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6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6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6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6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6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6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6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6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6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6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6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6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6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6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6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6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6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6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6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6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6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6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6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6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6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6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6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6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6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6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6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6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6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6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6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6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6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6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6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6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6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6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6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6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6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6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6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6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6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6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6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6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6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6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6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6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6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6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6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6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6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6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6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6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6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6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6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6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6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6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6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6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6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6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6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6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6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6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6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6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6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6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6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6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6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6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6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6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6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6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6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6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6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6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6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6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6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6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6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6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6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6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6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6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6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6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6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6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6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6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6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6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6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6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6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6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6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6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6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6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6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6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6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6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6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6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6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6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6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6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6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6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6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6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6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6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6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6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6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6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6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6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6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6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6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6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6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6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6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6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6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6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6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6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6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6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6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6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6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6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6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6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6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6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6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6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6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6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6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6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6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6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6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6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6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6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6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6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6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6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6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6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6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6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6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6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6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6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6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6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6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6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6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6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6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6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6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6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6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6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6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6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6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6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6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6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6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6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6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6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6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6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6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6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6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6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6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6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6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6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6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6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6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6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6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6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6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6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6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6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6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6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6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6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6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6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6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6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6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6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6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6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6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6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6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6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6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6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6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6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6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6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6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6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6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6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6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6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6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6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6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6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6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6"/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6"/>
      <c r="C953" s="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6"/>
      <c r="C954" s="6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6"/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6"/>
      <c r="C956" s="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6"/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6"/>
      <c r="C958" s="6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6"/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6"/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6"/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6"/>
      <c r="C962" s="6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6"/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6"/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6"/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6"/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6"/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6"/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6"/>
      <c r="C969" s="6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6"/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6"/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6"/>
      <c r="C972" s="6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6"/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6"/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6"/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6"/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6"/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6"/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6"/>
      <c r="C979" s="6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6"/>
      <c r="C980" s="6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6"/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6"/>
      <c r="C982" s="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6"/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6"/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6"/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6"/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6"/>
      <c r="C987" s="6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6"/>
      <c r="C988" s="6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6"/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6"/>
      <c r="C990" s="6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6"/>
      <c r="C991" s="6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6"/>
      <c r="C992" s="6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6"/>
      <c r="C993" s="6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6"/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6"/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6"/>
      <c r="C996" s="6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6"/>
      <c r="C997" s="6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6"/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6"/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6"/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9:D129"/>
  <mergeCells count="1">
    <mergeCell ref="A7:C7"/>
  </mergeCells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52.7109375" customWidth="1"/>
    <col min="2" max="2" width="12.7109375" customWidth="1"/>
    <col min="3" max="3" width="20.7109375" customWidth="1"/>
    <col min="4" max="4" width="13.140625" customWidth="1"/>
    <col min="5" max="5" width="15" customWidth="1"/>
    <col min="6" max="6" width="14.5703125" customWidth="1"/>
    <col min="7" max="26" width="11.42578125" customWidth="1"/>
  </cols>
  <sheetData>
    <row r="1" spans="1:26" ht="15.75" customHeight="1">
      <c r="A1" s="5"/>
      <c r="B1" s="5"/>
      <c r="C1" s="6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/>
      <c r="B2" s="9"/>
      <c r="C2" s="6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/>
      <c r="B3" s="9"/>
      <c r="C3" s="6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/>
      <c r="B4" s="9"/>
      <c r="C4" s="6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/>
      <c r="B5" s="9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/>
      <c r="B6" s="9"/>
      <c r="C6" s="6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/>
      <c r="B7" s="5"/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560</v>
      </c>
      <c r="B8" s="5"/>
      <c r="C8" s="7" t="s">
        <v>561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11" t="s">
        <v>733</v>
      </c>
      <c r="B9" s="72">
        <v>12</v>
      </c>
      <c r="C9" s="6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8">
        <f t="shared" ref="A10:A19" si="0">'[1]Exported P&amp;L'!A125</f>
        <v>0</v>
      </c>
      <c r="B10" s="18"/>
      <c r="C10" s="6">
        <f t="shared" ref="C10:C19" si="1">'[1]Exported P&amp;L'!C125</f>
        <v>0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8">
        <f t="shared" si="0"/>
        <v>0</v>
      </c>
      <c r="B11" s="18"/>
      <c r="C11" s="6">
        <f t="shared" si="1"/>
        <v>0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8">
        <f t="shared" si="0"/>
        <v>0</v>
      </c>
      <c r="B12" s="18"/>
      <c r="C12" s="6">
        <f t="shared" si="1"/>
        <v>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8">
        <f t="shared" si="0"/>
        <v>0</v>
      </c>
      <c r="B13" s="18"/>
      <c r="C13" s="6">
        <f t="shared" si="1"/>
        <v>0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8">
        <f t="shared" si="0"/>
        <v>0</v>
      </c>
      <c r="B14" s="18"/>
      <c r="C14" s="6">
        <f t="shared" si="1"/>
        <v>0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8">
        <f t="shared" si="0"/>
        <v>0</v>
      </c>
      <c r="B15" s="18"/>
      <c r="C15" s="6">
        <f t="shared" si="1"/>
        <v>0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8">
        <f t="shared" si="0"/>
        <v>0</v>
      </c>
      <c r="B16" s="18"/>
      <c r="C16" s="6">
        <f t="shared" si="1"/>
        <v>0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8">
        <f t="shared" si="0"/>
        <v>0</v>
      </c>
      <c r="B17" s="18"/>
      <c r="C17" s="6">
        <f t="shared" si="1"/>
        <v>0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8">
        <f t="shared" si="0"/>
        <v>0</v>
      </c>
      <c r="B18" s="18"/>
      <c r="C18" s="6">
        <f t="shared" si="1"/>
        <v>0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8">
        <f t="shared" si="0"/>
        <v>0</v>
      </c>
      <c r="B19" s="18"/>
      <c r="C19" s="17">
        <f t="shared" si="1"/>
        <v>0</v>
      </c>
      <c r="D19" s="8"/>
      <c r="E19" s="8"/>
      <c r="F19" s="12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60" t="s">
        <v>734</v>
      </c>
      <c r="B20" s="60"/>
      <c r="C20" s="7">
        <f>SUM(C10:C19)</f>
        <v>0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1"/>
      <c r="B21" s="11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1" t="s">
        <v>735</v>
      </c>
      <c r="B22" s="72">
        <v>13</v>
      </c>
      <c r="C22" s="6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>
        <f t="shared" ref="A23:A34" si="2">'[1]Exported P&amp;L'!A136</f>
        <v>0</v>
      </c>
      <c r="B23" s="9"/>
      <c r="C23" s="94">
        <f t="shared" ref="C23:C34" si="3">'[1]Exported P&amp;L'!C136</f>
        <v>0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">
        <f t="shared" si="2"/>
        <v>0</v>
      </c>
      <c r="B24" s="9"/>
      <c r="C24" s="94">
        <f t="shared" si="3"/>
        <v>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">
        <f t="shared" si="2"/>
        <v>0</v>
      </c>
      <c r="B25" s="9"/>
      <c r="C25" s="19">
        <f t="shared" si="3"/>
        <v>0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">
        <f t="shared" si="2"/>
        <v>0</v>
      </c>
      <c r="B26" s="9"/>
      <c r="C26" s="19">
        <f t="shared" si="3"/>
        <v>0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">
        <f t="shared" si="2"/>
        <v>0</v>
      </c>
      <c r="B27" s="9"/>
      <c r="C27" s="19">
        <f t="shared" si="3"/>
        <v>0</v>
      </c>
      <c r="D27" s="8"/>
      <c r="E27" s="8"/>
      <c r="F27" s="8">
        <v>2442205.9900000095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">
        <f t="shared" si="2"/>
        <v>0</v>
      </c>
      <c r="B28" s="9"/>
      <c r="C28" s="94">
        <f t="shared" si="3"/>
        <v>0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">
        <f t="shared" si="2"/>
        <v>0</v>
      </c>
      <c r="B29" s="9"/>
      <c r="C29" s="19">
        <f t="shared" si="3"/>
        <v>0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">
        <f t="shared" si="2"/>
        <v>0</v>
      </c>
      <c r="B30" s="9"/>
      <c r="C30" s="19">
        <f t="shared" si="3"/>
        <v>0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">
        <f t="shared" si="2"/>
        <v>0</v>
      </c>
      <c r="B31" s="9"/>
      <c r="C31" s="19">
        <f t="shared" si="3"/>
        <v>0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">
        <f t="shared" si="2"/>
        <v>0</v>
      </c>
      <c r="B32" s="9"/>
      <c r="C32" s="19">
        <f t="shared" si="3"/>
        <v>0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">
        <f t="shared" si="2"/>
        <v>0</v>
      </c>
      <c r="B33" s="9"/>
      <c r="C33" s="19">
        <f t="shared" si="3"/>
        <v>0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">
        <f t="shared" si="2"/>
        <v>0</v>
      </c>
      <c r="B34" s="9"/>
      <c r="C34" s="95">
        <f t="shared" si="3"/>
        <v>0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60" t="s">
        <v>749</v>
      </c>
      <c r="B35" s="60"/>
      <c r="C35" s="7">
        <f>SUM(C23:C34)</f>
        <v>0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"/>
      <c r="B36" s="9"/>
      <c r="C36" s="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"/>
      <c r="B37" s="9"/>
      <c r="C37" s="6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"/>
      <c r="B38" s="9"/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"/>
      <c r="B39" s="9"/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"/>
      <c r="B40" s="9"/>
      <c r="C40" s="6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"/>
      <c r="B41" s="9"/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"/>
      <c r="B42" s="9"/>
      <c r="C42" s="6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"/>
      <c r="B43" s="9"/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"/>
      <c r="B44" s="9"/>
      <c r="C44" s="6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"/>
      <c r="B45" s="9"/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"/>
      <c r="B46" s="9"/>
      <c r="C46" s="6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"/>
      <c r="B47" s="9"/>
      <c r="C47" s="6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"/>
      <c r="B48" s="9"/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"/>
      <c r="B49" s="9"/>
      <c r="C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"/>
      <c r="B50" s="9"/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"/>
      <c r="B51" s="9"/>
      <c r="C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"/>
      <c r="B52" s="9"/>
      <c r="C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"/>
      <c r="B53" s="9"/>
      <c r="C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"/>
      <c r="B54" s="9"/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"/>
      <c r="B55" s="9"/>
      <c r="C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"/>
      <c r="B56" s="9"/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"/>
      <c r="B57" s="9"/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"/>
      <c r="B58" s="9"/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"/>
      <c r="B59" s="9"/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"/>
      <c r="B60" s="9"/>
      <c r="C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"/>
      <c r="B61" s="9"/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"/>
      <c r="B62" s="9"/>
      <c r="C62" s="6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"/>
      <c r="B63" s="9"/>
      <c r="C63" s="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"/>
      <c r="B64" s="9"/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"/>
      <c r="B65" s="9"/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"/>
      <c r="B66" s="9"/>
      <c r="C66" s="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"/>
      <c r="B67" s="9"/>
      <c r="C67" s="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"/>
      <c r="B68" s="9"/>
      <c r="C68" s="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"/>
      <c r="B69" s="9"/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"/>
      <c r="B70" s="9"/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"/>
      <c r="B71" s="9"/>
      <c r="C71" s="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"/>
      <c r="B72" s="9"/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"/>
      <c r="B73" s="9"/>
      <c r="C73" s="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"/>
      <c r="B74" s="9"/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"/>
      <c r="B75" s="9"/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"/>
      <c r="B76" s="9"/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"/>
      <c r="B77" s="9"/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"/>
      <c r="B78" s="9"/>
      <c r="C78" s="6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"/>
      <c r="B79" s="9"/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"/>
      <c r="B80" s="9"/>
      <c r="C80" s="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/>
      <c r="B81" s="9"/>
      <c r="C81" s="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"/>
      <c r="B82" s="9"/>
      <c r="C82" s="6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"/>
      <c r="B83" s="9"/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"/>
      <c r="B84" s="9"/>
      <c r="C84" s="6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"/>
      <c r="B85" s="9"/>
      <c r="C85" s="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"/>
      <c r="B86" s="9"/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"/>
      <c r="B87" s="9"/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"/>
      <c r="B88" s="9"/>
      <c r="C88" s="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"/>
      <c r="B89" s="9"/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"/>
      <c r="B90" s="9"/>
      <c r="C90" s="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"/>
      <c r="B91" s="9"/>
      <c r="C91" s="6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"/>
      <c r="B92" s="9"/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"/>
      <c r="B93" s="9"/>
      <c r="C93" s="6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"/>
      <c r="B94" s="9"/>
      <c r="C94" s="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"/>
      <c r="B95" s="9"/>
      <c r="C95" s="6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"/>
      <c r="B96" s="9"/>
      <c r="C96" s="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"/>
      <c r="B97" s="9"/>
      <c r="C97" s="6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"/>
      <c r="B98" s="9"/>
      <c r="C98" s="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"/>
      <c r="B99" s="9"/>
      <c r="C99" s="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"/>
      <c r="B100" s="9"/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"/>
      <c r="B101" s="9"/>
      <c r="C101" s="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"/>
      <c r="B102" s="9"/>
      <c r="C102" s="6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"/>
      <c r="B103" s="9"/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"/>
      <c r="B104" s="9"/>
      <c r="C104" s="6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"/>
      <c r="B105" s="9"/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"/>
      <c r="B106" s="9"/>
      <c r="C106" s="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"/>
      <c r="B107" s="9"/>
      <c r="C107" s="6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"/>
      <c r="B108" s="9"/>
      <c r="C108" s="6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"/>
      <c r="B109" s="9"/>
      <c r="C109" s="6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"/>
      <c r="B110" s="9"/>
      <c r="C110" s="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"/>
      <c r="B111" s="9"/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"/>
      <c r="B112" s="9"/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"/>
      <c r="B113" s="9"/>
      <c r="C113" s="6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"/>
      <c r="B114" s="9"/>
      <c r="C114" s="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"/>
      <c r="B115" s="9"/>
      <c r="C115" s="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"/>
      <c r="B116" s="9"/>
      <c r="C116" s="6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"/>
      <c r="B117" s="9"/>
      <c r="C117" s="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"/>
      <c r="B118" s="9"/>
      <c r="C118" s="6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"/>
      <c r="B119" s="9"/>
      <c r="C119" s="6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"/>
      <c r="B120" s="9"/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"/>
      <c r="B121" s="9"/>
      <c r="C121" s="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"/>
      <c r="B122" s="9"/>
      <c r="C122" s="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"/>
      <c r="B123" s="9"/>
      <c r="C123" s="6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/>
      <c r="B124" s="9"/>
      <c r="C124" s="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"/>
      <c r="B125" s="9"/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"/>
      <c r="B126" s="9"/>
      <c r="C126" s="6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"/>
      <c r="B127" s="9"/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"/>
      <c r="B128" s="9"/>
      <c r="C128" s="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"/>
      <c r="B129" s="9"/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"/>
      <c r="B130" s="9"/>
      <c r="C130" s="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"/>
      <c r="B131" s="9"/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"/>
      <c r="B132" s="9"/>
      <c r="C132" s="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"/>
      <c r="B133" s="9"/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"/>
      <c r="B134" s="9"/>
      <c r="C134" s="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"/>
      <c r="B135" s="9"/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"/>
      <c r="B136" s="9"/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"/>
      <c r="B137" s="9"/>
      <c r="C137" s="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"/>
      <c r="B138" s="9"/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"/>
      <c r="B139" s="9"/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"/>
      <c r="B140" s="9"/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"/>
      <c r="B141" s="9"/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"/>
      <c r="B142" s="9"/>
      <c r="C142" s="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"/>
      <c r="B143" s="9"/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"/>
      <c r="B144" s="9"/>
      <c r="C144" s="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"/>
      <c r="B145" s="9"/>
      <c r="C145" s="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"/>
      <c r="B146" s="9"/>
      <c r="C146" s="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"/>
      <c r="B147" s="9"/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"/>
      <c r="B148" s="9"/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"/>
      <c r="B149" s="9"/>
      <c r="C149" s="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"/>
      <c r="B150" s="9"/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"/>
      <c r="B151" s="9"/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"/>
      <c r="B152" s="9"/>
      <c r="C152" s="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"/>
      <c r="B153" s="9"/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"/>
      <c r="B154" s="9"/>
      <c r="C154" s="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"/>
      <c r="B155" s="9"/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"/>
      <c r="B156" s="9"/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"/>
      <c r="B157" s="9"/>
      <c r="C157" s="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"/>
      <c r="B158" s="9"/>
      <c r="C158" s="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"/>
      <c r="B159" s="9"/>
      <c r="C159" s="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"/>
      <c r="B160" s="9"/>
      <c r="C160" s="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"/>
      <c r="B161" s="9"/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"/>
      <c r="B162" s="9"/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"/>
      <c r="B163" s="9"/>
      <c r="C163" s="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"/>
      <c r="B164" s="9"/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"/>
      <c r="B165" s="9"/>
      <c r="C165" s="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"/>
      <c r="B166" s="9"/>
      <c r="C166" s="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"/>
      <c r="B167" s="9"/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"/>
      <c r="B168" s="9"/>
      <c r="C168" s="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"/>
      <c r="B169" s="9"/>
      <c r="C169" s="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"/>
      <c r="B170" s="9"/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"/>
      <c r="B171" s="9"/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"/>
      <c r="B172" s="9"/>
      <c r="C172" s="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"/>
      <c r="B173" s="9"/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"/>
      <c r="B174" s="9"/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"/>
      <c r="B175" s="9"/>
      <c r="C175" s="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"/>
      <c r="B176" s="9"/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"/>
      <c r="B177" s="9"/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"/>
      <c r="B178" s="9"/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"/>
      <c r="B179" s="9"/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"/>
      <c r="B180" s="9"/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"/>
      <c r="B181" s="9"/>
      <c r="C181" s="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"/>
      <c r="B182" s="9"/>
      <c r="C182" s="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"/>
      <c r="B183" s="9"/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"/>
      <c r="B184" s="9"/>
      <c r="C184" s="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"/>
      <c r="B185" s="9"/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"/>
      <c r="B186" s="9"/>
      <c r="C186" s="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"/>
      <c r="B187" s="9"/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"/>
      <c r="B188" s="9"/>
      <c r="C188" s="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"/>
      <c r="B189" s="9"/>
      <c r="C189" s="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/>
      <c r="B190" s="9"/>
      <c r="C190" s="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"/>
      <c r="B191" s="9"/>
      <c r="C191" s="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"/>
      <c r="B192" s="9"/>
      <c r="C192" s="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"/>
      <c r="B193" s="9"/>
      <c r="C193" s="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"/>
      <c r="B194" s="9"/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"/>
      <c r="B195" s="9"/>
      <c r="C195" s="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"/>
      <c r="B196" s="9"/>
      <c r="C196" s="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"/>
      <c r="B197" s="9"/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"/>
      <c r="B198" s="9"/>
      <c r="C198" s="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"/>
      <c r="B199" s="9"/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"/>
      <c r="B200" s="9"/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"/>
      <c r="B201" s="9"/>
      <c r="C201" s="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"/>
      <c r="B202" s="9"/>
      <c r="C202" s="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"/>
      <c r="B203" s="9"/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"/>
      <c r="B204" s="9"/>
      <c r="C204" s="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"/>
      <c r="B205" s="9"/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"/>
      <c r="B206" s="9"/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"/>
      <c r="B207" s="9"/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"/>
      <c r="B208" s="9"/>
      <c r="C208" s="6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"/>
      <c r="B209" s="9"/>
      <c r="C209" s="6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"/>
      <c r="B210" s="9"/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"/>
      <c r="B211" s="9"/>
      <c r="C211" s="6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"/>
      <c r="B212" s="9"/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"/>
      <c r="B213" s="9"/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"/>
      <c r="B214" s="9"/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"/>
      <c r="B215" s="9"/>
      <c r="C215" s="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"/>
      <c r="B216" s="9"/>
      <c r="C216" s="6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"/>
      <c r="B217" s="9"/>
      <c r="C217" s="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"/>
      <c r="B218" s="9"/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"/>
      <c r="B219" s="9"/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"/>
      <c r="B220" s="9"/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"/>
      <c r="B221" s="9"/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"/>
      <c r="B222" s="9"/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"/>
      <c r="B223" s="9"/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"/>
      <c r="B224" s="9"/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"/>
      <c r="B225" s="9"/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"/>
      <c r="B226" s="9"/>
      <c r="C226" s="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"/>
      <c r="B227" s="9"/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"/>
      <c r="B228" s="9"/>
      <c r="C228" s="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"/>
      <c r="B229" s="9"/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"/>
      <c r="B230" s="9"/>
      <c r="C230" s="6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"/>
      <c r="B231" s="9"/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"/>
      <c r="B232" s="9"/>
      <c r="C232" s="6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"/>
      <c r="B233" s="9"/>
      <c r="C233" s="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/>
      <c r="B234" s="9"/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"/>
      <c r="B235" s="9"/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"/>
      <c r="B236" s="9"/>
      <c r="C236" s="6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"/>
      <c r="B237" s="9"/>
      <c r="C237" s="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"/>
      <c r="B238" s="9"/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"/>
      <c r="B239" s="9"/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"/>
      <c r="B240" s="9"/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"/>
      <c r="B241" s="9"/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"/>
      <c r="B242" s="9"/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"/>
      <c r="B243" s="9"/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"/>
      <c r="B244" s="9"/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"/>
      <c r="B245" s="9"/>
      <c r="C245" s="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"/>
      <c r="B246" s="9"/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"/>
      <c r="B247" s="9"/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"/>
      <c r="B248" s="9"/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"/>
      <c r="B249" s="9"/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"/>
      <c r="B250" s="9"/>
      <c r="C250" s="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"/>
      <c r="B251" s="9"/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"/>
      <c r="B252" s="9"/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"/>
      <c r="B253" s="9"/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"/>
      <c r="B254" s="9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"/>
      <c r="B255" s="9"/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"/>
      <c r="B256" s="9"/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"/>
      <c r="B257" s="9"/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"/>
      <c r="B258" s="9"/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"/>
      <c r="B259" s="9"/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"/>
      <c r="B260" s="9"/>
      <c r="C260" s="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"/>
      <c r="B261" s="9"/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"/>
      <c r="B262" s="9"/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"/>
      <c r="B263" s="9"/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"/>
      <c r="B264" s="9"/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"/>
      <c r="B265" s="9"/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"/>
      <c r="B266" s="9"/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"/>
      <c r="B267" s="9"/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"/>
      <c r="B268" s="9"/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"/>
      <c r="B269" s="9"/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"/>
      <c r="B270" s="9"/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"/>
      <c r="B271" s="9"/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"/>
      <c r="B272" s="9"/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"/>
      <c r="B273" s="9"/>
      <c r="C273" s="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"/>
      <c r="B274" s="9"/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"/>
      <c r="B275" s="9"/>
      <c r="C275" s="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"/>
      <c r="B276" s="9"/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"/>
      <c r="B277" s="9"/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"/>
      <c r="B278" s="9"/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"/>
      <c r="B279" s="9"/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"/>
      <c r="B280" s="9"/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"/>
      <c r="B281" s="9"/>
      <c r="C281" s="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"/>
      <c r="B282" s="9"/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"/>
      <c r="B283" s="9"/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"/>
      <c r="B284" s="9"/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"/>
      <c r="B285" s="9"/>
      <c r="C285" s="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"/>
      <c r="B286" s="9"/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"/>
      <c r="B287" s="9"/>
      <c r="C287" s="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"/>
      <c r="B288" s="9"/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"/>
      <c r="B289" s="9"/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"/>
      <c r="B290" s="9"/>
      <c r="C290" s="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"/>
      <c r="B291" s="9"/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"/>
      <c r="B292" s="9"/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"/>
      <c r="B293" s="9"/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"/>
      <c r="B294" s="9"/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"/>
      <c r="B295" s="9"/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"/>
      <c r="B296" s="9"/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"/>
      <c r="B297" s="9"/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"/>
      <c r="B298" s="9"/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"/>
      <c r="B299" s="9"/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"/>
      <c r="B300" s="9"/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"/>
      <c r="B301" s="9"/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"/>
      <c r="B302" s="9"/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"/>
      <c r="B303" s="9"/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"/>
      <c r="B304" s="9"/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"/>
      <c r="B305" s="9"/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"/>
      <c r="B306" s="9"/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"/>
      <c r="B307" s="9"/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"/>
      <c r="B308" s="9"/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"/>
      <c r="B309" s="9"/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"/>
      <c r="B310" s="9"/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"/>
      <c r="B311" s="9"/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"/>
      <c r="B312" s="9"/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"/>
      <c r="B313" s="9"/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"/>
      <c r="B314" s="9"/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"/>
      <c r="B315" s="9"/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"/>
      <c r="B316" s="9"/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"/>
      <c r="B317" s="9"/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"/>
      <c r="B318" s="9"/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"/>
      <c r="B319" s="9"/>
      <c r="C319" s="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"/>
      <c r="B320" s="9"/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"/>
      <c r="B321" s="9"/>
      <c r="C321" s="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"/>
      <c r="B322" s="9"/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"/>
      <c r="B323" s="9"/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"/>
      <c r="B324" s="9"/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"/>
      <c r="B325" s="9"/>
      <c r="C325" s="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"/>
      <c r="B326" s="9"/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"/>
      <c r="B327" s="9"/>
      <c r="C327" s="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"/>
      <c r="B328" s="9"/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"/>
      <c r="B329" s="9"/>
      <c r="C329" s="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"/>
      <c r="B330" s="9"/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"/>
      <c r="B331" s="9"/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"/>
      <c r="B332" s="9"/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"/>
      <c r="B333" s="9"/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"/>
      <c r="B334" s="9"/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"/>
      <c r="B335" s="9"/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"/>
      <c r="B336" s="9"/>
      <c r="C336" s="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"/>
      <c r="B337" s="9"/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"/>
      <c r="B338" s="9"/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"/>
      <c r="B339" s="9"/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"/>
      <c r="B340" s="9"/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"/>
      <c r="B341" s="9"/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"/>
      <c r="B342" s="9"/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"/>
      <c r="B343" s="9"/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"/>
      <c r="B344" s="9"/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"/>
      <c r="B345" s="9"/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"/>
      <c r="B346" s="9"/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"/>
      <c r="B347" s="9"/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"/>
      <c r="B348" s="9"/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"/>
      <c r="B349" s="9"/>
      <c r="C349" s="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"/>
      <c r="B350" s="9"/>
      <c r="C350" s="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"/>
      <c r="B351" s="9"/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"/>
      <c r="B352" s="9"/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"/>
      <c r="B353" s="9"/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"/>
      <c r="B354" s="9"/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"/>
      <c r="B355" s="9"/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"/>
      <c r="B356" s="9"/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"/>
      <c r="B357" s="9"/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"/>
      <c r="B358" s="9"/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"/>
      <c r="B359" s="9"/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"/>
      <c r="B360" s="9"/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"/>
      <c r="B361" s="9"/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"/>
      <c r="B362" s="9"/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"/>
      <c r="B363" s="9"/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"/>
      <c r="B364" s="9"/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"/>
      <c r="B365" s="9"/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"/>
      <c r="B366" s="9"/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"/>
      <c r="B367" s="9"/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"/>
      <c r="B368" s="9"/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"/>
      <c r="B369" s="9"/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"/>
      <c r="B370" s="9"/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"/>
      <c r="B371" s="9"/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"/>
      <c r="B372" s="9"/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"/>
      <c r="B373" s="9"/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"/>
      <c r="B374" s="9"/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"/>
      <c r="B375" s="9"/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"/>
      <c r="B376" s="9"/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"/>
      <c r="B377" s="9"/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"/>
      <c r="B378" s="9"/>
      <c r="C378" s="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"/>
      <c r="B379" s="9"/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"/>
      <c r="B380" s="9"/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"/>
      <c r="B381" s="9"/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"/>
      <c r="B382" s="9"/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"/>
      <c r="B383" s="9"/>
      <c r="C383" s="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"/>
      <c r="B384" s="9"/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"/>
      <c r="B385" s="9"/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"/>
      <c r="B386" s="9"/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"/>
      <c r="B387" s="9"/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"/>
      <c r="B388" s="9"/>
      <c r="C388" s="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"/>
      <c r="B389" s="9"/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"/>
      <c r="B390" s="9"/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"/>
      <c r="B391" s="9"/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"/>
      <c r="B392" s="9"/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"/>
      <c r="B393" s="9"/>
      <c r="C393" s="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"/>
      <c r="B394" s="9"/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"/>
      <c r="B395" s="9"/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"/>
      <c r="B396" s="9"/>
      <c r="C396" s="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"/>
      <c r="B397" s="9"/>
      <c r="C397" s="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"/>
      <c r="B398" s="9"/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"/>
      <c r="B399" s="9"/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"/>
      <c r="B400" s="9"/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"/>
      <c r="B401" s="9"/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"/>
      <c r="B402" s="9"/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"/>
      <c r="B403" s="9"/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"/>
      <c r="B404" s="9"/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"/>
      <c r="B405" s="9"/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"/>
      <c r="B406" s="9"/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"/>
      <c r="B407" s="9"/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"/>
      <c r="B408" s="9"/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"/>
      <c r="B409" s="9"/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"/>
      <c r="B410" s="9"/>
      <c r="C410" s="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"/>
      <c r="B411" s="9"/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"/>
      <c r="B412" s="9"/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"/>
      <c r="B413" s="9"/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"/>
      <c r="B414" s="9"/>
      <c r="C414" s="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"/>
      <c r="B415" s="9"/>
      <c r="C415" s="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"/>
      <c r="B416" s="9"/>
      <c r="C416" s="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"/>
      <c r="B417" s="9"/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"/>
      <c r="B418" s="9"/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"/>
      <c r="B419" s="9"/>
      <c r="C419" s="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"/>
      <c r="B420" s="9"/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"/>
      <c r="B421" s="9"/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"/>
      <c r="B422" s="9"/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"/>
      <c r="B423" s="9"/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"/>
      <c r="B424" s="9"/>
      <c r="C424" s="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"/>
      <c r="B425" s="9"/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"/>
      <c r="B426" s="9"/>
      <c r="C426" s="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"/>
      <c r="B427" s="9"/>
      <c r="C427" s="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"/>
      <c r="B428" s="9"/>
      <c r="C428" s="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"/>
      <c r="B429" s="9"/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"/>
      <c r="B430" s="9"/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"/>
      <c r="B431" s="9"/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"/>
      <c r="B432" s="9"/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"/>
      <c r="B433" s="9"/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"/>
      <c r="B434" s="9"/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"/>
      <c r="B435" s="9"/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"/>
      <c r="B436" s="9"/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"/>
      <c r="B437" s="9"/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"/>
      <c r="B438" s="9"/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"/>
      <c r="B439" s="9"/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"/>
      <c r="B440" s="9"/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"/>
      <c r="B441" s="9"/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"/>
      <c r="B442" s="9"/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"/>
      <c r="B443" s="9"/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"/>
      <c r="B444" s="9"/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"/>
      <c r="B445" s="9"/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"/>
      <c r="B446" s="9"/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"/>
      <c r="B447" s="9"/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"/>
      <c r="B448" s="9"/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"/>
      <c r="B449" s="9"/>
      <c r="C449" s="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"/>
      <c r="B450" s="9"/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"/>
      <c r="B451" s="9"/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"/>
      <c r="B452" s="9"/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"/>
      <c r="B453" s="9"/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"/>
      <c r="B454" s="9"/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"/>
      <c r="B455" s="9"/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"/>
      <c r="B456" s="9"/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"/>
      <c r="B457" s="9"/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"/>
      <c r="B458" s="9"/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"/>
      <c r="B459" s="9"/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"/>
      <c r="B460" s="9"/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"/>
      <c r="B461" s="9"/>
      <c r="C461" s="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"/>
      <c r="B462" s="9"/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"/>
      <c r="B463" s="9"/>
      <c r="C463" s="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"/>
      <c r="B464" s="9"/>
      <c r="C464" s="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"/>
      <c r="B465" s="9"/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"/>
      <c r="B466" s="9"/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"/>
      <c r="B467" s="9"/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"/>
      <c r="B468" s="9"/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"/>
      <c r="B469" s="9"/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"/>
      <c r="B470" s="9"/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"/>
      <c r="B471" s="9"/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"/>
      <c r="B472" s="9"/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"/>
      <c r="B473" s="9"/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"/>
      <c r="B474" s="9"/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"/>
      <c r="B475" s="9"/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"/>
      <c r="B476" s="9"/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"/>
      <c r="B477" s="9"/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"/>
      <c r="B478" s="9"/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"/>
      <c r="B479" s="9"/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"/>
      <c r="B480" s="9"/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"/>
      <c r="B481" s="9"/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"/>
      <c r="B482" s="9"/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"/>
      <c r="B483" s="9"/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"/>
      <c r="B484" s="9"/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"/>
      <c r="B485" s="9"/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"/>
      <c r="B486" s="9"/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"/>
      <c r="B487" s="9"/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"/>
      <c r="B488" s="9"/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"/>
      <c r="B489" s="9"/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"/>
      <c r="B490" s="9"/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"/>
      <c r="B491" s="9"/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"/>
      <c r="B492" s="9"/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"/>
      <c r="B493" s="9"/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"/>
      <c r="B494" s="9"/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"/>
      <c r="B495" s="9"/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"/>
      <c r="B496" s="9"/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"/>
      <c r="B497" s="9"/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"/>
      <c r="B498" s="9"/>
      <c r="C498" s="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"/>
      <c r="B499" s="9"/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"/>
      <c r="B500" s="9"/>
      <c r="C500" s="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"/>
      <c r="B501" s="9"/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"/>
      <c r="B502" s="9"/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"/>
      <c r="B503" s="9"/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"/>
      <c r="B504" s="9"/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"/>
      <c r="B505" s="9"/>
      <c r="C505" s="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"/>
      <c r="B506" s="9"/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"/>
      <c r="B507" s="9"/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"/>
      <c r="B508" s="9"/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"/>
      <c r="B509" s="9"/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"/>
      <c r="B510" s="9"/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"/>
      <c r="B511" s="9"/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"/>
      <c r="B512" s="9"/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"/>
      <c r="B513" s="9"/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"/>
      <c r="B514" s="9"/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"/>
      <c r="B515" s="9"/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"/>
      <c r="B516" s="9"/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"/>
      <c r="B517" s="9"/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"/>
      <c r="B518" s="9"/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"/>
      <c r="B519" s="9"/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"/>
      <c r="B520" s="9"/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"/>
      <c r="B521" s="9"/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"/>
      <c r="B522" s="9"/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"/>
      <c r="B523" s="9"/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"/>
      <c r="B524" s="9"/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"/>
      <c r="B525" s="9"/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"/>
      <c r="B526" s="9"/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"/>
      <c r="B527" s="9"/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"/>
      <c r="B528" s="9"/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"/>
      <c r="B529" s="9"/>
      <c r="C529" s="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"/>
      <c r="B530" s="9"/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"/>
      <c r="B531" s="9"/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"/>
      <c r="B532" s="9"/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"/>
      <c r="B533" s="9"/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"/>
      <c r="B534" s="9"/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"/>
      <c r="B535" s="9"/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"/>
      <c r="B536" s="9"/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"/>
      <c r="B537" s="9"/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"/>
      <c r="B538" s="9"/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"/>
      <c r="B539" s="9"/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"/>
      <c r="B540" s="9"/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"/>
      <c r="B541" s="9"/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"/>
      <c r="B542" s="9"/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"/>
      <c r="B543" s="9"/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"/>
      <c r="B544" s="9"/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"/>
      <c r="B545" s="9"/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"/>
      <c r="B546" s="9"/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"/>
      <c r="B547" s="9"/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"/>
      <c r="B548" s="9"/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"/>
      <c r="B549" s="9"/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"/>
      <c r="B550" s="9"/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"/>
      <c r="B551" s="9"/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"/>
      <c r="B552" s="9"/>
      <c r="C552" s="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"/>
      <c r="B553" s="9"/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"/>
      <c r="B554" s="9"/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"/>
      <c r="B555" s="9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"/>
      <c r="B556" s="9"/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"/>
      <c r="B557" s="9"/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"/>
      <c r="B558" s="9"/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"/>
      <c r="B559" s="9"/>
      <c r="C559" s="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"/>
      <c r="B560" s="9"/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"/>
      <c r="B561" s="9"/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"/>
      <c r="B562" s="9"/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"/>
      <c r="B563" s="9"/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"/>
      <c r="B564" s="9"/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"/>
      <c r="B565" s="9"/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"/>
      <c r="B566" s="9"/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"/>
      <c r="B567" s="9"/>
      <c r="C567" s="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"/>
      <c r="B568" s="9"/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"/>
      <c r="B569" s="9"/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"/>
      <c r="B570" s="9"/>
      <c r="C570" s="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"/>
      <c r="B571" s="9"/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"/>
      <c r="B572" s="9"/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"/>
      <c r="B573" s="9"/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"/>
      <c r="B574" s="9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"/>
      <c r="B575" s="9"/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"/>
      <c r="B576" s="9"/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"/>
      <c r="B577" s="9"/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"/>
      <c r="B578" s="9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"/>
      <c r="B579" s="9"/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"/>
      <c r="B580" s="9"/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"/>
      <c r="B581" s="9"/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"/>
      <c r="B582" s="9"/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"/>
      <c r="B583" s="9"/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"/>
      <c r="B584" s="9"/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"/>
      <c r="B585" s="9"/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"/>
      <c r="B586" s="9"/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"/>
      <c r="B587" s="9"/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"/>
      <c r="B588" s="9"/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"/>
      <c r="B589" s="9"/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"/>
      <c r="B590" s="9"/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"/>
      <c r="B591" s="9"/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"/>
      <c r="B592" s="9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"/>
      <c r="B593" s="9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"/>
      <c r="B594" s="9"/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"/>
      <c r="B595" s="9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"/>
      <c r="B596" s="9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"/>
      <c r="B597" s="9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"/>
      <c r="B598" s="9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"/>
      <c r="B599" s="9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"/>
      <c r="B600" s="9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"/>
      <c r="B601" s="9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"/>
      <c r="B602" s="9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"/>
      <c r="B603" s="9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"/>
      <c r="B604" s="9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"/>
      <c r="B605" s="9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"/>
      <c r="B606" s="9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"/>
      <c r="B607" s="9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"/>
      <c r="B608" s="9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"/>
      <c r="B609" s="9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"/>
      <c r="B610" s="9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"/>
      <c r="B611" s="9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"/>
      <c r="B612" s="9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"/>
      <c r="B613" s="9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"/>
      <c r="B614" s="9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"/>
      <c r="B615" s="9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"/>
      <c r="B616" s="9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"/>
      <c r="B617" s="9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"/>
      <c r="B618" s="9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"/>
      <c r="B619" s="9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"/>
      <c r="B620" s="9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"/>
      <c r="B621" s="9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"/>
      <c r="B622" s="9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"/>
      <c r="B623" s="9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"/>
      <c r="B624" s="9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"/>
      <c r="B625" s="9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"/>
      <c r="B626" s="9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"/>
      <c r="B627" s="9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"/>
      <c r="B628" s="9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"/>
      <c r="B629" s="9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"/>
      <c r="B630" s="9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"/>
      <c r="B631" s="9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"/>
      <c r="B632" s="9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"/>
      <c r="B633" s="9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"/>
      <c r="B634" s="9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"/>
      <c r="B635" s="9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"/>
      <c r="B636" s="9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"/>
      <c r="B637" s="9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"/>
      <c r="B638" s="9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"/>
      <c r="B639" s="9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"/>
      <c r="B640" s="9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"/>
      <c r="B641" s="9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"/>
      <c r="B642" s="9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"/>
      <c r="B643" s="9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"/>
      <c r="B644" s="9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"/>
      <c r="B645" s="9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"/>
      <c r="B646" s="9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"/>
      <c r="B647" s="9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"/>
      <c r="B648" s="9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"/>
      <c r="B649" s="9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9"/>
      <c r="B650" s="9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9"/>
      <c r="B651" s="9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9"/>
      <c r="B652" s="9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9"/>
      <c r="B653" s="9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9"/>
      <c r="B654" s="9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9"/>
      <c r="B655" s="9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9"/>
      <c r="B656" s="9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9"/>
      <c r="B657" s="9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9"/>
      <c r="B658" s="9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9"/>
      <c r="B659" s="9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9"/>
      <c r="B660" s="9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9"/>
      <c r="B661" s="9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9"/>
      <c r="B662" s="9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9"/>
      <c r="B663" s="9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9"/>
      <c r="B664" s="9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9"/>
      <c r="B665" s="9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9"/>
      <c r="B666" s="9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9"/>
      <c r="B667" s="9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9"/>
      <c r="B668" s="9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9"/>
      <c r="B669" s="9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9"/>
      <c r="B670" s="9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9"/>
      <c r="B671" s="9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9"/>
      <c r="B672" s="9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9"/>
      <c r="B673" s="9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9"/>
      <c r="B674" s="9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9"/>
      <c r="B675" s="9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9"/>
      <c r="B676" s="9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9"/>
      <c r="B677" s="9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9"/>
      <c r="B678" s="9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9"/>
      <c r="B679" s="9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9"/>
      <c r="B680" s="9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9"/>
      <c r="B681" s="9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9"/>
      <c r="B682" s="9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9"/>
      <c r="B683" s="9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9"/>
      <c r="B684" s="9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9"/>
      <c r="B685" s="9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9"/>
      <c r="B686" s="9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9"/>
      <c r="B687" s="9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9"/>
      <c r="B688" s="9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9"/>
      <c r="B689" s="9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9"/>
      <c r="B690" s="9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9"/>
      <c r="B691" s="9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9"/>
      <c r="B692" s="9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9"/>
      <c r="B693" s="9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9"/>
      <c r="B694" s="9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9"/>
      <c r="B695" s="9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9"/>
      <c r="B696" s="9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9"/>
      <c r="B697" s="9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9"/>
      <c r="B698" s="9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9"/>
      <c r="B699" s="9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9"/>
      <c r="B700" s="9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9"/>
      <c r="B701" s="9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9"/>
      <c r="B702" s="9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9"/>
      <c r="B703" s="9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9"/>
      <c r="B704" s="9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9"/>
      <c r="B705" s="9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9"/>
      <c r="B706" s="9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9"/>
      <c r="B707" s="9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9"/>
      <c r="B708" s="9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9"/>
      <c r="B709" s="9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9"/>
      <c r="B710" s="9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9"/>
      <c r="B711" s="9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9"/>
      <c r="B712" s="9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9"/>
      <c r="B713" s="9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9"/>
      <c r="B714" s="9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9"/>
      <c r="B715" s="9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9"/>
      <c r="B716" s="9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9"/>
      <c r="B717" s="9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9"/>
      <c r="B718" s="9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9"/>
      <c r="B719" s="9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9"/>
      <c r="B720" s="9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9"/>
      <c r="B721" s="9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9"/>
      <c r="B722" s="9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9"/>
      <c r="B723" s="9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9"/>
      <c r="B724" s="9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9"/>
      <c r="B725" s="9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9"/>
      <c r="B726" s="9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9"/>
      <c r="B727" s="9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9"/>
      <c r="B728" s="9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9"/>
      <c r="B729" s="9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9"/>
      <c r="B730" s="9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9"/>
      <c r="B731" s="9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9"/>
      <c r="B732" s="9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9"/>
      <c r="B733" s="9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9"/>
      <c r="B734" s="9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9"/>
      <c r="B735" s="9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9"/>
      <c r="B736" s="9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9"/>
      <c r="B737" s="9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9"/>
      <c r="B738" s="9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9"/>
      <c r="B739" s="9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9"/>
      <c r="B740" s="9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9"/>
      <c r="B741" s="9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9"/>
      <c r="B742" s="9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9"/>
      <c r="B743" s="9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9"/>
      <c r="B744" s="9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9"/>
      <c r="B745" s="9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9"/>
      <c r="B746" s="9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9"/>
      <c r="B747" s="9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9"/>
      <c r="B748" s="9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9"/>
      <c r="B749" s="9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9"/>
      <c r="B750" s="9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9"/>
      <c r="B751" s="9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9"/>
      <c r="B752" s="9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9"/>
      <c r="B753" s="9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9"/>
      <c r="B754" s="9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9"/>
      <c r="B755" s="9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9"/>
      <c r="B756" s="9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9"/>
      <c r="B757" s="9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9"/>
      <c r="B758" s="9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9"/>
      <c r="B759" s="9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9"/>
      <c r="B760" s="9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9"/>
      <c r="B761" s="9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9"/>
      <c r="B762" s="9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9"/>
      <c r="B763" s="9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9"/>
      <c r="B764" s="9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9"/>
      <c r="B765" s="9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9"/>
      <c r="B766" s="9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9"/>
      <c r="B767" s="9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9"/>
      <c r="B768" s="9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9"/>
      <c r="B769" s="9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9"/>
      <c r="B770" s="9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9"/>
      <c r="B771" s="9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9"/>
      <c r="B772" s="9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9"/>
      <c r="B773" s="9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9"/>
      <c r="B774" s="9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9"/>
      <c r="B775" s="9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9"/>
      <c r="B776" s="9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9"/>
      <c r="B777" s="9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9"/>
      <c r="B778" s="9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9"/>
      <c r="B779" s="9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9"/>
      <c r="B780" s="9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9"/>
      <c r="B781" s="9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9"/>
      <c r="B782" s="9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9"/>
      <c r="B783" s="9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9"/>
      <c r="B784" s="9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9"/>
      <c r="B785" s="9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9"/>
      <c r="B786" s="9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9"/>
      <c r="B787" s="9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9"/>
      <c r="B788" s="9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9"/>
      <c r="B789" s="9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9"/>
      <c r="B790" s="9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9"/>
      <c r="B791" s="9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9"/>
      <c r="B792" s="9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9"/>
      <c r="B793" s="9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9"/>
      <c r="B794" s="9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9"/>
      <c r="B795" s="9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9"/>
      <c r="B796" s="9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9"/>
      <c r="B797" s="9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9"/>
      <c r="B798" s="9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9"/>
      <c r="B799" s="9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9"/>
      <c r="B800" s="9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9"/>
      <c r="B801" s="9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9"/>
      <c r="B802" s="9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9"/>
      <c r="B803" s="9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9"/>
      <c r="B804" s="9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9"/>
      <c r="B805" s="9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9"/>
      <c r="B806" s="9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9"/>
      <c r="B807" s="9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9"/>
      <c r="B808" s="9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9"/>
      <c r="B809" s="9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9"/>
      <c r="B810" s="9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9"/>
      <c r="B811" s="9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9"/>
      <c r="B812" s="9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9"/>
      <c r="B813" s="9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9"/>
      <c r="B814" s="9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9"/>
      <c r="B815" s="9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9"/>
      <c r="B816" s="9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9"/>
      <c r="B817" s="9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9"/>
      <c r="B818" s="9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9"/>
      <c r="B819" s="9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9"/>
      <c r="B820" s="9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9"/>
      <c r="B821" s="9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9"/>
      <c r="B822" s="9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9"/>
      <c r="B823" s="9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9"/>
      <c r="B824" s="9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9"/>
      <c r="B825" s="9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9"/>
      <c r="B826" s="9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9"/>
      <c r="B827" s="9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9"/>
      <c r="B828" s="9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9"/>
      <c r="B829" s="9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9"/>
      <c r="B830" s="9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9"/>
      <c r="B831" s="9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9"/>
      <c r="B832" s="9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9"/>
      <c r="B833" s="9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9"/>
      <c r="B834" s="9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9"/>
      <c r="B835" s="9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9"/>
      <c r="B836" s="9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9"/>
      <c r="B837" s="9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9"/>
      <c r="B838" s="9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9"/>
      <c r="B839" s="9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9"/>
      <c r="B840" s="9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9"/>
      <c r="B841" s="9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9"/>
      <c r="B842" s="9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9"/>
      <c r="B843" s="9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9"/>
      <c r="B844" s="9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9"/>
      <c r="B845" s="9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9"/>
      <c r="B846" s="9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9"/>
      <c r="B847" s="9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9"/>
      <c r="B848" s="9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9"/>
      <c r="B849" s="9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9"/>
      <c r="B850" s="9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9"/>
      <c r="B851" s="9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9"/>
      <c r="B852" s="9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9"/>
      <c r="B853" s="9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9"/>
      <c r="B854" s="9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9"/>
      <c r="B855" s="9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9"/>
      <c r="B856" s="9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9"/>
      <c r="B857" s="9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9"/>
      <c r="B858" s="9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9"/>
      <c r="B859" s="9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9"/>
      <c r="B860" s="9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9"/>
      <c r="B861" s="9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9"/>
      <c r="B862" s="9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9"/>
      <c r="B863" s="9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9"/>
      <c r="B864" s="9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9"/>
      <c r="B865" s="9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9"/>
      <c r="B866" s="9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9"/>
      <c r="B867" s="9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9"/>
      <c r="B868" s="9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9"/>
      <c r="B869" s="9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9"/>
      <c r="B870" s="9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9"/>
      <c r="B871" s="9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9"/>
      <c r="B872" s="9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9"/>
      <c r="B873" s="9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9"/>
      <c r="B874" s="9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9"/>
      <c r="B875" s="9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9"/>
      <c r="B876" s="9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9"/>
      <c r="B877" s="9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9"/>
      <c r="B878" s="9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9"/>
      <c r="B879" s="9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9"/>
      <c r="B880" s="9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9"/>
      <c r="B881" s="9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9"/>
      <c r="B882" s="9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9"/>
      <c r="B883" s="9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9"/>
      <c r="B884" s="9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9"/>
      <c r="B885" s="9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9"/>
      <c r="B886" s="9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9"/>
      <c r="B887" s="9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9"/>
      <c r="B888" s="9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9"/>
      <c r="B889" s="9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9"/>
      <c r="B890" s="9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9"/>
      <c r="B891" s="9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9"/>
      <c r="B892" s="9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9"/>
      <c r="B893" s="9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9"/>
      <c r="B894" s="9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9"/>
      <c r="B895" s="9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9"/>
      <c r="B896" s="9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9"/>
      <c r="B897" s="9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9"/>
      <c r="B898" s="9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9"/>
      <c r="B899" s="9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9"/>
      <c r="B900" s="9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9"/>
      <c r="B901" s="9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9"/>
      <c r="B902" s="9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9"/>
      <c r="B903" s="9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9"/>
      <c r="B904" s="9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9"/>
      <c r="B905" s="9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9"/>
      <c r="B906" s="9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9"/>
      <c r="B907" s="9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9"/>
      <c r="B908" s="9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9"/>
      <c r="B909" s="9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9"/>
      <c r="B910" s="9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9"/>
      <c r="B911" s="9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9"/>
      <c r="B912" s="9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9"/>
      <c r="B913" s="9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9"/>
      <c r="B914" s="9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9"/>
      <c r="B915" s="9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9"/>
      <c r="B916" s="9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9"/>
      <c r="B917" s="9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9"/>
      <c r="B918" s="9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9"/>
      <c r="B919" s="9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9"/>
      <c r="B920" s="9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9"/>
      <c r="B921" s="9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9"/>
      <c r="B922" s="9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9"/>
      <c r="B923" s="9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9"/>
      <c r="B924" s="9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9"/>
      <c r="B925" s="9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9"/>
      <c r="B926" s="9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9"/>
      <c r="B927" s="9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9"/>
      <c r="B928" s="9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9"/>
      <c r="B929" s="9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9"/>
      <c r="B930" s="9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9"/>
      <c r="B931" s="9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9"/>
      <c r="B932" s="9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9"/>
      <c r="B933" s="9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9"/>
      <c r="B934" s="9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9"/>
      <c r="B935" s="9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9"/>
      <c r="B936" s="9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9"/>
      <c r="B937" s="9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9"/>
      <c r="B938" s="9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9"/>
      <c r="B939" s="9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9"/>
      <c r="B940" s="9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9"/>
      <c r="B941" s="9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9"/>
      <c r="B942" s="9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9"/>
      <c r="B943" s="9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9"/>
      <c r="B944" s="9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9"/>
      <c r="B945" s="9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9"/>
      <c r="B946" s="9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9"/>
      <c r="B947" s="9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9"/>
      <c r="B948" s="9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9"/>
      <c r="B949" s="9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9"/>
      <c r="B950" s="9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9"/>
      <c r="B951" s="9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9"/>
      <c r="B952" s="9"/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9"/>
      <c r="B953" s="9"/>
      <c r="C953" s="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9"/>
      <c r="B954" s="9"/>
      <c r="C954" s="6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9"/>
      <c r="B955" s="9"/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9"/>
      <c r="B956" s="9"/>
      <c r="C956" s="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9"/>
      <c r="B957" s="9"/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9"/>
      <c r="B958" s="9"/>
      <c r="C958" s="6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9"/>
      <c r="B959" s="9"/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9"/>
      <c r="B960" s="9"/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9"/>
      <c r="B961" s="9"/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9"/>
      <c r="B962" s="9"/>
      <c r="C962" s="6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9"/>
      <c r="B963" s="9"/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9"/>
      <c r="B964" s="9"/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9"/>
      <c r="B965" s="9"/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9"/>
      <c r="B966" s="9"/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9"/>
      <c r="B967" s="9"/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9"/>
      <c r="B968" s="9"/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9"/>
      <c r="B969" s="9"/>
      <c r="C969" s="6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9"/>
      <c r="B970" s="9"/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9"/>
      <c r="B971" s="9"/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9"/>
      <c r="B972" s="9"/>
      <c r="C972" s="6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9"/>
      <c r="B973" s="9"/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9"/>
      <c r="B974" s="9"/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9"/>
      <c r="B975" s="9"/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9"/>
      <c r="B976" s="9"/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9"/>
      <c r="B977" s="9"/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9"/>
      <c r="B978" s="9"/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9"/>
      <c r="B979" s="9"/>
      <c r="C979" s="6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9"/>
      <c r="B980" s="9"/>
      <c r="C980" s="6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9"/>
      <c r="B981" s="9"/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9"/>
      <c r="B982" s="9"/>
      <c r="C982" s="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9"/>
      <c r="B983" s="9"/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9"/>
      <c r="B984" s="9"/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9"/>
      <c r="B985" s="9"/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9"/>
      <c r="B986" s="9"/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9"/>
      <c r="B987" s="9"/>
      <c r="C987" s="6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9"/>
      <c r="B988" s="9"/>
      <c r="C988" s="6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9"/>
      <c r="B989" s="9"/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9"/>
      <c r="B990" s="9"/>
      <c r="C990" s="6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9"/>
      <c r="B991" s="9"/>
      <c r="C991" s="6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9"/>
      <c r="B992" s="9"/>
      <c r="C992" s="6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9"/>
      <c r="B993" s="9"/>
      <c r="C993" s="6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9"/>
      <c r="B994" s="9"/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9"/>
      <c r="B995" s="9"/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9"/>
      <c r="B996" s="9"/>
      <c r="C996" s="6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9"/>
      <c r="B997" s="9"/>
      <c r="C997" s="6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9"/>
      <c r="B998" s="9"/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9"/>
      <c r="B999" s="9"/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9"/>
      <c r="B1000" s="9"/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8:D35"/>
  <printOptions horizontalCentered="1"/>
  <pageMargins left="0.19685039370078741" right="0.19685039370078741" top="0.31496062992125984" bottom="0.39370078740157483" header="0" footer="0"/>
  <pageSetup paperSize="9" scale="99" orientation="portrait"/>
  <headerFooter>
    <oddFooter>&amp;RPage :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4.7109375" customWidth="1"/>
    <col min="2" max="2" width="16.85546875" customWidth="1"/>
    <col min="3" max="3" width="6.85546875" customWidth="1"/>
    <col min="4" max="4" width="16.85546875" customWidth="1"/>
    <col min="5" max="26" width="6.85546875" customWidth="1"/>
  </cols>
  <sheetData>
    <row r="1" spans="1:26" ht="19.5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9.5" customHeight="1">
      <c r="A2" s="1" t="s">
        <v>41</v>
      </c>
      <c r="B2" s="2">
        <f>SUM(B3:B120)</f>
        <v>119887802.27000001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 t="s">
        <v>42</v>
      </c>
      <c r="B3" s="3">
        <v>7693</v>
      </c>
      <c r="C3" s="3"/>
      <c r="D3" s="3" t="s">
        <v>795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9.5" customHeight="1">
      <c r="A4" s="4" t="s">
        <v>43</v>
      </c>
      <c r="B4" s="3">
        <v>858468</v>
      </c>
      <c r="C4" s="3"/>
      <c r="D4" s="3" t="s">
        <v>815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9.5" customHeight="1">
      <c r="A5" s="4" t="s">
        <v>44</v>
      </c>
      <c r="B5" s="3">
        <v>4398616.5</v>
      </c>
      <c r="C5" s="3"/>
      <c r="D5" s="3" t="s">
        <v>815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9.5" customHeight="1">
      <c r="A6" s="4" t="s">
        <v>45</v>
      </c>
      <c r="B6" s="3">
        <v>114583</v>
      </c>
      <c r="C6" s="3"/>
      <c r="D6" s="3" t="s">
        <v>815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9.5" customHeight="1">
      <c r="A7" s="4" t="s">
        <v>46</v>
      </c>
      <c r="B7" s="3">
        <f>43323</f>
        <v>43323</v>
      </c>
      <c r="C7" s="3"/>
      <c r="D7" s="3" t="s">
        <v>795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9.5" customHeight="1">
      <c r="A8" s="4" t="s">
        <v>47</v>
      </c>
      <c r="B8" s="3">
        <v>12447</v>
      </c>
      <c r="C8" s="3"/>
      <c r="D8" s="3" t="s">
        <v>795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9.5" customHeight="1">
      <c r="A9" s="4" t="s">
        <v>48</v>
      </c>
      <c r="B9" s="3">
        <v>222768</v>
      </c>
      <c r="C9" s="3"/>
      <c r="D9" s="3" t="s">
        <v>815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9.5" customHeight="1">
      <c r="A10" s="4" t="s">
        <v>49</v>
      </c>
      <c r="B10" s="3">
        <v>17136</v>
      </c>
      <c r="C10" s="3"/>
      <c r="D10" s="3" t="s">
        <v>795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9.5" customHeight="1">
      <c r="A11" s="4" t="s">
        <v>50</v>
      </c>
      <c r="B11" s="3">
        <v>89645</v>
      </c>
      <c r="C11" s="3"/>
      <c r="D11" s="3" t="s">
        <v>795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9.5" customHeight="1">
      <c r="A12" s="4" t="s">
        <v>51</v>
      </c>
      <c r="B12" s="3">
        <v>111048</v>
      </c>
      <c r="C12" s="3"/>
      <c r="D12" s="3" t="s">
        <v>795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9.5" customHeight="1">
      <c r="A13" s="4" t="s">
        <v>52</v>
      </c>
      <c r="B13" s="3">
        <v>95118</v>
      </c>
      <c r="C13" s="3"/>
      <c r="D13" s="3" t="s">
        <v>795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9.5" customHeight="1">
      <c r="A14" s="4" t="s">
        <v>53</v>
      </c>
      <c r="B14" s="3">
        <v>1500</v>
      </c>
      <c r="C14" s="3"/>
      <c r="D14" s="3" t="s">
        <v>795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9.5" customHeight="1">
      <c r="A15" s="4" t="s">
        <v>54</v>
      </c>
      <c r="B15" s="3">
        <v>7780</v>
      </c>
      <c r="C15" s="3"/>
      <c r="D15" s="3" t="s">
        <v>795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9.5" customHeight="1">
      <c r="A16" s="4" t="s">
        <v>55</v>
      </c>
      <c r="B16" s="3">
        <v>23709</v>
      </c>
      <c r="C16" s="3"/>
      <c r="D16" s="3" t="s">
        <v>795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9.5" customHeight="1">
      <c r="A17" s="4" t="s">
        <v>56</v>
      </c>
      <c r="B17" s="3">
        <v>14865</v>
      </c>
      <c r="C17" s="3"/>
      <c r="D17" s="3" t="s">
        <v>795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9.5" customHeight="1">
      <c r="A18" s="4" t="s">
        <v>57</v>
      </c>
      <c r="B18" s="3">
        <f>7129726.98</f>
        <v>7129726.9800000004</v>
      </c>
      <c r="C18" s="3"/>
      <c r="D18" s="3" t="s">
        <v>815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9.5" customHeight="1">
      <c r="A19" s="4" t="s">
        <v>58</v>
      </c>
      <c r="B19" s="3">
        <v>14509.34</v>
      </c>
      <c r="C19" s="3"/>
      <c r="D19" s="3" t="s">
        <v>795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9.5" customHeight="1">
      <c r="A20" s="4" t="s">
        <v>59</v>
      </c>
      <c r="B20" s="3">
        <v>850</v>
      </c>
      <c r="C20" s="3"/>
      <c r="D20" s="3" t="s">
        <v>795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9.5" customHeight="1">
      <c r="A21" s="4" t="s">
        <v>60</v>
      </c>
      <c r="B21" s="3">
        <v>333872</v>
      </c>
      <c r="C21" s="3"/>
      <c r="D21" s="3" t="s">
        <v>815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9.5" customHeight="1">
      <c r="A22" s="4" t="s">
        <v>61</v>
      </c>
      <c r="B22" s="3">
        <v>175032</v>
      </c>
      <c r="C22" s="3"/>
      <c r="D22" s="3" t="s">
        <v>795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9.5" customHeight="1">
      <c r="A23" s="4" t="s">
        <v>62</v>
      </c>
      <c r="B23" s="3">
        <v>120072</v>
      </c>
      <c r="C23" s="3"/>
      <c r="D23" s="3" t="s">
        <v>795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9.5" customHeight="1">
      <c r="A24" s="4" t="s">
        <v>63</v>
      </c>
      <c r="B24" s="3">
        <v>8428</v>
      </c>
      <c r="C24" s="3"/>
      <c r="D24" s="3" t="s">
        <v>795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9.5" customHeight="1">
      <c r="A25" s="4" t="s">
        <v>64</v>
      </c>
      <c r="B25" s="3">
        <v>148634</v>
      </c>
      <c r="C25" s="3"/>
      <c r="D25" s="3" t="s">
        <v>795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9.5" customHeight="1">
      <c r="A26" s="4" t="s">
        <v>65</v>
      </c>
      <c r="B26" s="3">
        <v>14338</v>
      </c>
      <c r="C26" s="3"/>
      <c r="D26" s="3" t="s">
        <v>795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9.5" customHeight="1">
      <c r="A27" s="4" t="s">
        <v>66</v>
      </c>
      <c r="B27" s="3">
        <v>2700</v>
      </c>
      <c r="C27" s="3"/>
      <c r="D27" s="3" t="s">
        <v>795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9.5" customHeight="1">
      <c r="A28" s="4" t="s">
        <v>67</v>
      </c>
      <c r="B28" s="3">
        <v>25495</v>
      </c>
      <c r="C28" s="3"/>
      <c r="D28" s="3" t="s">
        <v>795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9.5" customHeight="1">
      <c r="A29" s="4" t="s">
        <v>68</v>
      </c>
      <c r="B29" s="3">
        <f>4677234</f>
        <v>4677234</v>
      </c>
      <c r="C29" s="3"/>
      <c r="D29" s="3" t="s">
        <v>815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4" t="s">
        <v>69</v>
      </c>
      <c r="B30" s="3">
        <v>900755</v>
      </c>
      <c r="C30" s="3"/>
      <c r="D30" s="3" t="s">
        <v>815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9.5" customHeight="1">
      <c r="A31" s="4" t="s">
        <v>70</v>
      </c>
      <c r="B31" s="3">
        <v>1829</v>
      </c>
      <c r="C31" s="3"/>
      <c r="D31" s="3" t="s">
        <v>795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9.5" customHeight="1">
      <c r="A32" s="4" t="s">
        <v>71</v>
      </c>
      <c r="B32" s="3">
        <v>120207.26</v>
      </c>
      <c r="C32" s="3"/>
      <c r="D32" s="3" t="s">
        <v>795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9.5" customHeight="1">
      <c r="A33" s="4" t="s">
        <v>72</v>
      </c>
      <c r="B33" s="3">
        <v>31620</v>
      </c>
      <c r="C33" s="3"/>
      <c r="D33" s="3" t="s">
        <v>795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9.5" customHeight="1">
      <c r="A34" s="4" t="s">
        <v>73</v>
      </c>
      <c r="B34" s="3">
        <v>7500</v>
      </c>
      <c r="C34" s="3"/>
      <c r="D34" s="3" t="s">
        <v>815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9.5" customHeight="1">
      <c r="A35" s="4" t="s">
        <v>74</v>
      </c>
      <c r="B35" s="3">
        <v>1874278</v>
      </c>
      <c r="C35" s="3"/>
      <c r="D35" s="3" t="s">
        <v>815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9.5" customHeight="1">
      <c r="A36" s="4" t="s">
        <v>75</v>
      </c>
      <c r="B36" s="3">
        <v>12885</v>
      </c>
      <c r="C36" s="3"/>
      <c r="D36" s="3" t="s">
        <v>795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9.5" customHeight="1">
      <c r="A37" s="4" t="s">
        <v>76</v>
      </c>
      <c r="B37" s="3">
        <v>15022</v>
      </c>
      <c r="C37" s="3"/>
      <c r="D37" s="3" t="s">
        <v>795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9.5" customHeight="1">
      <c r="A38" s="4" t="s">
        <v>77</v>
      </c>
      <c r="B38" s="3">
        <v>138950</v>
      </c>
      <c r="C38" s="3"/>
      <c r="D38" s="3" t="s">
        <v>795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9.5" customHeight="1">
      <c r="A39" s="4" t="s">
        <v>78</v>
      </c>
      <c r="B39" s="3">
        <v>22825</v>
      </c>
      <c r="C39" s="3"/>
      <c r="D39" s="3" t="s">
        <v>795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9.5" customHeight="1">
      <c r="A40" s="4" t="s">
        <v>79</v>
      </c>
      <c r="B40" s="3">
        <v>49192</v>
      </c>
      <c r="C40" s="3"/>
      <c r="D40" s="3" t="s">
        <v>795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9.5" customHeight="1">
      <c r="A41" s="4" t="s">
        <v>80</v>
      </c>
      <c r="B41" s="3">
        <v>826</v>
      </c>
      <c r="C41" s="3"/>
      <c r="D41" s="3" t="s">
        <v>795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9.5" customHeight="1">
      <c r="A42" s="4" t="s">
        <v>81</v>
      </c>
      <c r="B42" s="3">
        <v>39993</v>
      </c>
      <c r="C42" s="3"/>
      <c r="D42" s="3" t="s">
        <v>795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9.5" customHeight="1">
      <c r="A43" s="4" t="s">
        <v>82</v>
      </c>
      <c r="B43" s="3">
        <v>2915582</v>
      </c>
      <c r="C43" s="3"/>
      <c r="D43" s="3" t="s">
        <v>815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9.5" customHeight="1">
      <c r="A44" s="4" t="s">
        <v>83</v>
      </c>
      <c r="B44" s="3">
        <f>85473+50000</f>
        <v>135473</v>
      </c>
      <c r="C44" s="3"/>
      <c r="D44" s="3" t="s">
        <v>795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9.5" customHeight="1">
      <c r="A45" s="4" t="s">
        <v>84</v>
      </c>
      <c r="B45" s="3">
        <f>80020.36+50000</f>
        <v>130020.36</v>
      </c>
      <c r="C45" s="3"/>
      <c r="D45" s="3" t="s">
        <v>795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9.5" customHeight="1">
      <c r="A46" s="4" t="s">
        <v>85</v>
      </c>
      <c r="B46" s="3">
        <v>26650140.149999999</v>
      </c>
      <c r="C46" s="3"/>
      <c r="D46" s="3" t="s">
        <v>815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9.5" customHeight="1">
      <c r="A47" s="4" t="s">
        <v>86</v>
      </c>
      <c r="B47" s="3">
        <v>2596</v>
      </c>
      <c r="C47" s="3"/>
      <c r="D47" s="3" t="s">
        <v>795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9.5" customHeight="1">
      <c r="A48" s="4" t="s">
        <v>87</v>
      </c>
      <c r="B48" s="3">
        <v>23888</v>
      </c>
      <c r="C48" s="3"/>
      <c r="D48" s="3" t="s">
        <v>795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9.5" customHeight="1">
      <c r="A49" s="4" t="s">
        <v>88</v>
      </c>
      <c r="B49" s="3">
        <v>750</v>
      </c>
      <c r="C49" s="3"/>
      <c r="D49" s="3" t="s">
        <v>795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9.5" customHeight="1">
      <c r="A50" s="4" t="s">
        <v>89</v>
      </c>
      <c r="B50" s="3">
        <f>220797+36932.84</f>
        <v>257729.84</v>
      </c>
      <c r="C50" s="3"/>
      <c r="D50" s="3" t="s">
        <v>795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9.5" customHeight="1">
      <c r="A51" s="4" t="s">
        <v>90</v>
      </c>
      <c r="B51" s="3">
        <f>13408475.06</f>
        <v>13408475.060000001</v>
      </c>
      <c r="C51" s="3"/>
      <c r="D51" s="3" t="s">
        <v>795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9.5" customHeight="1">
      <c r="A52" s="4" t="s">
        <v>91</v>
      </c>
      <c r="B52" s="3">
        <v>1543</v>
      </c>
      <c r="C52" s="3"/>
      <c r="D52" s="3" t="s">
        <v>815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9.5" customHeight="1">
      <c r="A53" s="4" t="s">
        <v>92</v>
      </c>
      <c r="B53" s="3">
        <v>49687</v>
      </c>
      <c r="C53" s="3"/>
      <c r="D53" s="3" t="s">
        <v>795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9.5" customHeight="1">
      <c r="A54" s="4" t="s">
        <v>93</v>
      </c>
      <c r="B54" s="3">
        <v>3589791</v>
      </c>
      <c r="C54" s="3"/>
      <c r="D54" s="3" t="s">
        <v>815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9.5" customHeight="1">
      <c r="A55" s="4" t="s">
        <v>94</v>
      </c>
      <c r="B55" s="3">
        <v>44150</v>
      </c>
      <c r="C55" s="3"/>
      <c r="D55" s="3" t="s">
        <v>795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9.5" customHeight="1">
      <c r="A56" s="4" t="s">
        <v>95</v>
      </c>
      <c r="B56" s="3">
        <v>158798</v>
      </c>
      <c r="C56" s="3"/>
      <c r="D56" s="3" t="s">
        <v>795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9.5" customHeight="1">
      <c r="A57" s="4" t="s">
        <v>96</v>
      </c>
      <c r="B57" s="3">
        <v>15997</v>
      </c>
      <c r="C57" s="3"/>
      <c r="D57" s="3" t="s">
        <v>795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9.5" customHeight="1">
      <c r="A58" s="4" t="s">
        <v>97</v>
      </c>
      <c r="B58" s="3">
        <v>26383</v>
      </c>
      <c r="C58" s="3"/>
      <c r="D58" s="3" t="s">
        <v>795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9.5" customHeight="1">
      <c r="A59" s="4" t="s">
        <v>98</v>
      </c>
      <c r="B59" s="3">
        <v>15725</v>
      </c>
      <c r="C59" s="3"/>
      <c r="D59" s="3" t="s">
        <v>795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9.5" customHeight="1">
      <c r="A60" s="4" t="s">
        <v>99</v>
      </c>
      <c r="B60" s="3">
        <v>749921</v>
      </c>
      <c r="C60" s="3"/>
      <c r="D60" s="3" t="s">
        <v>795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9.5" customHeight="1">
      <c r="A61" s="4" t="s">
        <v>100</v>
      </c>
      <c r="B61" s="3">
        <v>150663</v>
      </c>
      <c r="C61" s="3"/>
      <c r="D61" s="3" t="s">
        <v>815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9.5" customHeight="1">
      <c r="A62" s="4" t="s">
        <v>101</v>
      </c>
      <c r="B62" s="3">
        <v>4130</v>
      </c>
      <c r="C62" s="3"/>
      <c r="D62" s="3" t="s">
        <v>795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9.5" customHeight="1">
      <c r="A63" s="4" t="s">
        <v>102</v>
      </c>
      <c r="B63" s="3">
        <v>19312</v>
      </c>
      <c r="C63" s="3"/>
      <c r="D63" s="3" t="s">
        <v>795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9.5" customHeight="1">
      <c r="A64" s="4" t="s">
        <v>103</v>
      </c>
      <c r="B64" s="3">
        <v>3238990</v>
      </c>
      <c r="C64" s="3"/>
      <c r="D64" s="3" t="s">
        <v>815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9.5" customHeight="1">
      <c r="A65" s="4" t="s">
        <v>104</v>
      </c>
      <c r="B65" s="3">
        <v>77598</v>
      </c>
      <c r="C65" s="3"/>
      <c r="D65" s="3" t="s">
        <v>815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9.5" customHeight="1">
      <c r="A66" s="4" t="s">
        <v>105</v>
      </c>
      <c r="B66" s="3">
        <v>63465</v>
      </c>
      <c r="C66" s="3"/>
      <c r="D66" s="3" t="s">
        <v>795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9.5" customHeight="1">
      <c r="A67" s="4" t="s">
        <v>106</v>
      </c>
      <c r="B67" s="3">
        <v>293739</v>
      </c>
      <c r="C67" s="3"/>
      <c r="D67" s="3" t="s">
        <v>815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9.5" customHeight="1">
      <c r="A68" s="4" t="s">
        <v>107</v>
      </c>
      <c r="B68" s="3">
        <v>10818</v>
      </c>
      <c r="C68" s="3"/>
      <c r="D68" s="3" t="s">
        <v>795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9.5" customHeight="1">
      <c r="A69" s="4" t="s">
        <v>108</v>
      </c>
      <c r="B69" s="3">
        <v>2546</v>
      </c>
      <c r="C69" s="3"/>
      <c r="D69" s="3" t="s">
        <v>795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9.5" customHeight="1">
      <c r="A70" s="4" t="s">
        <v>109</v>
      </c>
      <c r="B70" s="3">
        <v>1822.8</v>
      </c>
      <c r="C70" s="3"/>
      <c r="D70" s="3" t="s">
        <v>795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9.5" customHeight="1">
      <c r="A71" s="4" t="s">
        <v>110</v>
      </c>
      <c r="B71" s="3">
        <v>2635</v>
      </c>
      <c r="C71" s="3"/>
      <c r="D71" s="3" t="s">
        <v>795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9.5" customHeight="1">
      <c r="A72" s="4" t="s">
        <v>111</v>
      </c>
      <c r="B72" s="3">
        <v>24197604</v>
      </c>
      <c r="C72" s="3"/>
      <c r="D72" s="3" t="s">
        <v>815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9.5" customHeight="1">
      <c r="A73" s="4" t="s">
        <v>112</v>
      </c>
      <c r="B73" s="3">
        <v>11000</v>
      </c>
      <c r="C73" s="3"/>
      <c r="D73" s="3" t="s">
        <v>795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9.5" customHeight="1">
      <c r="A74" s="4" t="s">
        <v>113</v>
      </c>
      <c r="B74" s="3">
        <v>12508</v>
      </c>
      <c r="C74" s="3"/>
      <c r="D74" s="3" t="s">
        <v>795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9.5" customHeight="1">
      <c r="A75" s="4" t="s">
        <v>114</v>
      </c>
      <c r="B75" s="3">
        <v>68105</v>
      </c>
      <c r="C75" s="3"/>
      <c r="D75" s="3" t="s">
        <v>795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9.5" customHeight="1">
      <c r="A76" s="4" t="s">
        <v>115</v>
      </c>
      <c r="B76" s="3">
        <v>4720</v>
      </c>
      <c r="C76" s="3"/>
      <c r="D76" s="3" t="s">
        <v>795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9.5" customHeight="1">
      <c r="A77" s="4" t="s">
        <v>116</v>
      </c>
      <c r="B77" s="3">
        <v>410219</v>
      </c>
      <c r="C77" s="3"/>
      <c r="D77" s="3" t="s">
        <v>815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9.5" customHeight="1">
      <c r="A78" s="4" t="s">
        <v>117</v>
      </c>
      <c r="B78" s="3">
        <v>375</v>
      </c>
      <c r="C78" s="3"/>
      <c r="D78" s="3" t="s">
        <v>795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9.5" customHeight="1">
      <c r="A79" s="4" t="s">
        <v>118</v>
      </c>
      <c r="B79" s="3">
        <v>692166</v>
      </c>
      <c r="C79" s="3"/>
      <c r="D79" s="3" t="s">
        <v>795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9.5" customHeight="1">
      <c r="A80" s="4" t="s">
        <v>119</v>
      </c>
      <c r="B80" s="3">
        <v>40185</v>
      </c>
      <c r="C80" s="3"/>
      <c r="D80" s="3" t="s">
        <v>795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9.5" customHeight="1">
      <c r="A81" s="4" t="s">
        <v>120</v>
      </c>
      <c r="B81" s="3">
        <v>736</v>
      </c>
      <c r="C81" s="3"/>
      <c r="D81" s="3" t="s">
        <v>795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9.5" customHeight="1">
      <c r="A82" s="4" t="s">
        <v>121</v>
      </c>
      <c r="B82" s="3">
        <v>2741</v>
      </c>
      <c r="C82" s="3"/>
      <c r="D82" s="3" t="s">
        <v>795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9.5" customHeight="1">
      <c r="A83" s="4" t="s">
        <v>122</v>
      </c>
      <c r="B83" s="3">
        <v>373639</v>
      </c>
      <c r="C83" s="3"/>
      <c r="D83" s="3" t="s">
        <v>815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9.5" customHeight="1">
      <c r="A84" s="4" t="s">
        <v>123</v>
      </c>
      <c r="B84" s="3">
        <v>16600</v>
      </c>
      <c r="C84" s="3"/>
      <c r="D84" s="3" t="s">
        <v>795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9.5" customHeight="1">
      <c r="A85" s="4" t="s">
        <v>124</v>
      </c>
      <c r="B85" s="3">
        <v>3014744</v>
      </c>
      <c r="C85" s="3"/>
      <c r="D85" s="3" t="s">
        <v>815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9.5" customHeight="1">
      <c r="A86" s="4" t="s">
        <v>125</v>
      </c>
      <c r="B86" s="3">
        <v>716</v>
      </c>
      <c r="C86" s="3"/>
      <c r="D86" s="3" t="s">
        <v>795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9.5" customHeight="1">
      <c r="A87" s="4" t="s">
        <v>126</v>
      </c>
      <c r="B87" s="3">
        <v>988768</v>
      </c>
      <c r="C87" s="3"/>
      <c r="D87" s="3" t="s">
        <v>795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9.5" customHeight="1">
      <c r="A88" s="4" t="s">
        <v>127</v>
      </c>
      <c r="B88" s="3">
        <v>19404</v>
      </c>
      <c r="C88" s="3"/>
      <c r="D88" s="3" t="s">
        <v>795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9.5" customHeight="1">
      <c r="A89" s="4" t="s">
        <v>128</v>
      </c>
      <c r="B89" s="3">
        <v>31268</v>
      </c>
      <c r="C89" s="3"/>
      <c r="D89" s="3" t="s">
        <v>795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9.5" customHeight="1">
      <c r="A90" s="4" t="s">
        <v>129</v>
      </c>
      <c r="B90" s="3">
        <v>7901</v>
      </c>
      <c r="C90" s="3"/>
      <c r="D90" s="3" t="s">
        <v>815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9.5" customHeight="1">
      <c r="A91" s="4" t="s">
        <v>130</v>
      </c>
      <c r="B91" s="3">
        <v>140695</v>
      </c>
      <c r="C91" s="3"/>
      <c r="D91" s="3" t="s">
        <v>815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9.5" customHeight="1">
      <c r="A92" s="4" t="s">
        <v>131</v>
      </c>
      <c r="B92" s="3">
        <v>1283574</v>
      </c>
      <c r="C92" s="3"/>
      <c r="D92" s="3" t="s">
        <v>815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9.5" customHeight="1">
      <c r="A93" s="4" t="s">
        <v>132</v>
      </c>
      <c r="B93" s="3">
        <v>926539</v>
      </c>
      <c r="C93" s="3"/>
      <c r="D93" s="3" t="s">
        <v>815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9.5" customHeight="1">
      <c r="A94" s="4" t="s">
        <v>133</v>
      </c>
      <c r="B94" s="3">
        <v>8144862</v>
      </c>
      <c r="C94" s="3"/>
      <c r="D94" s="3" t="s">
        <v>815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9.5" customHeight="1">
      <c r="A95" s="4" t="s">
        <v>134</v>
      </c>
      <c r="B95" s="3">
        <v>914913</v>
      </c>
      <c r="C95" s="3"/>
      <c r="D95" s="3" t="s">
        <v>795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9.5" customHeight="1">
      <c r="A96" s="4" t="s">
        <v>135</v>
      </c>
      <c r="B96" s="3">
        <v>330401</v>
      </c>
      <c r="C96" s="3"/>
      <c r="D96" s="3" t="s">
        <v>815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9.5" customHeight="1">
      <c r="A97" s="4" t="s">
        <v>136</v>
      </c>
      <c r="B97" s="3">
        <v>110</v>
      </c>
      <c r="C97" s="3"/>
      <c r="D97" s="3" t="s">
        <v>795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9.5" customHeight="1">
      <c r="A98" s="4" t="s">
        <v>137</v>
      </c>
      <c r="B98" s="3">
        <v>350935</v>
      </c>
      <c r="C98" s="3"/>
      <c r="D98" s="3" t="s">
        <v>815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9.5" customHeight="1">
      <c r="A99" s="4" t="s">
        <v>138</v>
      </c>
      <c r="B99" s="3">
        <v>335711</v>
      </c>
      <c r="C99" s="3"/>
      <c r="D99" s="3" t="s">
        <v>795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9.5" customHeight="1">
      <c r="A100" s="4" t="s">
        <v>139</v>
      </c>
      <c r="B100" s="3">
        <v>496550</v>
      </c>
      <c r="C100" s="3"/>
      <c r="D100" s="3" t="s">
        <v>795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9.5" customHeight="1">
      <c r="A101" s="4" t="s">
        <v>140</v>
      </c>
      <c r="B101" s="3">
        <v>3415</v>
      </c>
      <c r="C101" s="3"/>
      <c r="D101" s="3" t="s">
        <v>795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9.5" customHeight="1">
      <c r="A102" s="4" t="s">
        <v>141</v>
      </c>
      <c r="B102" s="3">
        <v>10682</v>
      </c>
      <c r="C102" s="3"/>
      <c r="D102" s="3" t="s">
        <v>795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9.5" customHeight="1">
      <c r="A103" s="4" t="s">
        <v>142</v>
      </c>
      <c r="B103" s="3">
        <v>5700</v>
      </c>
      <c r="C103" s="3"/>
      <c r="D103" s="3" t="s">
        <v>795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9.5" customHeight="1">
      <c r="A104" s="4" t="s">
        <v>143</v>
      </c>
      <c r="B104" s="3">
        <v>83562</v>
      </c>
      <c r="C104" s="3"/>
      <c r="D104" s="3" t="s">
        <v>815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9.5" customHeight="1">
      <c r="A105" s="4" t="s">
        <v>144</v>
      </c>
      <c r="B105" s="3">
        <v>4472</v>
      </c>
      <c r="C105" s="3"/>
      <c r="D105" s="3" t="s">
        <v>795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9.5" customHeight="1">
      <c r="A106" s="4" t="s">
        <v>145</v>
      </c>
      <c r="B106" s="3">
        <v>69030</v>
      </c>
      <c r="C106" s="3"/>
      <c r="D106" s="3" t="s">
        <v>795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9.5" customHeight="1">
      <c r="A107" s="4" t="s">
        <v>146</v>
      </c>
      <c r="B107" s="3">
        <v>1874746.4</v>
      </c>
      <c r="C107" s="3"/>
      <c r="D107" s="3" t="s">
        <v>815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9.5" customHeight="1">
      <c r="A108" s="4" t="s">
        <v>147</v>
      </c>
      <c r="B108" s="3">
        <v>442931</v>
      </c>
      <c r="C108" s="3"/>
      <c r="D108" s="3" t="s">
        <v>815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9.5" customHeight="1">
      <c r="A109" s="4" t="s">
        <v>148</v>
      </c>
      <c r="B109" s="3">
        <v>27187</v>
      </c>
      <c r="C109" s="3"/>
      <c r="D109" s="3" t="s">
        <v>795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9.5" customHeight="1">
      <c r="A110" s="4" t="s">
        <v>149</v>
      </c>
      <c r="B110" s="3">
        <v>354</v>
      </c>
      <c r="C110" s="3"/>
      <c r="D110" s="3" t="s">
        <v>795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9.5" customHeight="1">
      <c r="A111" s="4" t="s">
        <v>150</v>
      </c>
      <c r="B111" s="3">
        <v>272794</v>
      </c>
      <c r="C111" s="3"/>
      <c r="D111" s="3" t="s">
        <v>815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9.5" customHeight="1">
      <c r="A112" s="4" t="s">
        <v>151</v>
      </c>
      <c r="B112" s="3">
        <v>17867</v>
      </c>
      <c r="C112" s="3"/>
      <c r="D112" s="3" t="s">
        <v>795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9.5" customHeight="1">
      <c r="A113" s="4" t="s">
        <v>152</v>
      </c>
      <c r="B113" s="3">
        <v>10242</v>
      </c>
      <c r="C113" s="3"/>
      <c r="D113" s="3" t="s">
        <v>795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9.5" customHeight="1">
      <c r="A114" s="4" t="s">
        <v>153</v>
      </c>
      <c r="B114" s="3">
        <v>41684</v>
      </c>
      <c r="C114" s="3"/>
      <c r="D114" s="3" t="s">
        <v>795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9.5" customHeight="1">
      <c r="A115" s="4" t="s">
        <v>154</v>
      </c>
      <c r="B115" s="3">
        <v>5340</v>
      </c>
      <c r="C115" s="3"/>
      <c r="D115" s="3" t="s">
        <v>795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9.5" customHeight="1">
      <c r="A116" s="4" t="s">
        <v>155</v>
      </c>
      <c r="B116" s="3">
        <v>29109.58</v>
      </c>
      <c r="C116" s="3"/>
      <c r="D116" s="3" t="s">
        <v>795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9.5" customHeight="1">
      <c r="A117" s="4" t="s">
        <v>156</v>
      </c>
      <c r="B117" s="3">
        <v>91718</v>
      </c>
      <c r="C117" s="3"/>
      <c r="D117" s="3" t="s">
        <v>815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9.5" customHeight="1">
      <c r="A118" s="4" t="s">
        <v>157</v>
      </c>
      <c r="B118" s="3">
        <v>12631</v>
      </c>
      <c r="C118" s="3"/>
      <c r="D118" s="3" t="s">
        <v>795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9.5" customHeight="1">
      <c r="A119" s="4" t="s">
        <v>158</v>
      </c>
      <c r="B119" s="3">
        <v>88518</v>
      </c>
      <c r="C119" s="3"/>
      <c r="D119" s="3" t="s">
        <v>795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9.5" customHeight="1">
      <c r="A120" s="4" t="s">
        <v>159</v>
      </c>
      <c r="B120" s="3">
        <v>50289</v>
      </c>
      <c r="C120" s="3"/>
      <c r="D120" s="3" t="s">
        <v>795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" right="0" top="0" bottom="0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4.7109375" customWidth="1"/>
    <col min="2" max="2" width="23.42578125" customWidth="1"/>
    <col min="3" max="3" width="17.7109375" customWidth="1"/>
    <col min="4" max="4" width="16.85546875" customWidth="1"/>
    <col min="5" max="8" width="6.85546875" customWidth="1"/>
    <col min="9" max="9" width="41.42578125" customWidth="1"/>
    <col min="10" max="10" width="12.5703125" customWidth="1"/>
    <col min="11" max="26" width="6.85546875" customWidth="1"/>
  </cols>
  <sheetData>
    <row r="1" spans="1:26" ht="19.5" customHeight="1">
      <c r="A1" s="1" t="s">
        <v>234</v>
      </c>
      <c r="B1" s="96">
        <f>SUM(B2:B300)</f>
        <v>357045597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9.5" customHeight="1">
      <c r="A2" s="4" t="s">
        <v>426</v>
      </c>
      <c r="B2" s="97">
        <v>581115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 t="s">
        <v>478</v>
      </c>
      <c r="B3" s="97">
        <v>78898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9.5" customHeight="1">
      <c r="A4" s="4" t="s">
        <v>456</v>
      </c>
      <c r="B4" s="97">
        <v>190588</v>
      </c>
      <c r="C4" s="3"/>
      <c r="D4" s="3">
        <v>357045597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9.5" customHeight="1">
      <c r="A5" s="4" t="s">
        <v>408</v>
      </c>
      <c r="B5" s="97">
        <v>67769</v>
      </c>
      <c r="C5" s="3"/>
      <c r="D5" s="3">
        <v>357045597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9.5" customHeight="1">
      <c r="A6" s="4" t="s">
        <v>340</v>
      </c>
      <c r="B6" s="97">
        <v>1788864</v>
      </c>
      <c r="C6" s="3"/>
      <c r="D6" s="3">
        <f>D5-D4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9.5" customHeight="1">
      <c r="A7" s="4" t="s">
        <v>394</v>
      </c>
      <c r="B7" s="97">
        <v>5874210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9.5" customHeight="1">
      <c r="A8" s="4" t="s">
        <v>382</v>
      </c>
      <c r="B8" s="97">
        <v>125528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9.5" customHeight="1">
      <c r="A9" s="4" t="s">
        <v>526</v>
      </c>
      <c r="B9" s="97">
        <v>10311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9.5" customHeight="1">
      <c r="A10" s="4" t="s">
        <v>523</v>
      </c>
      <c r="B10" s="97">
        <v>1449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9.5" customHeight="1">
      <c r="A11" s="4" t="s">
        <v>246</v>
      </c>
      <c r="B11" s="97">
        <v>534311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9.5" customHeight="1">
      <c r="A12" s="4" t="s">
        <v>252</v>
      </c>
      <c r="B12" s="97">
        <v>486903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9.5" customHeight="1">
      <c r="A13" s="4" t="s">
        <v>376</v>
      </c>
      <c r="B13" s="97">
        <v>1193879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9.5" customHeight="1">
      <c r="A14" s="4" t="s">
        <v>296</v>
      </c>
      <c r="B14" s="97">
        <v>6299533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9.5" customHeight="1">
      <c r="A15" s="4" t="s">
        <v>301</v>
      </c>
      <c r="B15" s="97">
        <v>80146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9.5" customHeight="1">
      <c r="A16" s="4" t="s">
        <v>435</v>
      </c>
      <c r="B16" s="97">
        <v>72030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9.5" customHeight="1">
      <c r="A17" s="4" t="s">
        <v>318</v>
      </c>
      <c r="B17" s="97">
        <v>117209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9.5" customHeight="1">
      <c r="A18" s="4" t="s">
        <v>431</v>
      </c>
      <c r="B18" s="97">
        <v>8866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9.5" customHeight="1">
      <c r="A19" s="4" t="s">
        <v>253</v>
      </c>
      <c r="B19" s="97">
        <v>3557587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9.5" customHeight="1">
      <c r="A20" s="4" t="s">
        <v>377</v>
      </c>
      <c r="B20" s="97">
        <v>1369561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9.5" customHeight="1">
      <c r="A21" s="4" t="s">
        <v>477</v>
      </c>
      <c r="B21" s="97">
        <v>403533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9.5" customHeight="1">
      <c r="A22" s="4" t="s">
        <v>450</v>
      </c>
      <c r="B22" s="97">
        <v>31401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9.5" customHeight="1">
      <c r="A23" s="4" t="s">
        <v>401</v>
      </c>
      <c r="B23" s="97">
        <v>404157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9.5" customHeight="1">
      <c r="A24" s="4" t="s">
        <v>520</v>
      </c>
      <c r="B24" s="97">
        <v>154787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9.5" customHeight="1">
      <c r="A25" s="4" t="s">
        <v>464</v>
      </c>
      <c r="B25" s="97">
        <v>183056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9.5" customHeight="1">
      <c r="A26" s="4" t="s">
        <v>518</v>
      </c>
      <c r="B26" s="97">
        <v>63860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9.5" customHeight="1">
      <c r="A27" s="4" t="s">
        <v>448</v>
      </c>
      <c r="B27" s="97">
        <v>77377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9.5" customHeight="1">
      <c r="A28" s="4" t="s">
        <v>366</v>
      </c>
      <c r="B28" s="97">
        <v>479622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9.5" customHeight="1">
      <c r="A29" s="4" t="s">
        <v>283</v>
      </c>
      <c r="B29" s="97">
        <v>107855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4" t="s">
        <v>529</v>
      </c>
      <c r="B30" s="97">
        <v>853803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9.5" customHeight="1">
      <c r="A31" s="4" t="s">
        <v>346</v>
      </c>
      <c r="B31" s="97">
        <v>187524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9.5" customHeight="1">
      <c r="A32" s="4" t="s">
        <v>495</v>
      </c>
      <c r="B32" s="97">
        <v>38839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9.5" customHeight="1">
      <c r="A33" s="4" t="s">
        <v>497</v>
      </c>
      <c r="B33" s="97">
        <v>193391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9.5" customHeight="1">
      <c r="A34" s="4" t="s">
        <v>280</v>
      </c>
      <c r="B34" s="97">
        <v>135773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9.5" customHeight="1">
      <c r="A35" s="4" t="s">
        <v>386</v>
      </c>
      <c r="B35" s="97">
        <v>4361003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9.5" customHeight="1">
      <c r="A36" s="4" t="s">
        <v>290</v>
      </c>
      <c r="B36" s="97">
        <v>1706648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9.5" customHeight="1">
      <c r="A37" s="4" t="s">
        <v>415</v>
      </c>
      <c r="B37" s="97">
        <v>633578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9.5" customHeight="1">
      <c r="A38" s="4" t="s">
        <v>468</v>
      </c>
      <c r="B38" s="97">
        <v>35170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9.5" customHeight="1">
      <c r="A39" s="4" t="s">
        <v>342</v>
      </c>
      <c r="B39" s="97">
        <v>251862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9.5" customHeight="1">
      <c r="A40" s="4" t="s">
        <v>504</v>
      </c>
      <c r="B40" s="97">
        <v>237479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9.5" customHeight="1">
      <c r="A41" s="4" t="s">
        <v>411</v>
      </c>
      <c r="B41" s="97">
        <v>1659673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9.5" customHeight="1">
      <c r="A42" s="4" t="s">
        <v>392</v>
      </c>
      <c r="B42" s="97">
        <v>1944174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9.5" customHeight="1">
      <c r="A43" s="4" t="s">
        <v>300</v>
      </c>
      <c r="B43" s="97">
        <v>317597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9.5" customHeight="1">
      <c r="A44" s="4" t="s">
        <v>257</v>
      </c>
      <c r="B44" s="97">
        <v>306904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9.5" customHeight="1">
      <c r="A45" s="4" t="s">
        <v>480</v>
      </c>
      <c r="B45" s="97">
        <v>78950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9.5" customHeight="1">
      <c r="A46" s="4" t="s">
        <v>247</v>
      </c>
      <c r="B46" s="97">
        <v>160856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9.5" customHeight="1">
      <c r="A47" s="4" t="s">
        <v>355</v>
      </c>
      <c r="B47" s="97">
        <v>404750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9.5" customHeight="1">
      <c r="A48" s="4" t="s">
        <v>387</v>
      </c>
      <c r="B48" s="97">
        <v>218549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9.5" customHeight="1">
      <c r="A49" s="4" t="s">
        <v>425</v>
      </c>
      <c r="B49" s="97">
        <v>710689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9.5" customHeight="1">
      <c r="A50" s="4" t="s">
        <v>306</v>
      </c>
      <c r="B50" s="97">
        <v>5834043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9.5" customHeight="1">
      <c r="A51" s="4" t="s">
        <v>454</v>
      </c>
      <c r="B51" s="97">
        <v>32120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9.5" customHeight="1">
      <c r="A52" s="4" t="s">
        <v>418</v>
      </c>
      <c r="B52" s="97">
        <v>788077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9.5" customHeight="1">
      <c r="A53" s="4" t="s">
        <v>503</v>
      </c>
      <c r="B53" s="97">
        <v>1141901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9.5" customHeight="1">
      <c r="A54" s="4" t="s">
        <v>356</v>
      </c>
      <c r="B54" s="97">
        <v>95486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9.5" customHeight="1">
      <c r="A55" s="4" t="s">
        <v>310</v>
      </c>
      <c r="B55" s="97">
        <v>3107343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9.5" customHeight="1">
      <c r="A56" s="4" t="s">
        <v>521</v>
      </c>
      <c r="B56" s="97">
        <v>98674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9.5" customHeight="1">
      <c r="A57" s="4" t="s">
        <v>322</v>
      </c>
      <c r="B57" s="97">
        <v>37558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9.5" customHeight="1">
      <c r="A58" s="4" t="s">
        <v>292</v>
      </c>
      <c r="B58" s="97">
        <v>6116335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9.5" customHeight="1">
      <c r="A59" s="4" t="s">
        <v>291</v>
      </c>
      <c r="B59" s="97">
        <v>2435068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9.5" customHeight="1">
      <c r="A60" s="4" t="s">
        <v>429</v>
      </c>
      <c r="B60" s="97">
        <v>10619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9.5" customHeight="1">
      <c r="A61" s="4" t="s">
        <v>496</v>
      </c>
      <c r="B61" s="97">
        <v>1234344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9.5" customHeight="1">
      <c r="A62" s="4" t="s">
        <v>473</v>
      </c>
      <c r="B62" s="97">
        <v>1946480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9.5" customHeight="1">
      <c r="A63" s="4" t="s">
        <v>488</v>
      </c>
      <c r="B63" s="97">
        <v>3218158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9.5" customHeight="1">
      <c r="A64" s="4" t="s">
        <v>256</v>
      </c>
      <c r="B64" s="97">
        <v>66532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9.5" customHeight="1">
      <c r="A65" s="4" t="s">
        <v>524</v>
      </c>
      <c r="B65" s="97">
        <v>342062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9.5" customHeight="1">
      <c r="A66" s="4" t="s">
        <v>239</v>
      </c>
      <c r="B66" s="97">
        <v>476773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9.5" customHeight="1">
      <c r="A67" s="4" t="s">
        <v>348</v>
      </c>
      <c r="B67" s="97">
        <v>313719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9.5" customHeight="1">
      <c r="A68" s="4" t="s">
        <v>500</v>
      </c>
      <c r="B68" s="97">
        <v>439081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9.5" customHeight="1">
      <c r="A69" s="4" t="s">
        <v>353</v>
      </c>
      <c r="B69" s="97">
        <v>283162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9.5" customHeight="1">
      <c r="A70" s="4" t="s">
        <v>362</v>
      </c>
      <c r="B70" s="97">
        <v>321508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9.5" customHeight="1">
      <c r="A71" s="4" t="s">
        <v>384</v>
      </c>
      <c r="B71" s="97">
        <v>3514412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9.5" customHeight="1">
      <c r="A72" s="4" t="s">
        <v>238</v>
      </c>
      <c r="B72" s="97">
        <v>188468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9.5" customHeight="1">
      <c r="A73" s="4" t="s">
        <v>331</v>
      </c>
      <c r="B73" s="97">
        <v>6562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9.5" customHeight="1">
      <c r="A74" s="4" t="s">
        <v>327</v>
      </c>
      <c r="B74" s="97">
        <v>1125382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9.5" customHeight="1">
      <c r="A75" s="4" t="s">
        <v>510</v>
      </c>
      <c r="B75" s="97">
        <v>457812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9.5" customHeight="1">
      <c r="A76" s="4" t="s">
        <v>281</v>
      </c>
      <c r="B76" s="97">
        <v>1029142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9.5" customHeight="1">
      <c r="A77" s="4" t="s">
        <v>372</v>
      </c>
      <c r="B77" s="97">
        <v>51923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9.5" customHeight="1">
      <c r="A78" s="4" t="s">
        <v>471</v>
      </c>
      <c r="B78" s="97">
        <v>160452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9.5" customHeight="1">
      <c r="A79" s="4" t="s">
        <v>295</v>
      </c>
      <c r="B79" s="97">
        <v>5521564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9.5" customHeight="1">
      <c r="A80" s="4" t="s">
        <v>255</v>
      </c>
      <c r="B80" s="97">
        <v>3236611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9.5" customHeight="1">
      <c r="A81" s="4" t="s">
        <v>298</v>
      </c>
      <c r="B81" s="97">
        <v>2511128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9.5" customHeight="1">
      <c r="A82" s="4" t="s">
        <v>373</v>
      </c>
      <c r="B82" s="97">
        <v>449739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9.5" customHeight="1">
      <c r="A83" s="4" t="s">
        <v>273</v>
      </c>
      <c r="B83" s="97">
        <v>423232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9.5" customHeight="1">
      <c r="A84" s="4" t="s">
        <v>265</v>
      </c>
      <c r="B84" s="97">
        <v>1118852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9.5" customHeight="1">
      <c r="A85" s="4" t="s">
        <v>380</v>
      </c>
      <c r="B85" s="97">
        <v>8875091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9.5" customHeight="1">
      <c r="A86" s="4" t="s">
        <v>474</v>
      </c>
      <c r="B86" s="97">
        <v>2615207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9.5" customHeight="1">
      <c r="A87" s="4" t="s">
        <v>334</v>
      </c>
      <c r="B87" s="97">
        <v>132258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9.5" customHeight="1">
      <c r="A88" s="4" t="s">
        <v>243</v>
      </c>
      <c r="B88" s="97">
        <v>1041318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9.5" customHeight="1">
      <c r="A89" s="4" t="s">
        <v>237</v>
      </c>
      <c r="B89" s="97">
        <v>7407058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9.5" customHeight="1">
      <c r="A90" s="4" t="s">
        <v>389</v>
      </c>
      <c r="B90" s="97">
        <v>103806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9.5" customHeight="1">
      <c r="A91" s="4" t="s">
        <v>412</v>
      </c>
      <c r="B91" s="97">
        <v>175000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9.5" customHeight="1">
      <c r="A92" s="4" t="s">
        <v>422</v>
      </c>
      <c r="B92" s="97">
        <v>111712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9.5" customHeight="1">
      <c r="A93" s="4" t="s">
        <v>446</v>
      </c>
      <c r="B93" s="97">
        <v>31264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9.5" customHeight="1">
      <c r="A94" s="4" t="s">
        <v>358</v>
      </c>
      <c r="B94" s="97">
        <v>104311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9.5" customHeight="1">
      <c r="A95" s="4" t="s">
        <v>466</v>
      </c>
      <c r="B95" s="97">
        <v>410687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9.5" customHeight="1">
      <c r="A96" s="4" t="s">
        <v>240</v>
      </c>
      <c r="B96" s="97">
        <v>40936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9.5" customHeight="1">
      <c r="A97" s="4" t="s">
        <v>367</v>
      </c>
      <c r="B97" s="97">
        <v>57082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9.5" customHeight="1">
      <c r="A98" s="4" t="s">
        <v>354</v>
      </c>
      <c r="B98" s="97">
        <v>79123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9.5" customHeight="1">
      <c r="A99" s="4" t="s">
        <v>259</v>
      </c>
      <c r="B99" s="97">
        <v>356359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9.5" customHeight="1">
      <c r="A100" s="4" t="s">
        <v>397</v>
      </c>
      <c r="B100" s="97">
        <v>487351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9.5" customHeight="1">
      <c r="A101" s="4" t="s">
        <v>363</v>
      </c>
      <c r="B101" s="97">
        <v>262048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9.5" customHeight="1">
      <c r="A102" s="4" t="s">
        <v>487</v>
      </c>
      <c r="B102" s="97">
        <v>607090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9.5" customHeight="1">
      <c r="A103" s="4" t="s">
        <v>437</v>
      </c>
      <c r="B103" s="97">
        <v>41536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9.5" customHeight="1">
      <c r="A104" s="4" t="s">
        <v>267</v>
      </c>
      <c r="B104" s="97">
        <v>2107516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9.5" customHeight="1">
      <c r="A105" s="4" t="s">
        <v>350</v>
      </c>
      <c r="B105" s="97">
        <v>506355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9.5" customHeight="1">
      <c r="A106" s="4" t="s">
        <v>531</v>
      </c>
      <c r="B106" s="97">
        <v>46724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9.5" customHeight="1">
      <c r="A107" s="4" t="s">
        <v>368</v>
      </c>
      <c r="B107" s="97">
        <v>50387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9.5" customHeight="1">
      <c r="A108" s="4" t="s">
        <v>330</v>
      </c>
      <c r="B108" s="97">
        <v>451248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9.5" customHeight="1">
      <c r="A109" s="4" t="s">
        <v>269</v>
      </c>
      <c r="B109" s="97">
        <v>900539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9.5" customHeight="1">
      <c r="A110" s="4" t="s">
        <v>245</v>
      </c>
      <c r="B110" s="97">
        <v>1013397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9.5" customHeight="1">
      <c r="A111" s="4" t="s">
        <v>483</v>
      </c>
      <c r="B111" s="97">
        <v>346873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9.5" customHeight="1">
      <c r="A112" s="4" t="s">
        <v>481</v>
      </c>
      <c r="B112" s="97">
        <v>206060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9.5" customHeight="1">
      <c r="A113" s="4" t="s">
        <v>369</v>
      </c>
      <c r="B113" s="97">
        <v>142305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9.5" customHeight="1">
      <c r="A114" s="4" t="s">
        <v>385</v>
      </c>
      <c r="B114" s="97">
        <v>1253435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9.5" customHeight="1">
      <c r="A115" s="4" t="s">
        <v>470</v>
      </c>
      <c r="B115" s="97">
        <v>279455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9.5" customHeight="1">
      <c r="A116" s="4" t="s">
        <v>285</v>
      </c>
      <c r="B116" s="97">
        <v>489372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9.5" customHeight="1">
      <c r="A117" s="4" t="s">
        <v>338</v>
      </c>
      <c r="B117" s="97">
        <v>1127718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9.5" customHeight="1">
      <c r="A118" s="4" t="s">
        <v>514</v>
      </c>
      <c r="B118" s="97">
        <v>50851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9.5" customHeight="1">
      <c r="A119" s="4" t="s">
        <v>489</v>
      </c>
      <c r="B119" s="97">
        <v>2115314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9.5" customHeight="1">
      <c r="A120" s="4" t="s">
        <v>315</v>
      </c>
      <c r="B120" s="97">
        <v>202733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9.5" customHeight="1">
      <c r="A121" s="4" t="s">
        <v>403</v>
      </c>
      <c r="B121" s="97">
        <v>204147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9.5" customHeight="1">
      <c r="A122" s="4" t="s">
        <v>263</v>
      </c>
      <c r="B122" s="97">
        <v>956174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9.5" customHeight="1">
      <c r="A123" s="4" t="s">
        <v>393</v>
      </c>
      <c r="B123" s="97">
        <v>5784602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9.5" customHeight="1">
      <c r="A124" s="4" t="s">
        <v>260</v>
      </c>
      <c r="B124" s="97">
        <v>669028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9.5" customHeight="1">
      <c r="A125" s="4" t="s">
        <v>433</v>
      </c>
      <c r="B125" s="97">
        <v>425697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9.5" customHeight="1">
      <c r="A126" s="4" t="s">
        <v>460</v>
      </c>
      <c r="B126" s="97">
        <f>20306407+112961</f>
        <v>20419368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9.5" customHeight="1">
      <c r="A127" s="4" t="s">
        <v>484</v>
      </c>
      <c r="B127" s="97">
        <v>49792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9.5" customHeight="1">
      <c r="A128" s="4" t="s">
        <v>502</v>
      </c>
      <c r="B128" s="97">
        <v>114364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9.5" customHeight="1">
      <c r="A129" s="4" t="s">
        <v>416</v>
      </c>
      <c r="B129" s="97">
        <v>152676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9.5" customHeight="1">
      <c r="A130" s="4" t="s">
        <v>463</v>
      </c>
      <c r="B130" s="97">
        <v>857094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9.5" customHeight="1">
      <c r="A131" s="4" t="s">
        <v>438</v>
      </c>
      <c r="B131" s="97">
        <v>124553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9.5" customHeight="1">
      <c r="A132" s="4" t="s">
        <v>424</v>
      </c>
      <c r="B132" s="97">
        <v>206410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9.5" customHeight="1">
      <c r="A133" s="4" t="s">
        <v>461</v>
      </c>
      <c r="B133" s="97">
        <v>131742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9.5" customHeight="1">
      <c r="A134" s="4" t="s">
        <v>449</v>
      </c>
      <c r="B134" s="97">
        <v>533897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9.5" customHeight="1">
      <c r="A135" s="4" t="s">
        <v>406</v>
      </c>
      <c r="B135" s="97">
        <v>163655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9.5" customHeight="1">
      <c r="A136" s="4" t="s">
        <v>506</v>
      </c>
      <c r="B136" s="97">
        <v>702911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9.5" customHeight="1">
      <c r="A137" s="4" t="s">
        <v>399</v>
      </c>
      <c r="B137" s="97">
        <v>374773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9.5" customHeight="1">
      <c r="A138" s="4" t="s">
        <v>391</v>
      </c>
      <c r="B138" s="97">
        <v>2831145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9.5" customHeight="1">
      <c r="A139" s="4" t="s">
        <v>276</v>
      </c>
      <c r="B139" s="97">
        <v>4482545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9.5" customHeight="1">
      <c r="A140" s="4" t="s">
        <v>443</v>
      </c>
      <c r="B140" s="97">
        <v>315315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9.5" customHeight="1">
      <c r="A141" s="4" t="s">
        <v>499</v>
      </c>
      <c r="B141" s="3">
        <v>13892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9.5" customHeight="1">
      <c r="A142" s="4" t="s">
        <v>304</v>
      </c>
      <c r="B142" s="97">
        <v>1469355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9.5" customHeight="1">
      <c r="A143" s="4" t="s">
        <v>383</v>
      </c>
      <c r="B143" s="97">
        <v>340378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9.5" customHeight="1">
      <c r="A144" s="4" t="s">
        <v>302</v>
      </c>
      <c r="B144" s="97">
        <v>1923354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9.5" customHeight="1">
      <c r="A145" s="4" t="s">
        <v>509</v>
      </c>
      <c r="B145" s="97">
        <v>784312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9.5" customHeight="1">
      <c r="A146" s="4" t="s">
        <v>244</v>
      </c>
      <c r="B146" s="97">
        <v>234567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9.5" customHeight="1">
      <c r="A147" s="4" t="s">
        <v>434</v>
      </c>
      <c r="B147" s="97">
        <v>565023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9.5" customHeight="1">
      <c r="A148" s="4" t="s">
        <v>261</v>
      </c>
      <c r="B148" s="97">
        <v>76757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9.5" customHeight="1">
      <c r="A149" s="4" t="s">
        <v>235</v>
      </c>
      <c r="B149" s="97">
        <v>91446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9.5" customHeight="1">
      <c r="A150" s="4" t="s">
        <v>375</v>
      </c>
      <c r="B150" s="97">
        <v>434032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9.5" customHeight="1">
      <c r="A151" s="4" t="s">
        <v>251</v>
      </c>
      <c r="B151" s="97">
        <v>195380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9.5" customHeight="1">
      <c r="A152" s="4" t="s">
        <v>357</v>
      </c>
      <c r="B152" s="97">
        <v>1786158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9.5" customHeight="1">
      <c r="A153" s="4" t="s">
        <v>323</v>
      </c>
      <c r="B153" s="97">
        <v>221665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9.5" customHeight="1">
      <c r="A154" s="4" t="s">
        <v>395</v>
      </c>
      <c r="B154" s="97">
        <v>1160999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9.5" customHeight="1">
      <c r="A155" s="4" t="s">
        <v>339</v>
      </c>
      <c r="B155" s="97">
        <v>590381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9.5" customHeight="1">
      <c r="A156" s="4" t="s">
        <v>311</v>
      </c>
      <c r="B156" s="97">
        <v>392678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9.5" customHeight="1">
      <c r="A157" s="4" t="s">
        <v>313</v>
      </c>
      <c r="B157" s="97">
        <v>2048578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9.5" customHeight="1">
      <c r="A158" s="4" t="s">
        <v>419</v>
      </c>
      <c r="B158" s="97">
        <v>137953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9.5" customHeight="1">
      <c r="A159" s="4" t="s">
        <v>530</v>
      </c>
      <c r="B159" s="97">
        <v>1430408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9.5" customHeight="1">
      <c r="A160" s="4" t="s">
        <v>421</v>
      </c>
      <c r="B160" s="97">
        <v>249073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9.5" customHeight="1">
      <c r="A161" s="4" t="s">
        <v>440</v>
      </c>
      <c r="B161" s="97">
        <v>88120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9.5" customHeight="1">
      <c r="A162" s="4" t="s">
        <v>336</v>
      </c>
      <c r="B162" s="97">
        <v>99188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9.5" customHeight="1">
      <c r="A163" s="4" t="s">
        <v>303</v>
      </c>
      <c r="B163" s="97">
        <v>59918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9.5" customHeight="1">
      <c r="A164" s="4" t="s">
        <v>299</v>
      </c>
      <c r="B164" s="97">
        <v>183313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9.5" customHeight="1">
      <c r="A165" s="4" t="s">
        <v>319</v>
      </c>
      <c r="B165" s="97">
        <v>11247104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9.5" customHeight="1">
      <c r="A166" s="4" t="s">
        <v>274</v>
      </c>
      <c r="B166" s="97">
        <v>5674417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9.5" customHeight="1">
      <c r="A167" s="4" t="s">
        <v>337</v>
      </c>
      <c r="B167" s="97">
        <v>143832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9.5" customHeight="1">
      <c r="A168" s="4" t="s">
        <v>498</v>
      </c>
      <c r="B168" s="97">
        <v>5982447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9.5" customHeight="1">
      <c r="A169" s="4" t="s">
        <v>379</v>
      </c>
      <c r="B169" s="97">
        <v>99301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9.5" customHeight="1">
      <c r="A170" s="4" t="s">
        <v>279</v>
      </c>
      <c r="B170" s="97">
        <v>2423074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9.5" customHeight="1">
      <c r="A171" s="4" t="s">
        <v>476</v>
      </c>
      <c r="B171" s="97">
        <v>942428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9.5" customHeight="1">
      <c r="A172" s="4" t="s">
        <v>254</v>
      </c>
      <c r="B172" s="97">
        <v>53226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9.5" customHeight="1">
      <c r="A173" s="4" t="s">
        <v>492</v>
      </c>
      <c r="B173" s="97">
        <f>259089+4720</f>
        <v>263809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9.5" customHeight="1">
      <c r="A174" s="4" t="s">
        <v>469</v>
      </c>
      <c r="B174" s="97">
        <v>205134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9.5" customHeight="1">
      <c r="A175" s="4" t="s">
        <v>475</v>
      </c>
      <c r="B175" s="97">
        <v>2711172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9.5" customHeight="1">
      <c r="A176" s="4" t="s">
        <v>250</v>
      </c>
      <c r="B176" s="97">
        <v>1663939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9.5" customHeight="1">
      <c r="A177" s="4" t="s">
        <v>374</v>
      </c>
      <c r="B177" s="97">
        <v>603701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9.5" customHeight="1">
      <c r="A178" s="4" t="s">
        <v>275</v>
      </c>
      <c r="B178" s="97">
        <v>79132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9.5" customHeight="1">
      <c r="A179" s="4" t="s">
        <v>420</v>
      </c>
      <c r="B179" s="97">
        <v>2743254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9.5" customHeight="1">
      <c r="A180" s="4" t="s">
        <v>293</v>
      </c>
      <c r="B180" s="97">
        <v>238766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9.5" customHeight="1">
      <c r="A181" s="4" t="s">
        <v>409</v>
      </c>
      <c r="B181" s="97">
        <v>15290383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9.5" customHeight="1">
      <c r="A182" s="4" t="s">
        <v>359</v>
      </c>
      <c r="B182" s="97">
        <v>8112622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9.5" customHeight="1">
      <c r="A183" s="4" t="s">
        <v>405</v>
      </c>
      <c r="B183" s="97">
        <v>82490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9.5" customHeight="1">
      <c r="A184" s="4" t="s">
        <v>442</v>
      </c>
      <c r="B184" s="97">
        <v>15059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9.5" customHeight="1">
      <c r="A185" s="4" t="s">
        <v>352</v>
      </c>
      <c r="B185" s="97">
        <v>813860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9.5" customHeight="1">
      <c r="A186" s="4" t="s">
        <v>268</v>
      </c>
      <c r="B186" s="97">
        <v>162750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9.5" customHeight="1">
      <c r="A187" s="4" t="s">
        <v>491</v>
      </c>
      <c r="B187" s="97">
        <v>170540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9.5" customHeight="1">
      <c r="A188" s="4" t="s">
        <v>326</v>
      </c>
      <c r="B188" s="97">
        <v>184160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9.5" customHeight="1">
      <c r="A189" s="4" t="s">
        <v>436</v>
      </c>
      <c r="B189" s="97">
        <v>738813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9.5" customHeight="1">
      <c r="A190" s="4" t="s">
        <v>390</v>
      </c>
      <c r="B190" s="97">
        <v>97356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9.5" customHeight="1">
      <c r="A191" s="4" t="s">
        <v>381</v>
      </c>
      <c r="B191" s="97">
        <v>582663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9.5" customHeight="1">
      <c r="A192" s="4" t="s">
        <v>288</v>
      </c>
      <c r="B192" s="97">
        <v>413407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9.5" customHeight="1">
      <c r="A193" s="4" t="s">
        <v>361</v>
      </c>
      <c r="B193" s="97">
        <v>235356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9.5" customHeight="1">
      <c r="A194" s="4" t="s">
        <v>508</v>
      </c>
      <c r="B194" s="97">
        <v>453383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9.5" customHeight="1">
      <c r="A195" s="4" t="s">
        <v>396</v>
      </c>
      <c r="B195" s="97">
        <v>1164078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9.5" customHeight="1">
      <c r="A196" s="4" t="s">
        <v>324</v>
      </c>
      <c r="B196" s="97">
        <v>23610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9.5" customHeight="1">
      <c r="A197" s="4" t="s">
        <v>417</v>
      </c>
      <c r="B197" s="97">
        <v>1360604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9.5" customHeight="1">
      <c r="A198" s="4" t="s">
        <v>328</v>
      </c>
      <c r="B198" s="97">
        <v>1075296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9.5" customHeight="1">
      <c r="A199" s="4" t="s">
        <v>515</v>
      </c>
      <c r="B199" s="97">
        <v>116448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9.5" customHeight="1">
      <c r="A200" s="4" t="s">
        <v>507</v>
      </c>
      <c r="B200" s="97">
        <v>390570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9.5" customHeight="1">
      <c r="A201" s="4" t="s">
        <v>270</v>
      </c>
      <c r="B201" s="97">
        <v>710487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9.5" customHeight="1">
      <c r="A202" s="4" t="s">
        <v>490</v>
      </c>
      <c r="B202" s="97">
        <v>574182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9.5" customHeight="1">
      <c r="A203" s="4" t="s">
        <v>264</v>
      </c>
      <c r="B203" s="97">
        <v>2299475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9.5" customHeight="1">
      <c r="A204" s="4" t="s">
        <v>407</v>
      </c>
      <c r="B204" s="97">
        <v>397248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9.5" customHeight="1">
      <c r="A205" s="4" t="s">
        <v>287</v>
      </c>
      <c r="B205" s="97">
        <v>622146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9.5" customHeight="1">
      <c r="A206" s="4" t="s">
        <v>465</v>
      </c>
      <c r="B206" s="97">
        <v>446454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9.5" customHeight="1">
      <c r="A207" s="4" t="s">
        <v>351</v>
      </c>
      <c r="B207" s="97">
        <v>293376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9.5" customHeight="1">
      <c r="A208" s="4" t="s">
        <v>513</v>
      </c>
      <c r="B208" s="97">
        <v>80860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9.5" customHeight="1">
      <c r="A209" s="4" t="s">
        <v>493</v>
      </c>
      <c r="B209" s="97">
        <v>142094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9.5" customHeight="1">
      <c r="A210" s="4" t="s">
        <v>451</v>
      </c>
      <c r="B210" s="97">
        <v>232529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9.5" customHeight="1">
      <c r="A211" s="4" t="s">
        <v>410</v>
      </c>
      <c r="B211" s="97">
        <v>101592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9.5" customHeight="1">
      <c r="A212" s="4" t="s">
        <v>314</v>
      </c>
      <c r="B212" s="97">
        <v>5842009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9.5" customHeight="1">
      <c r="A213" s="4" t="s">
        <v>472</v>
      </c>
      <c r="B213" s="97">
        <v>3237555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9.5" customHeight="1">
      <c r="A214" s="4" t="s">
        <v>329</v>
      </c>
      <c r="B214" s="97">
        <v>788509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9.5" customHeight="1">
      <c r="A215" s="4" t="s">
        <v>341</v>
      </c>
      <c r="B215" s="97">
        <v>217683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9.5" customHeight="1">
      <c r="A216" s="4" t="s">
        <v>316</v>
      </c>
      <c r="B216" s="97">
        <v>457681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9.5" customHeight="1">
      <c r="A217" s="4" t="s">
        <v>459</v>
      </c>
      <c r="B217" s="97">
        <v>442149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9.5" customHeight="1">
      <c r="A218" s="4" t="s">
        <v>371</v>
      </c>
      <c r="B218" s="97">
        <v>74607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9.5" customHeight="1">
      <c r="A219" s="4" t="s">
        <v>398</v>
      </c>
      <c r="B219" s="97">
        <v>447042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9.5" customHeight="1">
      <c r="A220" s="4" t="s">
        <v>430</v>
      </c>
      <c r="B220" s="97">
        <v>843940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9.5" customHeight="1">
      <c r="A221" s="4" t="s">
        <v>458</v>
      </c>
      <c r="B221" s="97">
        <v>966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9.5" customHeight="1">
      <c r="A222" s="4" t="s">
        <v>317</v>
      </c>
      <c r="B222" s="97">
        <v>48358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9.5" customHeight="1">
      <c r="A223" s="4" t="s">
        <v>428</v>
      </c>
      <c r="B223" s="97">
        <v>7318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9.5" customHeight="1">
      <c r="A224" s="4" t="s">
        <v>347</v>
      </c>
      <c r="B224" s="97">
        <v>484251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9.5" customHeight="1">
      <c r="A225" s="4" t="s">
        <v>335</v>
      </c>
      <c r="B225" s="97">
        <v>67341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9.5" customHeight="1">
      <c r="A226" s="4" t="s">
        <v>388</v>
      </c>
      <c r="B226" s="97">
        <v>766090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9.5" customHeight="1">
      <c r="A227" s="4" t="s">
        <v>453</v>
      </c>
      <c r="B227" s="97">
        <v>15977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9.5" customHeight="1">
      <c r="A228" s="4" t="s">
        <v>402</v>
      </c>
      <c r="B228" s="97">
        <v>1629623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9.5" customHeight="1">
      <c r="A229" s="4" t="s">
        <v>445</v>
      </c>
      <c r="B229" s="97">
        <v>1871178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9.5" customHeight="1">
      <c r="A230" s="4" t="s">
        <v>305</v>
      </c>
      <c r="B230" s="97">
        <v>80425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9.5" customHeight="1">
      <c r="A231" s="4" t="s">
        <v>284</v>
      </c>
      <c r="B231" s="97">
        <v>2297453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9.5" customHeight="1">
      <c r="A232" s="4" t="s">
        <v>297</v>
      </c>
      <c r="B232" s="97">
        <v>166007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9.5" customHeight="1">
      <c r="A233" s="4" t="s">
        <v>321</v>
      </c>
      <c r="B233" s="97">
        <v>1157792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9.5" customHeight="1">
      <c r="A234" s="4" t="s">
        <v>516</v>
      </c>
      <c r="B234" s="97">
        <v>3990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9.5" customHeight="1">
      <c r="A235" s="4" t="s">
        <v>312</v>
      </c>
      <c r="B235" s="97">
        <v>1306651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9.5" customHeight="1">
      <c r="A236" s="4" t="s">
        <v>282</v>
      </c>
      <c r="B236" s="97">
        <v>841390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9.5" customHeight="1">
      <c r="A237" s="4" t="s">
        <v>277</v>
      </c>
      <c r="B237" s="97">
        <v>3936769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9.5" customHeight="1">
      <c r="A238" s="4" t="s">
        <v>517</v>
      </c>
      <c r="B238" s="97">
        <v>87836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9.5" customHeight="1">
      <c r="A239" s="4" t="s">
        <v>262</v>
      </c>
      <c r="B239" s="97">
        <v>207597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9.5" customHeight="1">
      <c r="A240" s="4" t="s">
        <v>249</v>
      </c>
      <c r="B240" s="97">
        <v>159225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9.5" customHeight="1">
      <c r="A241" s="4" t="s">
        <v>349</v>
      </c>
      <c r="B241" s="97">
        <v>342308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9.5" customHeight="1">
      <c r="A242" s="4" t="s">
        <v>400</v>
      </c>
      <c r="B242" s="97">
        <v>82124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9.5" customHeight="1">
      <c r="A243" s="4" t="s">
        <v>345</v>
      </c>
      <c r="B243" s="97">
        <v>143584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9.5" customHeight="1">
      <c r="A244" s="4" t="s">
        <v>494</v>
      </c>
      <c r="B244" s="97">
        <v>186873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9.5" customHeight="1">
      <c r="A245" s="4" t="s">
        <v>364</v>
      </c>
      <c r="B245" s="97">
        <v>4362802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9.5" customHeight="1">
      <c r="A246" s="4" t="s">
        <v>457</v>
      </c>
      <c r="B246" s="97">
        <v>167299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9.5" customHeight="1">
      <c r="A247" s="4" t="s">
        <v>532</v>
      </c>
      <c r="B247" s="97">
        <v>171607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9.5" customHeight="1">
      <c r="A248" s="4" t="s">
        <v>467</v>
      </c>
      <c r="B248" s="97">
        <v>319832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9.5" customHeight="1">
      <c r="A249" s="4" t="s">
        <v>325</v>
      </c>
      <c r="B249" s="97">
        <v>426402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9.5" customHeight="1">
      <c r="A250" s="4" t="s">
        <v>512</v>
      </c>
      <c r="B250" s="97">
        <v>34148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9.5" customHeight="1">
      <c r="A251" s="4" t="s">
        <v>519</v>
      </c>
      <c r="B251" s="97">
        <v>43001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9.5" customHeight="1">
      <c r="A252" s="4" t="s">
        <v>404</v>
      </c>
      <c r="B252" s="97">
        <v>442245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9.5" customHeight="1">
      <c r="A253" s="4" t="s">
        <v>525</v>
      </c>
      <c r="B253" s="97">
        <v>694288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9.5" customHeight="1">
      <c r="A254" s="4" t="s">
        <v>241</v>
      </c>
      <c r="B254" s="97">
        <v>346710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9.5" customHeight="1">
      <c r="A255" s="4" t="s">
        <v>447</v>
      </c>
      <c r="B255" s="97">
        <v>1722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9.5" customHeight="1">
      <c r="A256" s="4" t="s">
        <v>452</v>
      </c>
      <c r="B256" s="97">
        <v>287788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9.5" customHeight="1">
      <c r="A257" s="4" t="s">
        <v>370</v>
      </c>
      <c r="B257" s="97">
        <v>81163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9.5" customHeight="1">
      <c r="A258" s="4" t="s">
        <v>505</v>
      </c>
      <c r="B258" s="97">
        <v>6436215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9.5" customHeight="1">
      <c r="A259" s="4" t="s">
        <v>271</v>
      </c>
      <c r="B259" s="97">
        <v>1363053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9.5" customHeight="1">
      <c r="A260" s="4" t="s">
        <v>527</v>
      </c>
      <c r="B260" s="97">
        <v>1134449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9.5" customHeight="1">
      <c r="A261" s="4" t="s">
        <v>533</v>
      </c>
      <c r="B261" s="97">
        <v>813258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9.5" customHeight="1">
      <c r="A262" s="4" t="s">
        <v>343</v>
      </c>
      <c r="B262" s="97">
        <v>74058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9.5" customHeight="1">
      <c r="A263" s="4" t="s">
        <v>360</v>
      </c>
      <c r="B263" s="97">
        <v>203756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9.5" customHeight="1">
      <c r="A264" s="4" t="s">
        <v>427</v>
      </c>
      <c r="B264" s="97">
        <v>9148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9.5" customHeight="1">
      <c r="A265" s="4" t="s">
        <v>248</v>
      </c>
      <c r="B265" s="97">
        <v>386116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9.5" customHeight="1">
      <c r="A266" s="4" t="s">
        <v>423</v>
      </c>
      <c r="B266" s="97">
        <v>95918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9.5" customHeight="1">
      <c r="A267" s="4" t="s">
        <v>266</v>
      </c>
      <c r="B267" s="97">
        <v>971225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9.5" customHeight="1">
      <c r="A268" s="4" t="s">
        <v>278</v>
      </c>
      <c r="B268" s="97">
        <v>7041781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9.5" customHeight="1">
      <c r="A269" s="4" t="s">
        <v>444</v>
      </c>
      <c r="B269" s="97">
        <v>575832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9.5" customHeight="1">
      <c r="A270" s="4" t="s">
        <v>242</v>
      </c>
      <c r="B270" s="97">
        <v>1554291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9.5" customHeight="1">
      <c r="A271" s="4" t="s">
        <v>522</v>
      </c>
      <c r="B271" s="97">
        <v>63724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9.5" customHeight="1">
      <c r="A272" s="4" t="s">
        <v>344</v>
      </c>
      <c r="B272" s="97">
        <v>200982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9.5" customHeight="1">
      <c r="A273" s="4" t="s">
        <v>485</v>
      </c>
      <c r="B273" s="97">
        <v>250100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9.5" customHeight="1">
      <c r="A274" s="4" t="s">
        <v>365</v>
      </c>
      <c r="B274" s="97">
        <v>339363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9.5" customHeight="1">
      <c r="A275" s="4" t="s">
        <v>378</v>
      </c>
      <c r="B275" s="97">
        <v>1857704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9.5" customHeight="1">
      <c r="A276" s="4" t="s">
        <v>413</v>
      </c>
      <c r="B276" s="97">
        <v>73250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9.5" customHeight="1">
      <c r="A277" s="4" t="s">
        <v>258</v>
      </c>
      <c r="B277" s="97">
        <v>317448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9.5" customHeight="1">
      <c r="A278" s="4" t="s">
        <v>511</v>
      </c>
      <c r="B278" s="97">
        <v>56748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9.5" customHeight="1">
      <c r="A279" s="4" t="s">
        <v>289</v>
      </c>
      <c r="B279" s="97">
        <v>3569656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9.5" customHeight="1">
      <c r="A280" s="4" t="s">
        <v>439</v>
      </c>
      <c r="B280" s="97">
        <v>30792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9.5" customHeight="1">
      <c r="A281" s="4" t="s">
        <v>320</v>
      </c>
      <c r="B281" s="97">
        <v>4273936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9.5" customHeight="1">
      <c r="A282" s="4" t="s">
        <v>482</v>
      </c>
      <c r="B282" s="97">
        <v>26757957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9.5" customHeight="1">
      <c r="A283" s="4" t="s">
        <v>501</v>
      </c>
      <c r="B283" s="97">
        <v>189008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9.5" customHeight="1">
      <c r="A284" s="4" t="s">
        <v>455</v>
      </c>
      <c r="B284" s="97">
        <v>706405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9.5" customHeight="1">
      <c r="A285" s="4" t="s">
        <v>307</v>
      </c>
      <c r="B285" s="97">
        <v>708879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9.5" customHeight="1">
      <c r="A286" s="4" t="s">
        <v>332</v>
      </c>
      <c r="B286" s="97">
        <v>243948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9.5" customHeight="1">
      <c r="A287" s="4" t="s">
        <v>486</v>
      </c>
      <c r="B287" s="97">
        <v>408930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9.5" customHeight="1">
      <c r="A288" s="4" t="s">
        <v>333</v>
      </c>
      <c r="B288" s="97">
        <v>9617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9.5" customHeight="1">
      <c r="A289" s="4" t="s">
        <v>294</v>
      </c>
      <c r="B289" s="97">
        <v>2977163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9.5" customHeight="1">
      <c r="A290" s="4" t="s">
        <v>479</v>
      </c>
      <c r="B290" s="97">
        <v>932909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9.5" customHeight="1">
      <c r="A291" s="4" t="s">
        <v>236</v>
      </c>
      <c r="B291" s="97">
        <v>1892352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9.5" customHeight="1">
      <c r="A292" s="4" t="s">
        <v>462</v>
      </c>
      <c r="B292" s="97">
        <v>69053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9.5" customHeight="1">
      <c r="A293" s="4" t="s">
        <v>528</v>
      </c>
      <c r="B293" s="97">
        <v>275169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9.5" customHeight="1">
      <c r="A294" s="4" t="s">
        <v>286</v>
      </c>
      <c r="B294" s="97">
        <v>2903099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9.5" customHeight="1">
      <c r="A295" s="4" t="s">
        <v>432</v>
      </c>
      <c r="B295" s="97">
        <v>179158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9.5" customHeight="1">
      <c r="A296" s="4" t="s">
        <v>441</v>
      </c>
      <c r="B296" s="97">
        <v>10823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9.5" customHeight="1">
      <c r="A297" s="4" t="s">
        <v>272</v>
      </c>
      <c r="B297" s="97">
        <v>3054138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9.5" customHeight="1">
      <c r="A298" s="4" t="s">
        <v>308</v>
      </c>
      <c r="B298" s="97">
        <v>70330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9.5" customHeight="1">
      <c r="A299" s="4" t="s">
        <v>414</v>
      </c>
      <c r="B299" s="97">
        <v>301098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9.5" customHeight="1">
      <c r="A300" s="4" t="s">
        <v>309</v>
      </c>
      <c r="B300" s="97">
        <v>360549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4"/>
      <c r="B301" s="97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4"/>
      <c r="B302" s="97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4"/>
      <c r="B303" s="97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4"/>
      <c r="B304" s="97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4"/>
      <c r="B305" s="97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4"/>
      <c r="B306" s="97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4"/>
      <c r="B307" s="97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4"/>
      <c r="B308" s="97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4"/>
      <c r="B309" s="97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4"/>
      <c r="B310" s="97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4"/>
      <c r="B311" s="97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4"/>
      <c r="B312" s="97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4"/>
      <c r="B313" s="97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4"/>
      <c r="B314" s="97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4"/>
      <c r="B315" s="97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4"/>
      <c r="B316" s="97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4" t="s">
        <v>543</v>
      </c>
      <c r="B317" s="3">
        <v>2383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4" t="s">
        <v>544</v>
      </c>
      <c r="B318" s="3">
        <v>1035952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4" t="s">
        <v>545</v>
      </c>
      <c r="B319" s="3">
        <v>1943296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4" t="s">
        <v>546</v>
      </c>
      <c r="B320" s="3">
        <v>542050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4" t="s">
        <v>547</v>
      </c>
      <c r="B321" s="3">
        <v>42000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4" t="s">
        <v>548</v>
      </c>
      <c r="B322" s="3">
        <v>197020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4" t="s">
        <v>549</v>
      </c>
      <c r="B323" s="3">
        <f>1572101.99</f>
        <v>1572101.99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4" t="s">
        <v>550</v>
      </c>
      <c r="B324" s="3">
        <v>8463.06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4" t="s">
        <v>551</v>
      </c>
      <c r="B325" s="3">
        <v>2754214.68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4"/>
      <c r="B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4" t="s">
        <v>552</v>
      </c>
      <c r="B327" s="3">
        <v>609703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4" t="s">
        <v>553</v>
      </c>
      <c r="B328" s="3">
        <f>1873001+367213.28</f>
        <v>2240214.2800000003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4" t="s">
        <v>554</v>
      </c>
      <c r="B329" s="3">
        <v>358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4" t="s">
        <v>555</v>
      </c>
      <c r="B330" s="3">
        <v>1792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4" t="s">
        <v>556</v>
      </c>
      <c r="B331" s="3">
        <f>228382+50000</f>
        <v>278382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4" t="s">
        <v>557</v>
      </c>
      <c r="B332" s="3">
        <v>60846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4"/>
      <c r="B333" s="97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4"/>
      <c r="B334" s="97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4"/>
      <c r="B335" s="97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4"/>
      <c r="B336" s="97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4"/>
      <c r="B337" s="97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4"/>
      <c r="B338" s="97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4"/>
      <c r="B339" s="97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4"/>
      <c r="B340" s="97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4"/>
      <c r="B341" s="97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4"/>
      <c r="B342" s="97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4"/>
      <c r="B343" s="97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4"/>
      <c r="B344" s="97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4"/>
      <c r="B345" s="97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4"/>
      <c r="B346" s="97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4"/>
      <c r="B347" s="97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4"/>
      <c r="B348" s="97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4"/>
      <c r="B349" s="97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4"/>
      <c r="B350" s="97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4"/>
      <c r="B351" s="97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4"/>
      <c r="B352" s="97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4"/>
      <c r="B353" s="97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4"/>
      <c r="B354" s="97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4"/>
      <c r="B355" s="97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4"/>
      <c r="B356" s="97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4"/>
      <c r="B357" s="97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4"/>
      <c r="B358" s="97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4"/>
      <c r="B359" s="97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4"/>
      <c r="B360" s="97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4"/>
      <c r="B361" s="97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4"/>
      <c r="B362" s="97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4"/>
      <c r="B363" s="97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4"/>
      <c r="B364" s="97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4"/>
      <c r="B365" s="97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4"/>
      <c r="B366" s="97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4"/>
      <c r="B367" s="97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4"/>
      <c r="B368" s="97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4"/>
      <c r="B369" s="97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4"/>
      <c r="B370" s="97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4"/>
      <c r="B371" s="97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4"/>
      <c r="B372" s="97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4"/>
      <c r="B373" s="97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4"/>
      <c r="B374" s="9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4"/>
      <c r="B375" s="9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4"/>
      <c r="B376" s="9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4"/>
      <c r="B377" s="9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4"/>
      <c r="B378" s="9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4"/>
      <c r="B379" s="9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4"/>
      <c r="B380" s="9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4"/>
      <c r="B381" s="9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4"/>
      <c r="B382" s="9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4"/>
      <c r="B383" s="9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4"/>
      <c r="B384" s="9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4"/>
      <c r="B385" s="9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4"/>
      <c r="B386" s="9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4"/>
      <c r="B387" s="9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4"/>
      <c r="B388" s="9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4"/>
      <c r="B389" s="9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4"/>
      <c r="B390" s="9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4"/>
      <c r="B391" s="9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4"/>
      <c r="B392" s="9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4"/>
      <c r="B393" s="9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4"/>
      <c r="B394" s="9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4"/>
      <c r="B395" s="9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4"/>
      <c r="B396" s="9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4"/>
      <c r="B397" s="9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4"/>
      <c r="B398" s="9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4"/>
      <c r="B399" s="9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4"/>
      <c r="B400" s="9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4"/>
      <c r="B401" s="9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4"/>
      <c r="B402" s="9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4"/>
      <c r="B403" s="9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4"/>
      <c r="B404" s="9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4"/>
      <c r="B405" s="9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4"/>
      <c r="B406" s="9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4"/>
      <c r="B407" s="9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4"/>
      <c r="B408" s="9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4"/>
      <c r="B409" s="9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4"/>
      <c r="B410" s="9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4"/>
      <c r="B411" s="9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4"/>
      <c r="B412" s="9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4"/>
      <c r="B413" s="9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4"/>
      <c r="B414" s="9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4"/>
      <c r="B415" s="9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4"/>
      <c r="B416" s="9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4"/>
      <c r="B417" s="9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4"/>
      <c r="B418" s="9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4"/>
      <c r="B419" s="9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4"/>
      <c r="B420" s="9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4"/>
      <c r="B421" s="9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4"/>
      <c r="B422" s="9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4"/>
      <c r="B423" s="9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4"/>
      <c r="B424" s="9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4"/>
      <c r="B425" s="9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4"/>
      <c r="B426" s="9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4"/>
      <c r="B427" s="9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4"/>
      <c r="B428" s="9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4"/>
      <c r="B429" s="9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4"/>
      <c r="B430" s="9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4"/>
      <c r="B431" s="9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4"/>
      <c r="B432" s="9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4"/>
      <c r="B433" s="9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4"/>
      <c r="B434" s="9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4"/>
      <c r="B435" s="9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4"/>
      <c r="B436" s="9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4"/>
      <c r="B437" s="9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4"/>
      <c r="B438" s="9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4"/>
      <c r="B439" s="9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4"/>
      <c r="B440" s="9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4"/>
      <c r="B441" s="9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4"/>
      <c r="B442" s="9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4"/>
      <c r="B443" s="9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4"/>
      <c r="B444" s="9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4"/>
      <c r="B445" s="9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4"/>
      <c r="B446" s="9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4"/>
      <c r="B447" s="9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4"/>
      <c r="B448" s="9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4"/>
      <c r="B449" s="9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4"/>
      <c r="B450" s="9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4"/>
      <c r="B451" s="9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4"/>
      <c r="B452" s="9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4"/>
      <c r="B453" s="9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4"/>
      <c r="B454" s="9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4"/>
      <c r="B455" s="9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4"/>
      <c r="B456" s="9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4"/>
      <c r="B457" s="9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4"/>
      <c r="B458" s="9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4"/>
      <c r="B459" s="9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4"/>
      <c r="B460" s="9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4"/>
      <c r="B461" s="9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4"/>
      <c r="B462" s="9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4"/>
      <c r="B463" s="9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4"/>
      <c r="B464" s="9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4"/>
      <c r="B465" s="9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4"/>
      <c r="B466" s="9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4"/>
      <c r="B467" s="9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4"/>
      <c r="B468" s="9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4"/>
      <c r="B469" s="9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4"/>
      <c r="B470" s="9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4"/>
      <c r="B471" s="9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4"/>
      <c r="B472" s="9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4"/>
      <c r="B473" s="9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4"/>
      <c r="B474" s="9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4"/>
      <c r="B475" s="9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4"/>
      <c r="B476" s="9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4"/>
      <c r="B477" s="9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4"/>
      <c r="B478" s="9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4"/>
      <c r="B479" s="9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4"/>
      <c r="B480" s="9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4"/>
      <c r="B481" s="9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4"/>
      <c r="B482" s="9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4"/>
      <c r="B483" s="9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4"/>
      <c r="B484" s="9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4"/>
      <c r="B485" s="9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4"/>
      <c r="B486" s="9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4"/>
      <c r="B487" s="9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4"/>
      <c r="B488" s="9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4"/>
      <c r="B489" s="9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4"/>
      <c r="B490" s="9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4"/>
      <c r="B491" s="9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4"/>
      <c r="B492" s="9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4"/>
      <c r="B493" s="9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4"/>
      <c r="B494" s="9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4"/>
      <c r="B495" s="9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4"/>
      <c r="B496" s="9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4"/>
      <c r="B497" s="9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4"/>
      <c r="B498" s="9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4"/>
      <c r="B499" s="9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4"/>
      <c r="B500" s="9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4"/>
      <c r="B501" s="9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4"/>
      <c r="B502" s="9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4"/>
      <c r="B503" s="9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4"/>
      <c r="B504" s="9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4"/>
      <c r="B505" s="9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4"/>
      <c r="B506" s="9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4"/>
      <c r="B507" s="9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4"/>
      <c r="B508" s="9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4"/>
      <c r="B509" s="9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4"/>
      <c r="B510" s="9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4"/>
      <c r="B511" s="9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4"/>
      <c r="B512" s="9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4"/>
      <c r="B513" s="9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4"/>
      <c r="B514" s="9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4"/>
      <c r="B515" s="9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4"/>
      <c r="B516" s="9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4"/>
      <c r="B517" s="9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4"/>
      <c r="B518" s="9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4"/>
      <c r="B519" s="9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4"/>
      <c r="B520" s="9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4"/>
      <c r="B521" s="9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4"/>
      <c r="B522" s="9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4"/>
      <c r="B523" s="9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4"/>
      <c r="B524" s="9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4"/>
      <c r="B525" s="9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4"/>
      <c r="B526" s="9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4"/>
      <c r="B527" s="9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4"/>
      <c r="B528" s="9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4"/>
      <c r="B529" s="9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4"/>
      <c r="B530" s="9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4"/>
      <c r="B531" s="9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4"/>
      <c r="B532" s="9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4"/>
      <c r="B533" s="9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4"/>
      <c r="B534" s="9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4"/>
      <c r="B535" s="9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4"/>
      <c r="B536" s="9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4"/>
      <c r="B537" s="9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4"/>
      <c r="B538" s="9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4"/>
      <c r="B539" s="9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4"/>
      <c r="B540" s="9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4"/>
      <c r="B541" s="9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4"/>
      <c r="B542" s="9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4"/>
      <c r="B543" s="9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4"/>
      <c r="B544" s="9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4"/>
      <c r="B545" s="9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4"/>
      <c r="B546" s="9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4"/>
      <c r="B547" s="9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4"/>
      <c r="B548" s="9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4"/>
      <c r="B549" s="9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4"/>
      <c r="B550" s="9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4"/>
      <c r="B551" s="9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4"/>
      <c r="B552" s="9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4"/>
      <c r="B553" s="9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4"/>
      <c r="B554" s="9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4"/>
      <c r="B555" s="9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4"/>
      <c r="B556" s="9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4"/>
      <c r="B557" s="9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4"/>
      <c r="B558" s="9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4"/>
      <c r="B559" s="9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4"/>
      <c r="B560" s="9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4"/>
      <c r="B561" s="9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4"/>
      <c r="B562" s="9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4"/>
      <c r="B563" s="9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4"/>
      <c r="B564" s="9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4"/>
      <c r="B565" s="9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4"/>
      <c r="B566" s="9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4"/>
      <c r="B567" s="9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4"/>
      <c r="B568" s="9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4"/>
      <c r="B569" s="9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4"/>
      <c r="B570" s="9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4"/>
      <c r="B571" s="9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4"/>
      <c r="B572" s="9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4"/>
      <c r="B573" s="9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4"/>
      <c r="B574" s="9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4"/>
      <c r="B575" s="9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4"/>
      <c r="B576" s="9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4"/>
      <c r="B577" s="9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4"/>
      <c r="B578" s="9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4"/>
      <c r="B579" s="9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4"/>
      <c r="B580" s="9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4"/>
      <c r="B581" s="9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4"/>
      <c r="B582" s="9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4"/>
      <c r="B583" s="9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4"/>
      <c r="B584" s="9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4"/>
      <c r="B585" s="9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4"/>
      <c r="B586" s="9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4"/>
      <c r="B587" s="9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4"/>
      <c r="B588" s="9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4"/>
      <c r="B589" s="9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4"/>
      <c r="B590" s="9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4"/>
      <c r="B591" s="9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4"/>
      <c r="B592" s="9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4"/>
      <c r="B593" s="9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4"/>
      <c r="B594" s="9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4"/>
      <c r="B595" s="9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4"/>
      <c r="B596" s="9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4"/>
      <c r="B597" s="9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4"/>
      <c r="B598" s="9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4"/>
      <c r="B599" s="9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4"/>
      <c r="B600" s="9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4"/>
      <c r="B601" s="9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4"/>
      <c r="B602" s="9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4"/>
      <c r="B603" s="9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4"/>
      <c r="B604" s="9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4"/>
      <c r="B605" s="9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4"/>
      <c r="B606" s="9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4"/>
      <c r="B607" s="9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4"/>
      <c r="B608" s="9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4"/>
      <c r="B609" s="9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4"/>
      <c r="B610" s="9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4"/>
      <c r="B611" s="9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4"/>
      <c r="B612" s="9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4"/>
      <c r="B613" s="9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4"/>
      <c r="B614" s="9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4"/>
      <c r="B615" s="9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4"/>
      <c r="B616" s="9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4"/>
      <c r="B617" s="9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4"/>
      <c r="B618" s="9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4"/>
      <c r="B619" s="9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4"/>
      <c r="B620" s="9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4"/>
      <c r="B621" s="9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4"/>
      <c r="B622" s="9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4"/>
      <c r="B623" s="9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4"/>
      <c r="B624" s="9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4"/>
      <c r="B625" s="9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4"/>
      <c r="B626" s="9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4"/>
      <c r="B627" s="9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4"/>
      <c r="B628" s="9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4"/>
      <c r="B629" s="9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4"/>
      <c r="B630" s="9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4"/>
      <c r="B631" s="9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4"/>
      <c r="B632" s="9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4"/>
      <c r="B633" s="9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4"/>
      <c r="B634" s="9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4"/>
      <c r="B635" s="9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4"/>
      <c r="B636" s="9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4"/>
      <c r="B637" s="9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4"/>
      <c r="B638" s="9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4"/>
      <c r="B639" s="9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4"/>
      <c r="B640" s="9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4"/>
      <c r="B641" s="9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4"/>
      <c r="B642" s="9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4"/>
      <c r="B643" s="9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4"/>
      <c r="B644" s="9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4"/>
      <c r="B645" s="9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4"/>
      <c r="B646" s="9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4"/>
      <c r="B647" s="9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4"/>
      <c r="B648" s="9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4"/>
      <c r="B649" s="9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4"/>
      <c r="B650" s="97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4"/>
      <c r="B651" s="97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4"/>
      <c r="B652" s="97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4"/>
      <c r="B653" s="97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4"/>
      <c r="B654" s="97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4"/>
      <c r="B655" s="97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4"/>
      <c r="B656" s="97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4"/>
      <c r="B657" s="97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4"/>
      <c r="B658" s="97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4"/>
      <c r="B659" s="97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4"/>
      <c r="B660" s="97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4"/>
      <c r="B661" s="97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4"/>
      <c r="B662" s="97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4"/>
      <c r="B663" s="97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4"/>
      <c r="B664" s="97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4"/>
      <c r="B665" s="97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4"/>
      <c r="B666" s="97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4"/>
      <c r="B667" s="97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4"/>
      <c r="B668" s="97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4"/>
      <c r="B669" s="97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4"/>
      <c r="B670" s="97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4"/>
      <c r="B671" s="97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4"/>
      <c r="B672" s="97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4"/>
      <c r="B673" s="97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4"/>
      <c r="B674" s="97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4"/>
      <c r="B675" s="97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4"/>
      <c r="B676" s="97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4"/>
      <c r="B677" s="97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4"/>
      <c r="B678" s="97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4"/>
      <c r="B679" s="97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4"/>
      <c r="B680" s="97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4"/>
      <c r="B681" s="97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4"/>
      <c r="B682" s="97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4"/>
      <c r="B683" s="97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4"/>
      <c r="B684" s="97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4"/>
      <c r="B685" s="97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4"/>
      <c r="B686" s="97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4"/>
      <c r="B687" s="97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4"/>
      <c r="B688" s="97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4"/>
      <c r="B689" s="97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4"/>
      <c r="B690" s="97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4"/>
      <c r="B691" s="97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4"/>
      <c r="B692" s="97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4"/>
      <c r="B693" s="97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4"/>
      <c r="B694" s="97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4"/>
      <c r="B695" s="97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4"/>
      <c r="B696" s="97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4"/>
      <c r="B697" s="97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4"/>
      <c r="B698" s="97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4"/>
      <c r="B699" s="97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4"/>
      <c r="B700" s="97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4"/>
      <c r="B701" s="97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4"/>
      <c r="B702" s="97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4"/>
      <c r="B703" s="97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4"/>
      <c r="B704" s="97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4"/>
      <c r="B705" s="97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4"/>
      <c r="B706" s="97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4"/>
      <c r="B707" s="97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4"/>
      <c r="B708" s="97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4"/>
      <c r="B709" s="97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4"/>
      <c r="B710" s="97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4"/>
      <c r="B711" s="97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4"/>
      <c r="B712" s="97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4"/>
      <c r="B713" s="97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4"/>
      <c r="B714" s="97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4"/>
      <c r="B715" s="97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4"/>
      <c r="B716" s="97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4"/>
      <c r="B717" s="97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4"/>
      <c r="B718" s="97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4"/>
      <c r="B719" s="97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4"/>
      <c r="B720" s="97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4"/>
      <c r="B721" s="97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4"/>
      <c r="B722" s="97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4"/>
      <c r="B723" s="97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4"/>
      <c r="B724" s="97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4"/>
      <c r="B725" s="97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4"/>
      <c r="B726" s="97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4"/>
      <c r="B727" s="97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4"/>
      <c r="B728" s="97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4"/>
      <c r="B729" s="97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4"/>
      <c r="B730" s="97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4"/>
      <c r="B731" s="97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4"/>
      <c r="B732" s="97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4"/>
      <c r="B733" s="97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4"/>
      <c r="B734" s="97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4"/>
      <c r="B735" s="97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4"/>
      <c r="B736" s="97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4"/>
      <c r="B737" s="97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4"/>
      <c r="B738" s="97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4"/>
      <c r="B739" s="97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4"/>
      <c r="B740" s="97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4"/>
      <c r="B741" s="97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4"/>
      <c r="B742" s="97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4"/>
      <c r="B743" s="97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4"/>
      <c r="B744" s="97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4"/>
      <c r="B745" s="97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4"/>
      <c r="B746" s="97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4"/>
      <c r="B747" s="97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4"/>
      <c r="B748" s="97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4"/>
      <c r="B749" s="97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4"/>
      <c r="B750" s="97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4"/>
      <c r="B751" s="97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4"/>
      <c r="B752" s="97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4"/>
      <c r="B753" s="97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4"/>
      <c r="B754" s="97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4"/>
      <c r="B755" s="97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4"/>
      <c r="B756" s="97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4"/>
      <c r="B757" s="97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4"/>
      <c r="B758" s="97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4"/>
      <c r="B759" s="97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4"/>
      <c r="B760" s="97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4"/>
      <c r="B761" s="97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4"/>
      <c r="B762" s="97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4"/>
      <c r="B763" s="97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4"/>
      <c r="B764" s="97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4"/>
      <c r="B765" s="97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4"/>
      <c r="B766" s="97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4"/>
      <c r="B767" s="97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4"/>
      <c r="B768" s="97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4"/>
      <c r="B769" s="97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4"/>
      <c r="B770" s="97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4"/>
      <c r="B771" s="97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4"/>
      <c r="B772" s="97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4"/>
      <c r="B773" s="97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4"/>
      <c r="B774" s="97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4"/>
      <c r="B775" s="97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4"/>
      <c r="B776" s="97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4"/>
      <c r="B777" s="97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4"/>
      <c r="B778" s="97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4"/>
      <c r="B779" s="97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4"/>
      <c r="B780" s="97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4"/>
      <c r="B781" s="97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4"/>
      <c r="B782" s="97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4"/>
      <c r="B783" s="97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4"/>
      <c r="B784" s="97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4"/>
      <c r="B785" s="97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4"/>
      <c r="B786" s="97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4"/>
      <c r="B787" s="97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4"/>
      <c r="B788" s="97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4"/>
      <c r="B789" s="97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4"/>
      <c r="B790" s="97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4"/>
      <c r="B791" s="97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4"/>
      <c r="B792" s="97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4"/>
      <c r="B793" s="97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4"/>
      <c r="B794" s="97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4"/>
      <c r="B795" s="97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4"/>
      <c r="B796" s="97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4"/>
      <c r="B797" s="97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4"/>
      <c r="B798" s="97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4"/>
      <c r="B799" s="97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4"/>
      <c r="B800" s="97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4"/>
      <c r="B801" s="97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4"/>
      <c r="B802" s="97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4"/>
      <c r="B803" s="97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4"/>
      <c r="B804" s="97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4"/>
      <c r="B805" s="97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4"/>
      <c r="B806" s="97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4"/>
      <c r="B807" s="97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4"/>
      <c r="B808" s="97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4"/>
      <c r="B809" s="97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4"/>
      <c r="B810" s="97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4"/>
      <c r="B811" s="97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4"/>
      <c r="B812" s="97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4"/>
      <c r="B813" s="97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4"/>
      <c r="B814" s="97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4"/>
      <c r="B815" s="97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4"/>
      <c r="B816" s="97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4"/>
      <c r="B817" s="97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4"/>
      <c r="B818" s="97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4"/>
      <c r="B819" s="97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4"/>
      <c r="B820" s="97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4"/>
      <c r="B821" s="97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4"/>
      <c r="B822" s="97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4"/>
      <c r="B823" s="97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4"/>
      <c r="B824" s="97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4"/>
      <c r="B825" s="97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4"/>
      <c r="B826" s="97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4"/>
      <c r="B827" s="97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4"/>
      <c r="B828" s="97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4"/>
      <c r="B829" s="97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4"/>
      <c r="B830" s="97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4"/>
      <c r="B831" s="97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4"/>
      <c r="B832" s="97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4"/>
      <c r="B833" s="97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4"/>
      <c r="B834" s="97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4"/>
      <c r="B835" s="97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4"/>
      <c r="B836" s="97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4"/>
      <c r="B837" s="97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4"/>
      <c r="B838" s="97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4"/>
      <c r="B839" s="97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4"/>
      <c r="B840" s="97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4"/>
      <c r="B841" s="97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4"/>
      <c r="B842" s="97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4"/>
      <c r="B843" s="97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4"/>
      <c r="B844" s="97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4"/>
      <c r="B845" s="97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4"/>
      <c r="B846" s="97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4"/>
      <c r="B847" s="97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4"/>
      <c r="B848" s="97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4"/>
      <c r="B849" s="97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4"/>
      <c r="B850" s="97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4"/>
      <c r="B851" s="97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4"/>
      <c r="B852" s="97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4"/>
      <c r="B853" s="97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4"/>
      <c r="B854" s="97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4"/>
      <c r="B855" s="97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4"/>
      <c r="B856" s="97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4"/>
      <c r="B857" s="97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4"/>
      <c r="B858" s="97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4"/>
      <c r="B859" s="97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4"/>
      <c r="B860" s="97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4"/>
      <c r="B861" s="97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4"/>
      <c r="B862" s="97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4"/>
      <c r="B863" s="97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4"/>
      <c r="B864" s="97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4"/>
      <c r="B865" s="97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4"/>
      <c r="B866" s="97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4"/>
      <c r="B867" s="97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4"/>
      <c r="B868" s="97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4"/>
      <c r="B869" s="97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4"/>
      <c r="B870" s="97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4"/>
      <c r="B871" s="97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4"/>
      <c r="B872" s="97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4"/>
      <c r="B873" s="97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4"/>
      <c r="B874" s="97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4"/>
      <c r="B875" s="97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4"/>
      <c r="B876" s="97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4"/>
      <c r="B877" s="97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4"/>
      <c r="B878" s="97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4"/>
      <c r="B879" s="97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4"/>
      <c r="B880" s="97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4"/>
      <c r="B881" s="97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4"/>
      <c r="B882" s="97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4"/>
      <c r="B883" s="97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4"/>
      <c r="B884" s="97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4"/>
      <c r="B885" s="97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4"/>
      <c r="B886" s="97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4"/>
      <c r="B887" s="97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4"/>
      <c r="B888" s="97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4"/>
      <c r="B889" s="97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4"/>
      <c r="B890" s="97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4"/>
      <c r="B891" s="97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4"/>
      <c r="B892" s="97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4"/>
      <c r="B893" s="97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4"/>
      <c r="B894" s="97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4"/>
      <c r="B895" s="97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4"/>
      <c r="B896" s="97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4"/>
      <c r="B897" s="97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4"/>
      <c r="B898" s="97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4"/>
      <c r="B899" s="97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4"/>
      <c r="B900" s="97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4"/>
      <c r="B901" s="97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4"/>
      <c r="B902" s="97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4"/>
      <c r="B903" s="97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4"/>
      <c r="B904" s="97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4"/>
      <c r="B905" s="97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4"/>
      <c r="B906" s="97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4"/>
      <c r="B907" s="97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4"/>
      <c r="B908" s="97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4"/>
      <c r="B909" s="97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4"/>
      <c r="B910" s="97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4"/>
      <c r="B911" s="97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4"/>
      <c r="B912" s="97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4"/>
      <c r="B913" s="97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4"/>
      <c r="B914" s="97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4"/>
      <c r="B915" s="97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4"/>
      <c r="B916" s="97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4"/>
      <c r="B917" s="97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4"/>
      <c r="B918" s="97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4"/>
      <c r="B919" s="97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4"/>
      <c r="B920" s="97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4"/>
      <c r="B921" s="97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4"/>
      <c r="B922" s="97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4"/>
      <c r="B923" s="97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4"/>
      <c r="B924" s="97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4"/>
      <c r="B925" s="97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4"/>
      <c r="B926" s="97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4"/>
      <c r="B927" s="97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4"/>
      <c r="B928" s="97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4"/>
      <c r="B929" s="97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4"/>
      <c r="B930" s="97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4"/>
      <c r="B931" s="97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4"/>
      <c r="B932" s="97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4"/>
      <c r="B933" s="97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4"/>
      <c r="B934" s="97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4"/>
      <c r="B935" s="97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4"/>
      <c r="B936" s="97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4"/>
      <c r="B937" s="97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4"/>
      <c r="B938" s="97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4"/>
      <c r="B939" s="97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4"/>
      <c r="B940" s="97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4"/>
      <c r="B941" s="97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4"/>
      <c r="B942" s="97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4"/>
      <c r="B943" s="97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4"/>
      <c r="B944" s="97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4"/>
      <c r="B945" s="97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4"/>
      <c r="B946" s="97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4"/>
      <c r="B947" s="97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4"/>
      <c r="B948" s="97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4"/>
      <c r="B949" s="97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4"/>
      <c r="B950" s="97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4"/>
      <c r="B951" s="97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4"/>
      <c r="B952" s="97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4"/>
      <c r="B953" s="97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4"/>
      <c r="B954" s="97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4"/>
      <c r="B955" s="97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4"/>
      <c r="B956" s="97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4"/>
      <c r="B957" s="97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4"/>
      <c r="B958" s="97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4"/>
      <c r="B959" s="97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4"/>
      <c r="B960" s="97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4"/>
      <c r="B961" s="97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4"/>
      <c r="B962" s="97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4"/>
      <c r="B963" s="97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4"/>
      <c r="B964" s="97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4"/>
      <c r="B965" s="97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4"/>
      <c r="B966" s="97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4"/>
      <c r="B967" s="97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4"/>
      <c r="B968" s="97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4"/>
      <c r="B969" s="97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4"/>
      <c r="B970" s="97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4"/>
      <c r="B971" s="97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4"/>
      <c r="B972" s="97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4"/>
      <c r="B973" s="97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4"/>
      <c r="B974" s="97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4"/>
      <c r="B975" s="97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4"/>
      <c r="B976" s="97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4"/>
      <c r="B977" s="97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4"/>
      <c r="B978" s="97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4"/>
      <c r="B979" s="97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4"/>
      <c r="B980" s="97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4"/>
      <c r="B981" s="97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4"/>
      <c r="B982" s="97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4"/>
      <c r="B983" s="97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4"/>
      <c r="B984" s="97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4"/>
      <c r="B985" s="97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4"/>
      <c r="B986" s="97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4"/>
      <c r="B987" s="97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4"/>
      <c r="B988" s="97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4"/>
      <c r="B989" s="97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4"/>
      <c r="B990" s="97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4"/>
      <c r="B991" s="97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4"/>
      <c r="B992" s="97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4"/>
      <c r="B993" s="97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4"/>
      <c r="B994" s="97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4"/>
      <c r="B995" s="97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4"/>
      <c r="B996" s="97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4"/>
      <c r="B997" s="97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4"/>
      <c r="B998" s="97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4"/>
      <c r="B999" s="97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4"/>
      <c r="B1000" s="97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" right="0" top="0" bottom="0" header="0" footer="0"/>
  <pageSetup scale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Balance Sheet</vt:lpstr>
      <vt:lpstr>Ratios</vt:lpstr>
      <vt:lpstr>BS</vt:lpstr>
      <vt:lpstr>Schdule-1</vt:lpstr>
      <vt:lpstr>Schdule-2</vt:lpstr>
      <vt:lpstr>Schdule-3</vt:lpstr>
      <vt:lpstr>Schdule-4</vt:lpstr>
      <vt:lpstr>Schdule-5</vt:lpstr>
      <vt:lpstr>Schdule-6</vt:lpstr>
      <vt:lpstr>Schdule-7</vt:lpstr>
      <vt:lpstr>Schdule-8</vt:lpstr>
      <vt:lpstr>Schdule-9</vt:lpstr>
      <vt:lpstr>Schdule-10</vt:lpstr>
      <vt:lpstr>Schdule-11</vt:lpstr>
      <vt:lpstr>Schdule-13</vt:lpstr>
      <vt:lpstr>Schdule-14</vt:lpstr>
      <vt:lpstr>Schdule-12</vt:lpstr>
      <vt:lpstr>Trading Account</vt:lpstr>
      <vt:lpstr>P&amp;L</vt:lpstr>
      <vt:lpstr>-</vt:lpstr>
      <vt:lpstr>---</vt:lpstr>
      <vt:lpstr>Exported P&amp;L (2)</vt:lpstr>
      <vt:lpstr>Exported P&amp;L (3)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cp:lastModifiedBy>Admin</cp:lastModifiedBy>
  <dcterms:created xsi:type="dcterms:W3CDTF">2020-08-18T13:11:25Z</dcterms:created>
  <dcterms:modified xsi:type="dcterms:W3CDTF">2021-08-17T01:44:24Z</dcterms:modified>
</cp:coreProperties>
</file>