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ty Ukolova\Desktop\"/>
    </mc:Choice>
  </mc:AlternateContent>
  <xr:revisionPtr revIDLastSave="0" documentId="8_{202E7DEF-E974-4F01-BD81-0CF9100A3074}" xr6:coauthVersionLast="47" xr6:coauthVersionMax="47" xr10:uidLastSave="{00000000-0000-0000-0000-000000000000}"/>
  <bookViews>
    <workbookView xWindow="-108" yWindow="-108" windowWidth="23256" windowHeight="12576" xr2:uid="{D7A49029-1559-4917-B472-1568A84122BE}"/>
  </bookViews>
  <sheets>
    <sheet name="Sheet1" sheetId="1" r:id="rId1"/>
    <sheet name="2000" sheetId="2" r:id="rId2"/>
    <sheet name="2019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3" l="1"/>
  <c r="I26" i="3"/>
  <c r="H26" i="3"/>
  <c r="I27" i="3" s="1"/>
  <c r="G26" i="3"/>
  <c r="F26" i="3"/>
  <c r="G27" i="3" s="1"/>
  <c r="E26" i="3"/>
  <c r="D26" i="3"/>
  <c r="E27" i="3" s="1"/>
  <c r="C26" i="3"/>
  <c r="B26" i="3"/>
  <c r="C27" i="3" s="1"/>
  <c r="AD25" i="3"/>
  <c r="AC25" i="3"/>
  <c r="AB25" i="3"/>
  <c r="AA25" i="3"/>
  <c r="Z25" i="3"/>
  <c r="Y25" i="3"/>
  <c r="P24" i="3"/>
  <c r="K24" i="3"/>
  <c r="V24" i="3" s="1"/>
  <c r="J24" i="3"/>
  <c r="O24" i="3" s="1"/>
  <c r="V23" i="3"/>
  <c r="U23" i="3"/>
  <c r="T23" i="3"/>
  <c r="S23" i="3"/>
  <c r="R23" i="3"/>
  <c r="Q23" i="3"/>
  <c r="P23" i="3"/>
  <c r="AD23" i="3" s="1"/>
  <c r="O23" i="3"/>
  <c r="Y23" i="3" s="1"/>
  <c r="V22" i="3"/>
  <c r="U22" i="3"/>
  <c r="T22" i="3"/>
  <c r="AD22" i="3" s="1"/>
  <c r="S22" i="3"/>
  <c r="AC22" i="3" s="1"/>
  <c r="R22" i="3"/>
  <c r="Q22" i="3"/>
  <c r="P22" i="3"/>
  <c r="Z22" i="3" s="1"/>
  <c r="O22" i="3"/>
  <c r="Y22" i="3" s="1"/>
  <c r="AA21" i="3"/>
  <c r="V21" i="3"/>
  <c r="U21" i="3"/>
  <c r="T21" i="3"/>
  <c r="AB21" i="3" s="1"/>
  <c r="S21" i="3"/>
  <c r="R21" i="3"/>
  <c r="Z21" i="3" s="1"/>
  <c r="Q21" i="3"/>
  <c r="AC21" i="3" s="1"/>
  <c r="P21" i="3"/>
  <c r="O21" i="3"/>
  <c r="AB20" i="3"/>
  <c r="V20" i="3"/>
  <c r="U20" i="3"/>
  <c r="T20" i="3"/>
  <c r="S20" i="3"/>
  <c r="R20" i="3"/>
  <c r="Z20" i="3" s="1"/>
  <c r="Q20" i="3"/>
  <c r="P20" i="3"/>
  <c r="AD20" i="3" s="1"/>
  <c r="O20" i="3"/>
  <c r="AA20" i="3" s="1"/>
  <c r="V19" i="3"/>
  <c r="U19" i="3"/>
  <c r="T19" i="3"/>
  <c r="S19" i="3"/>
  <c r="R19" i="3"/>
  <c r="Q19" i="3"/>
  <c r="P19" i="3"/>
  <c r="AD19" i="3" s="1"/>
  <c r="O19" i="3"/>
  <c r="Y19" i="3" s="1"/>
  <c r="V18" i="3"/>
  <c r="U18" i="3"/>
  <c r="T18" i="3"/>
  <c r="AD18" i="3" s="1"/>
  <c r="S18" i="3"/>
  <c r="AC18" i="3" s="1"/>
  <c r="R18" i="3"/>
  <c r="Q18" i="3"/>
  <c r="P18" i="3"/>
  <c r="Z18" i="3" s="1"/>
  <c r="O18" i="3"/>
  <c r="Y18" i="3" s="1"/>
  <c r="AA17" i="3"/>
  <c r="V17" i="3"/>
  <c r="U17" i="3"/>
  <c r="T17" i="3"/>
  <c r="AB17" i="3" s="1"/>
  <c r="S17" i="3"/>
  <c r="R17" i="3"/>
  <c r="Z17" i="3" s="1"/>
  <c r="Q17" i="3"/>
  <c r="AC17" i="3" s="1"/>
  <c r="P17" i="3"/>
  <c r="O17" i="3"/>
  <c r="AB16" i="3"/>
  <c r="V16" i="3"/>
  <c r="U16" i="3"/>
  <c r="T16" i="3"/>
  <c r="S16" i="3"/>
  <c r="R16" i="3"/>
  <c r="Z16" i="3" s="1"/>
  <c r="Q16" i="3"/>
  <c r="P16" i="3"/>
  <c r="AD16" i="3" s="1"/>
  <c r="O16" i="3"/>
  <c r="AA16" i="3" s="1"/>
  <c r="V15" i="3"/>
  <c r="U15" i="3"/>
  <c r="T15" i="3"/>
  <c r="S15" i="3"/>
  <c r="R15" i="3"/>
  <c r="Q15" i="3"/>
  <c r="P15" i="3"/>
  <c r="AD15" i="3" s="1"/>
  <c r="O15" i="3"/>
  <c r="Y15" i="3" s="1"/>
  <c r="V14" i="3"/>
  <c r="U14" i="3"/>
  <c r="T14" i="3"/>
  <c r="AD14" i="3" s="1"/>
  <c r="S14" i="3"/>
  <c r="AC14" i="3" s="1"/>
  <c r="R14" i="3"/>
  <c r="Q14" i="3"/>
  <c r="P14" i="3"/>
  <c r="Z14" i="3" s="1"/>
  <c r="O14" i="3"/>
  <c r="Y14" i="3" s="1"/>
  <c r="AA13" i="3"/>
  <c r="V13" i="3"/>
  <c r="U13" i="3"/>
  <c r="T13" i="3"/>
  <c r="AB13" i="3" s="1"/>
  <c r="S13" i="3"/>
  <c r="R13" i="3"/>
  <c r="Z13" i="3" s="1"/>
  <c r="Q13" i="3"/>
  <c r="AC13" i="3" s="1"/>
  <c r="P13" i="3"/>
  <c r="O13" i="3"/>
  <c r="AB12" i="3"/>
  <c r="V12" i="3"/>
  <c r="U12" i="3"/>
  <c r="T12" i="3"/>
  <c r="S12" i="3"/>
  <c r="R12" i="3"/>
  <c r="Z12" i="3" s="1"/>
  <c r="Q12" i="3"/>
  <c r="P12" i="3"/>
  <c r="AD12" i="3" s="1"/>
  <c r="O12" i="3"/>
  <c r="AA12" i="3" s="1"/>
  <c r="V11" i="3"/>
  <c r="U11" i="3"/>
  <c r="T11" i="3"/>
  <c r="S11" i="3"/>
  <c r="R11" i="3"/>
  <c r="Q11" i="3"/>
  <c r="P11" i="3"/>
  <c r="AD11" i="3" s="1"/>
  <c r="O11" i="3"/>
  <c r="Y11" i="3" s="1"/>
  <c r="V10" i="3"/>
  <c r="U10" i="3"/>
  <c r="T10" i="3"/>
  <c r="AD10" i="3" s="1"/>
  <c r="S10" i="3"/>
  <c r="AC10" i="3" s="1"/>
  <c r="R10" i="3"/>
  <c r="Q10" i="3"/>
  <c r="P10" i="3"/>
  <c r="Z10" i="3" s="1"/>
  <c r="O10" i="3"/>
  <c r="Y10" i="3" s="1"/>
  <c r="AA9" i="3"/>
  <c r="V9" i="3"/>
  <c r="U9" i="3"/>
  <c r="T9" i="3"/>
  <c r="AB9" i="3" s="1"/>
  <c r="S9" i="3"/>
  <c r="R9" i="3"/>
  <c r="Z9" i="3" s="1"/>
  <c r="Q9" i="3"/>
  <c r="AC9" i="3" s="1"/>
  <c r="P9" i="3"/>
  <c r="O9" i="3"/>
  <c r="AB8" i="3"/>
  <c r="V8" i="3"/>
  <c r="U8" i="3"/>
  <c r="T8" i="3"/>
  <c r="S8" i="3"/>
  <c r="R8" i="3"/>
  <c r="Z8" i="3" s="1"/>
  <c r="Q8" i="3"/>
  <c r="P8" i="3"/>
  <c r="AD8" i="3" s="1"/>
  <c r="O8" i="3"/>
  <c r="AA8" i="3" s="1"/>
  <c r="V7" i="3"/>
  <c r="U7" i="3"/>
  <c r="T7" i="3"/>
  <c r="S7" i="3"/>
  <c r="R7" i="3"/>
  <c r="Q7" i="3"/>
  <c r="P7" i="3"/>
  <c r="AD7" i="3" s="1"/>
  <c r="O7" i="3"/>
  <c r="Y7" i="3" s="1"/>
  <c r="V6" i="3"/>
  <c r="U6" i="3"/>
  <c r="T6" i="3"/>
  <c r="AD6" i="3" s="1"/>
  <c r="S6" i="3"/>
  <c r="AC6" i="3" s="1"/>
  <c r="R6" i="3"/>
  <c r="Q6" i="3"/>
  <c r="P6" i="3"/>
  <c r="Z6" i="3" s="1"/>
  <c r="O6" i="3"/>
  <c r="Y6" i="3" s="1"/>
  <c r="AA5" i="3"/>
  <c r="V5" i="3"/>
  <c r="U5" i="3"/>
  <c r="T5" i="3"/>
  <c r="AB5" i="3" s="1"/>
  <c r="S5" i="3"/>
  <c r="R5" i="3"/>
  <c r="Z5" i="3" s="1"/>
  <c r="Q5" i="3"/>
  <c r="AC5" i="3" s="1"/>
  <c r="P5" i="3"/>
  <c r="O5" i="3"/>
  <c r="AB4" i="3"/>
  <c r="V4" i="3"/>
  <c r="V26" i="3" s="1"/>
  <c r="U4" i="3"/>
  <c r="T4" i="3"/>
  <c r="S4" i="3"/>
  <c r="R4" i="3"/>
  <c r="Z4" i="3" s="1"/>
  <c r="Q4" i="3"/>
  <c r="P4" i="3"/>
  <c r="P26" i="3" s="1"/>
  <c r="O4" i="3"/>
  <c r="AA4" i="3" s="1"/>
  <c r="L26" i="2"/>
  <c r="K26" i="2"/>
  <c r="J26" i="2"/>
  <c r="I26" i="2"/>
  <c r="H26" i="2"/>
  <c r="I27" i="2" s="1"/>
  <c r="G26" i="2"/>
  <c r="F26" i="2"/>
  <c r="G27" i="2" s="1"/>
  <c r="E26" i="2"/>
  <c r="D26" i="2"/>
  <c r="E27" i="2" s="1"/>
  <c r="C26" i="2"/>
  <c r="B26" i="2"/>
  <c r="C27" i="2" s="1"/>
  <c r="AD25" i="2"/>
  <c r="AC25" i="2"/>
  <c r="AB25" i="2"/>
  <c r="AA25" i="2"/>
  <c r="Z25" i="2"/>
  <c r="Y25" i="2"/>
  <c r="T24" i="2"/>
  <c r="S24" i="2"/>
  <c r="AA24" i="2" s="1"/>
  <c r="R24" i="2"/>
  <c r="Q24" i="2"/>
  <c r="P24" i="2"/>
  <c r="AB24" i="2" s="1"/>
  <c r="O24" i="2"/>
  <c r="Y24" i="2" s="1"/>
  <c r="K24" i="2"/>
  <c r="V24" i="2" s="1"/>
  <c r="J24" i="2"/>
  <c r="U24" i="2" s="1"/>
  <c r="V23" i="2"/>
  <c r="U23" i="2"/>
  <c r="T23" i="2"/>
  <c r="S23" i="2"/>
  <c r="AA23" i="2" s="1"/>
  <c r="R23" i="2"/>
  <c r="Q23" i="2"/>
  <c r="P23" i="2"/>
  <c r="AB23" i="2" s="1"/>
  <c r="O23" i="2"/>
  <c r="Y23" i="2" s="1"/>
  <c r="AA22" i="2"/>
  <c r="V22" i="2"/>
  <c r="U22" i="2"/>
  <c r="T22" i="2"/>
  <c r="S22" i="2"/>
  <c r="R22" i="2"/>
  <c r="Q22" i="2"/>
  <c r="Y22" i="2" s="1"/>
  <c r="P22" i="2"/>
  <c r="Z22" i="2" s="1"/>
  <c r="O22" i="2"/>
  <c r="AC22" i="2" s="1"/>
  <c r="AC21" i="2"/>
  <c r="Y21" i="2"/>
  <c r="V21" i="2"/>
  <c r="U21" i="2"/>
  <c r="T21" i="2"/>
  <c r="AD21" i="2" s="1"/>
  <c r="S21" i="2"/>
  <c r="AA21" i="2" s="1"/>
  <c r="R21" i="2"/>
  <c r="Q21" i="2"/>
  <c r="P21" i="2"/>
  <c r="Z21" i="2" s="1"/>
  <c r="O21" i="2"/>
  <c r="AB20" i="2"/>
  <c r="AA20" i="2"/>
  <c r="V20" i="2"/>
  <c r="U20" i="2"/>
  <c r="T20" i="2"/>
  <c r="S20" i="2"/>
  <c r="R20" i="2"/>
  <c r="AD20" i="2" s="1"/>
  <c r="Q20" i="2"/>
  <c r="AC20" i="2" s="1"/>
  <c r="P20" i="2"/>
  <c r="O20" i="2"/>
  <c r="Y19" i="2"/>
  <c r="V19" i="2"/>
  <c r="U19" i="2"/>
  <c r="T19" i="2"/>
  <c r="S19" i="2"/>
  <c r="AA19" i="2" s="1"/>
  <c r="R19" i="2"/>
  <c r="Q19" i="2"/>
  <c r="P19" i="2"/>
  <c r="AB19" i="2" s="1"/>
  <c r="O19" i="2"/>
  <c r="AC19" i="2" s="1"/>
  <c r="AA18" i="2"/>
  <c r="V18" i="2"/>
  <c r="U18" i="2"/>
  <c r="T18" i="2"/>
  <c r="S18" i="2"/>
  <c r="R18" i="2"/>
  <c r="Q18" i="2"/>
  <c r="Y18" i="2" s="1"/>
  <c r="P18" i="2"/>
  <c r="Z18" i="2" s="1"/>
  <c r="O18" i="2"/>
  <c r="AC18" i="2" s="1"/>
  <c r="AC17" i="2"/>
  <c r="V17" i="2"/>
  <c r="U17" i="2"/>
  <c r="T17" i="2"/>
  <c r="AD17" i="2" s="1"/>
  <c r="S17" i="2"/>
  <c r="AA17" i="2" s="1"/>
  <c r="R17" i="2"/>
  <c r="Q17" i="2"/>
  <c r="P17" i="2"/>
  <c r="Z17" i="2" s="1"/>
  <c r="O17" i="2"/>
  <c r="Y17" i="2" s="1"/>
  <c r="AB16" i="2"/>
  <c r="AA16" i="2"/>
  <c r="V16" i="2"/>
  <c r="U16" i="2"/>
  <c r="T16" i="2"/>
  <c r="S16" i="2"/>
  <c r="R16" i="2"/>
  <c r="AD16" i="2" s="1"/>
  <c r="Q16" i="2"/>
  <c r="AC16" i="2" s="1"/>
  <c r="P16" i="2"/>
  <c r="O16" i="2"/>
  <c r="V15" i="2"/>
  <c r="U15" i="2"/>
  <c r="T15" i="2"/>
  <c r="S15" i="2"/>
  <c r="AA15" i="2" s="1"/>
  <c r="R15" i="2"/>
  <c r="Q15" i="2"/>
  <c r="P15" i="2"/>
  <c r="AB15" i="2" s="1"/>
  <c r="O15" i="2"/>
  <c r="Y15" i="2" s="1"/>
  <c r="AA14" i="2"/>
  <c r="V14" i="2"/>
  <c r="U14" i="2"/>
  <c r="T14" i="2"/>
  <c r="S14" i="2"/>
  <c r="R14" i="2"/>
  <c r="Q14" i="2"/>
  <c r="Y14" i="2" s="1"/>
  <c r="P14" i="2"/>
  <c r="Z14" i="2" s="1"/>
  <c r="O14" i="2"/>
  <c r="AC14" i="2" s="1"/>
  <c r="V13" i="2"/>
  <c r="U13" i="2"/>
  <c r="T13" i="2"/>
  <c r="AD13" i="2" s="1"/>
  <c r="S13" i="2"/>
  <c r="AA13" i="2" s="1"/>
  <c r="R13" i="2"/>
  <c r="Q13" i="2"/>
  <c r="P13" i="2"/>
  <c r="Z13" i="2" s="1"/>
  <c r="O13" i="2"/>
  <c r="Y13" i="2" s="1"/>
  <c r="AB12" i="2"/>
  <c r="AA12" i="2"/>
  <c r="V12" i="2"/>
  <c r="U12" i="2"/>
  <c r="T12" i="2"/>
  <c r="S12" i="2"/>
  <c r="R12" i="2"/>
  <c r="AD12" i="2" s="1"/>
  <c r="Q12" i="2"/>
  <c r="AC12" i="2" s="1"/>
  <c r="P12" i="2"/>
  <c r="O12" i="2"/>
  <c r="V11" i="2"/>
  <c r="U11" i="2"/>
  <c r="T11" i="2"/>
  <c r="S11" i="2"/>
  <c r="AA11" i="2" s="1"/>
  <c r="R11" i="2"/>
  <c r="Q11" i="2"/>
  <c r="P11" i="2"/>
  <c r="AB11" i="2" s="1"/>
  <c r="O11" i="2"/>
  <c r="Y11" i="2" s="1"/>
  <c r="AA10" i="2"/>
  <c r="V10" i="2"/>
  <c r="U10" i="2"/>
  <c r="T10" i="2"/>
  <c r="S10" i="2"/>
  <c r="R10" i="2"/>
  <c r="Q10" i="2"/>
  <c r="Y10" i="2" s="1"/>
  <c r="P10" i="2"/>
  <c r="Z10" i="2" s="1"/>
  <c r="O10" i="2"/>
  <c r="AC10" i="2" s="1"/>
  <c r="V9" i="2"/>
  <c r="U9" i="2"/>
  <c r="T9" i="2"/>
  <c r="AD9" i="2" s="1"/>
  <c r="S9" i="2"/>
  <c r="AC9" i="2" s="1"/>
  <c r="R9" i="2"/>
  <c r="Q9" i="2"/>
  <c r="P9" i="2"/>
  <c r="Z9" i="2" s="1"/>
  <c r="O9" i="2"/>
  <c r="Y9" i="2" s="1"/>
  <c r="AB8" i="2"/>
  <c r="AA8" i="2"/>
  <c r="V8" i="2"/>
  <c r="U8" i="2"/>
  <c r="T8" i="2"/>
  <c r="S8" i="2"/>
  <c r="R8" i="2"/>
  <c r="AD8" i="2" s="1"/>
  <c r="Q8" i="2"/>
  <c r="AC8" i="2" s="1"/>
  <c r="P8" i="2"/>
  <c r="O8" i="2"/>
  <c r="V7" i="2"/>
  <c r="U7" i="2"/>
  <c r="T7" i="2"/>
  <c r="S7" i="2"/>
  <c r="AA7" i="2" s="1"/>
  <c r="R7" i="2"/>
  <c r="Q7" i="2"/>
  <c r="P7" i="2"/>
  <c r="AB7" i="2" s="1"/>
  <c r="O7" i="2"/>
  <c r="Y7" i="2" s="1"/>
  <c r="AA6" i="2"/>
  <c r="V6" i="2"/>
  <c r="U6" i="2"/>
  <c r="T6" i="2"/>
  <c r="S6" i="2"/>
  <c r="R6" i="2"/>
  <c r="Q6" i="2"/>
  <c r="Y6" i="2" s="1"/>
  <c r="P6" i="2"/>
  <c r="Z6" i="2" s="1"/>
  <c r="O6" i="2"/>
  <c r="AC6" i="2" s="1"/>
  <c r="V5" i="2"/>
  <c r="U5" i="2"/>
  <c r="T5" i="2"/>
  <c r="AD5" i="2" s="1"/>
  <c r="S5" i="2"/>
  <c r="AC5" i="2" s="1"/>
  <c r="R5" i="2"/>
  <c r="Q5" i="2"/>
  <c r="P5" i="2"/>
  <c r="Z5" i="2" s="1"/>
  <c r="O5" i="2"/>
  <c r="Y5" i="2" s="1"/>
  <c r="AB4" i="2"/>
  <c r="AA4" i="2"/>
  <c r="V4" i="2"/>
  <c r="V26" i="2" s="1"/>
  <c r="U4" i="2"/>
  <c r="T4" i="2"/>
  <c r="T26" i="2" s="1"/>
  <c r="S4" i="2"/>
  <c r="S26" i="2" s="1"/>
  <c r="R4" i="2"/>
  <c r="AD4" i="2" s="1"/>
  <c r="Q4" i="2"/>
  <c r="AC4" i="2" s="1"/>
  <c r="P4" i="2"/>
  <c r="P26" i="2" s="1"/>
  <c r="O4" i="2"/>
  <c r="O26" i="2" s="1"/>
  <c r="AA26" i="2" l="1"/>
  <c r="AB26" i="2"/>
  <c r="U26" i="2"/>
  <c r="AC23" i="2"/>
  <c r="AC24" i="2"/>
  <c r="AD5" i="3"/>
  <c r="Z7" i="3"/>
  <c r="AD9" i="3"/>
  <c r="Z11" i="3"/>
  <c r="AD13" i="3"/>
  <c r="Z15" i="3"/>
  <c r="AD17" i="3"/>
  <c r="Z19" i="3"/>
  <c r="AD21" i="3"/>
  <c r="Z23" i="3"/>
  <c r="AC13" i="2"/>
  <c r="AB6" i="2"/>
  <c r="AD7" i="2"/>
  <c r="AB10" i="2"/>
  <c r="AD11" i="2"/>
  <c r="AB14" i="2"/>
  <c r="AD15" i="2"/>
  <c r="AB18" i="2"/>
  <c r="AD19" i="2"/>
  <c r="AB22" i="2"/>
  <c r="AD23" i="2"/>
  <c r="AD24" i="2"/>
  <c r="AC4" i="3"/>
  <c r="AA7" i="3"/>
  <c r="AC8" i="3"/>
  <c r="AA11" i="3"/>
  <c r="AC12" i="3"/>
  <c r="AA15" i="3"/>
  <c r="AC16" i="3"/>
  <c r="AA19" i="3"/>
  <c r="AC20" i="3"/>
  <c r="AA23" i="3"/>
  <c r="Q24" i="3"/>
  <c r="Y24" i="3" s="1"/>
  <c r="R26" i="3"/>
  <c r="Z26" i="3" s="1"/>
  <c r="AC7" i="2"/>
  <c r="AC11" i="2"/>
  <c r="Y8" i="2"/>
  <c r="Y20" i="2"/>
  <c r="AD4" i="3"/>
  <c r="AB7" i="3"/>
  <c r="AB11" i="3"/>
  <c r="AB15" i="3"/>
  <c r="AB19" i="3"/>
  <c r="AB23" i="3"/>
  <c r="R24" i="3"/>
  <c r="Z24" i="3" s="1"/>
  <c r="AC15" i="2"/>
  <c r="Y4" i="2"/>
  <c r="AA5" i="2"/>
  <c r="AA9" i="2"/>
  <c r="Y12" i="2"/>
  <c r="Y16" i="2"/>
  <c r="Z4" i="2"/>
  <c r="AB5" i="2"/>
  <c r="AD6" i="2"/>
  <c r="Z8" i="2"/>
  <c r="AB9" i="2"/>
  <c r="AD10" i="2"/>
  <c r="Z12" i="2"/>
  <c r="AB13" i="2"/>
  <c r="AD14" i="2"/>
  <c r="Z16" i="2"/>
  <c r="AB17" i="2"/>
  <c r="AD18" i="2"/>
  <c r="Z20" i="2"/>
  <c r="AB21" i="2"/>
  <c r="AD22" i="2"/>
  <c r="Y5" i="3"/>
  <c r="AA6" i="3"/>
  <c r="AC7" i="3"/>
  <c r="Y9" i="3"/>
  <c r="AA10" i="3"/>
  <c r="AC11" i="3"/>
  <c r="Y13" i="3"/>
  <c r="AA14" i="3"/>
  <c r="AC15" i="3"/>
  <c r="Y17" i="3"/>
  <c r="AA18" i="3"/>
  <c r="AC19" i="3"/>
  <c r="Y21" i="3"/>
  <c r="AA22" i="3"/>
  <c r="AC23" i="3"/>
  <c r="S24" i="3"/>
  <c r="AA24" i="3" s="1"/>
  <c r="J26" i="3"/>
  <c r="AB6" i="3"/>
  <c r="AB10" i="3"/>
  <c r="AB14" i="3"/>
  <c r="AB18" i="3"/>
  <c r="AB22" i="3"/>
  <c r="T24" i="3"/>
  <c r="AB24" i="3" s="1"/>
  <c r="K26" i="3"/>
  <c r="Z7" i="2"/>
  <c r="Z11" i="2"/>
  <c r="Z15" i="2"/>
  <c r="Z19" i="2"/>
  <c r="Z23" i="2"/>
  <c r="Z24" i="2"/>
  <c r="Q26" i="2"/>
  <c r="Y26" i="2" s="1"/>
  <c r="Y4" i="3"/>
  <c r="Y8" i="3"/>
  <c r="Y12" i="3"/>
  <c r="Y16" i="3"/>
  <c r="Y20" i="3"/>
  <c r="U24" i="3"/>
  <c r="U26" i="3" s="1"/>
  <c r="R26" i="2"/>
  <c r="Z26" i="2" s="1"/>
  <c r="O26" i="3"/>
  <c r="AD26" i="2" l="1"/>
  <c r="AC24" i="3"/>
  <c r="AD24" i="3"/>
  <c r="Q26" i="3"/>
  <c r="Y26" i="3" s="1"/>
  <c r="AC26" i="2"/>
  <c r="T26" i="3"/>
  <c r="S26" i="3"/>
  <c r="AA26" i="3" s="1"/>
  <c r="AB26" i="3" l="1"/>
  <c r="AD26" i="3"/>
  <c r="AC26" i="3"/>
</calcChain>
</file>

<file path=xl/sharedStrings.xml><?xml version="1.0" encoding="utf-8"?>
<sst xmlns="http://schemas.openxmlformats.org/spreadsheetml/2006/main" count="99" uniqueCount="23">
  <si>
    <t>Dx, UCD I10</t>
  </si>
  <si>
    <t>Dx, P1 I10</t>
  </si>
  <si>
    <t>Dx, CC I10</t>
  </si>
  <si>
    <t>Dx</t>
  </si>
  <si>
    <t>Px</t>
  </si>
  <si>
    <t>Px stan</t>
  </si>
  <si>
    <t>F</t>
  </si>
  <si>
    <t>M</t>
  </si>
  <si>
    <t>(WHO)</t>
  </si>
  <si>
    <t>.</t>
  </si>
  <si>
    <t>M+F</t>
  </si>
  <si>
    <t>Death counts</t>
  </si>
  <si>
    <t>Age-standardized death rates (per 100 000)</t>
  </si>
  <si>
    <t>Ratio of death rates (SMRU)</t>
  </si>
  <si>
    <t>Total</t>
  </si>
  <si>
    <t>mx,P1/mx, UCD</t>
  </si>
  <si>
    <t>mx,cc/mx, UCD</t>
  </si>
  <si>
    <t>mx,ANY/mx, UCD</t>
  </si>
  <si>
    <t>mx,CC/mx, UCD</t>
  </si>
  <si>
    <t>mx,ANY/mx,UCD</t>
  </si>
  <si>
    <t>Multiple Cause of Death Data</t>
  </si>
  <si>
    <t>2000 and 2019</t>
  </si>
  <si>
    <t>US Death counts from essential hypertension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</si>
</sst>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2" borderId="9" xfId="0" applyFill="1" applyBorder="1"/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/>
    <xf numFmtId="0" fontId="0" fillId="2" borderId="12" xfId="0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0" xfId="0" applyNumberFormat="1"/>
    <xf numFmtId="3" fontId="0" fillId="0" borderId="8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164" fontId="0" fillId="0" borderId="0" xfId="0" applyNumberFormat="1"/>
    <xf numFmtId="164" fontId="0" fillId="0" borderId="8" xfId="0" applyNumberFormat="1" applyBorder="1"/>
    <xf numFmtId="2" fontId="0" fillId="0" borderId="0" xfId="0" applyNumberFormat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/>
    <xf numFmtId="0" fontId="0" fillId="0" borderId="20" xfId="0" applyBorder="1"/>
    <xf numFmtId="3" fontId="0" fillId="0" borderId="21" xfId="0" applyNumberFormat="1" applyBorder="1"/>
    <xf numFmtId="3" fontId="0" fillId="0" borderId="19" xfId="0" applyNumberFormat="1" applyBorder="1"/>
    <xf numFmtId="165" fontId="0" fillId="0" borderId="20" xfId="0" applyNumberFormat="1" applyBorder="1"/>
    <xf numFmtId="165" fontId="0" fillId="0" borderId="19" xfId="0" applyNumberFormat="1" applyBorder="1"/>
    <xf numFmtId="165" fontId="0" fillId="0" borderId="0" xfId="0" applyNumberFormat="1"/>
    <xf numFmtId="0" fontId="0" fillId="2" borderId="22" xfId="0" applyFill="1" applyBorder="1"/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&#367;j%20disk\DP\zbytek\Leto_2023\5_SHARE_nets\SMRU.xlsx" TargetMode="External"/><Relationship Id="rId1" Type="http://schemas.openxmlformats.org/officeDocument/2006/relationships/externalLinkPath" Target="file:///G:\M&#367;j%20disk\DP\zbytek\Leto_2023\5_SHARE_nets\SMR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00"/>
      <sheetName val="2019"/>
      <sheetName val="Summary_SMRU"/>
      <sheetName val="Summary_rates"/>
      <sheetName val="Raw_Px"/>
      <sheetName val="Standard"/>
    </sheetNames>
    <sheetDataSet>
      <sheetData sheetId="0"/>
      <sheetData sheetId="1"/>
      <sheetData sheetId="2"/>
      <sheetData sheetId="3"/>
      <sheetData sheetId="4">
        <row r="22">
          <cell r="C22">
            <v>216962.78</v>
          </cell>
          <cell r="D22">
            <v>50429.440000000002</v>
          </cell>
        </row>
        <row r="23">
          <cell r="C23">
            <v>31690.05</v>
          </cell>
          <cell r="D23">
            <v>5217.8</v>
          </cell>
        </row>
        <row r="24">
          <cell r="C24">
            <v>2440.54</v>
          </cell>
          <cell r="D24">
            <v>356.09</v>
          </cell>
        </row>
        <row r="25">
          <cell r="C25">
            <v>151.83000000000001</v>
          </cell>
          <cell r="D25">
            <v>16.57</v>
          </cell>
        </row>
        <row r="46">
          <cell r="C46">
            <v>379818.17</v>
          </cell>
          <cell r="D46">
            <v>132490.88</v>
          </cell>
        </row>
        <row r="47">
          <cell r="C47">
            <v>54538.18</v>
          </cell>
          <cell r="D47">
            <v>11913.84</v>
          </cell>
        </row>
        <row r="48">
          <cell r="C48">
            <v>3778.67</v>
          </cell>
          <cell r="D48">
            <v>526.88</v>
          </cell>
        </row>
        <row r="49">
          <cell r="C49">
            <v>124.68</v>
          </cell>
          <cell r="D49">
            <v>29.37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4DEAA-5394-4311-BF3F-E4AA3DC4DDE1}">
  <dimension ref="A1:A3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20</v>
      </c>
    </row>
    <row r="3" spans="1:1" x14ac:dyDescent="0.3">
      <c r="A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2F64-3F9B-4151-808F-80D1C2B450FF}">
  <dimension ref="A1:AD27"/>
  <sheetViews>
    <sheetView zoomScale="70" workbookViewId="0">
      <selection activeCell="C39" sqref="C39"/>
    </sheetView>
  </sheetViews>
  <sheetFormatPr defaultRowHeight="14.4" x14ac:dyDescent="0.3"/>
  <cols>
    <col min="10" max="11" width="12.44140625" bestFit="1" customWidth="1"/>
    <col min="12" max="12" width="9.88671875" customWidth="1"/>
    <col min="13" max="13" width="2.109375" customWidth="1"/>
    <col min="15" max="20" width="9" bestFit="1" customWidth="1"/>
    <col min="21" max="22" width="9.44140625" bestFit="1" customWidth="1"/>
    <col min="23" max="23" width="2.6640625" customWidth="1"/>
  </cols>
  <sheetData>
    <row r="1" spans="1:30" ht="15" thickBot="1" x14ac:dyDescent="0.35">
      <c r="B1" s="1" t="s">
        <v>11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 t="s">
        <v>12</v>
      </c>
      <c r="O1" s="1"/>
      <c r="P1" s="1"/>
      <c r="Q1" s="1"/>
      <c r="R1" s="1"/>
      <c r="S1" s="1"/>
      <c r="T1" s="1"/>
      <c r="U1" s="1"/>
      <c r="V1" s="1"/>
      <c r="W1" s="2"/>
      <c r="X1" s="3" t="s">
        <v>13</v>
      </c>
      <c r="Y1" s="4"/>
      <c r="Z1" s="4"/>
      <c r="AA1" s="4"/>
      <c r="AB1" s="4"/>
      <c r="AC1" s="4"/>
      <c r="AD1" s="5"/>
    </row>
    <row r="2" spans="1:30" x14ac:dyDescent="0.3">
      <c r="A2" s="6"/>
      <c r="B2" s="7" t="s">
        <v>0</v>
      </c>
      <c r="C2" s="8"/>
      <c r="D2" s="7" t="s">
        <v>1</v>
      </c>
      <c r="E2" s="8"/>
      <c r="F2" s="7" t="s">
        <v>2</v>
      </c>
      <c r="G2" s="8"/>
      <c r="H2" s="7" t="s">
        <v>3</v>
      </c>
      <c r="I2" s="8"/>
      <c r="J2" s="9" t="s">
        <v>4</v>
      </c>
      <c r="K2" s="10"/>
      <c r="L2" s="11" t="s">
        <v>5</v>
      </c>
      <c r="M2" s="12"/>
      <c r="N2" s="13"/>
      <c r="O2" s="14" t="s">
        <v>0</v>
      </c>
      <c r="P2" s="8"/>
      <c r="Q2" s="7" t="s">
        <v>1</v>
      </c>
      <c r="R2" s="8"/>
      <c r="S2" s="7" t="s">
        <v>2</v>
      </c>
      <c r="T2" s="8"/>
      <c r="U2" s="7" t="s">
        <v>3</v>
      </c>
      <c r="V2" s="8"/>
      <c r="W2" s="12"/>
      <c r="X2" s="15"/>
      <c r="Y2" s="16" t="s">
        <v>15</v>
      </c>
      <c r="Z2" s="10"/>
      <c r="AA2" s="16" t="s">
        <v>18</v>
      </c>
      <c r="AB2" s="10"/>
      <c r="AC2" s="16" t="s">
        <v>17</v>
      </c>
      <c r="AD2" s="17"/>
    </row>
    <row r="3" spans="1:30" x14ac:dyDescent="0.3">
      <c r="A3" s="6"/>
      <c r="B3" s="18" t="s">
        <v>6</v>
      </c>
      <c r="C3" s="19" t="s">
        <v>7</v>
      </c>
      <c r="D3" s="18" t="s">
        <v>6</v>
      </c>
      <c r="E3" s="19" t="s">
        <v>7</v>
      </c>
      <c r="F3" s="18" t="s">
        <v>6</v>
      </c>
      <c r="G3" s="19" t="s">
        <v>7</v>
      </c>
      <c r="H3" s="18" t="s">
        <v>6</v>
      </c>
      <c r="I3" s="19" t="s">
        <v>7</v>
      </c>
      <c r="J3" s="20" t="s">
        <v>6</v>
      </c>
      <c r="K3" s="19" t="s">
        <v>7</v>
      </c>
      <c r="L3" s="21" t="s">
        <v>8</v>
      </c>
      <c r="M3" s="12"/>
      <c r="N3" s="6"/>
      <c r="O3" s="22" t="s">
        <v>6</v>
      </c>
      <c r="P3" s="6" t="s">
        <v>7</v>
      </c>
      <c r="Q3" s="22" t="s">
        <v>6</v>
      </c>
      <c r="R3" s="6" t="s">
        <v>7</v>
      </c>
      <c r="S3" s="22" t="s">
        <v>6</v>
      </c>
      <c r="T3" s="6" t="s">
        <v>7</v>
      </c>
      <c r="U3" s="22" t="s">
        <v>6</v>
      </c>
      <c r="V3" s="6" t="s">
        <v>7</v>
      </c>
      <c r="X3" s="23"/>
      <c r="Y3" s="24" t="s">
        <v>6</v>
      </c>
      <c r="Z3" s="25" t="s">
        <v>7</v>
      </c>
      <c r="AA3" s="24" t="s">
        <v>6</v>
      </c>
      <c r="AB3" s="25" t="s">
        <v>7</v>
      </c>
      <c r="AC3" s="24" t="s">
        <v>6</v>
      </c>
      <c r="AD3" s="26" t="s">
        <v>7</v>
      </c>
    </row>
    <row r="4" spans="1:30" x14ac:dyDescent="0.3">
      <c r="A4" s="13">
        <v>0</v>
      </c>
      <c r="B4" s="27">
        <v>0</v>
      </c>
      <c r="C4" s="28">
        <v>1</v>
      </c>
      <c r="D4" s="27">
        <v>1</v>
      </c>
      <c r="E4" s="28">
        <v>3</v>
      </c>
      <c r="F4" s="27">
        <v>2</v>
      </c>
      <c r="G4" s="28">
        <v>1</v>
      </c>
      <c r="H4" s="27">
        <v>12340</v>
      </c>
      <c r="I4" s="28">
        <v>15750</v>
      </c>
      <c r="J4" s="29">
        <v>1896350.21</v>
      </c>
      <c r="K4" s="28">
        <v>1987549.05</v>
      </c>
      <c r="L4" s="30">
        <v>17917</v>
      </c>
      <c r="M4" s="27"/>
      <c r="N4" s="13">
        <v>0</v>
      </c>
      <c r="O4" s="31">
        <f>B4/$J4*$L4</f>
        <v>0</v>
      </c>
      <c r="P4" s="32">
        <f>C4/$K4*$L4</f>
        <v>9.0146202932702476E-3</v>
      </c>
      <c r="Q4" s="31">
        <f>D4/$J4*$L4</f>
        <v>9.448149347899195E-3</v>
      </c>
      <c r="R4" s="32">
        <f>E4/$K4*$L4</f>
        <v>2.7043860879810741E-2</v>
      </c>
      <c r="S4" s="31">
        <f>F4/$J4*$L4</f>
        <v>1.889629869579839E-2</v>
      </c>
      <c r="T4" s="32">
        <f>G4/$K4*$L4</f>
        <v>9.0146202932702476E-3</v>
      </c>
      <c r="U4" s="31">
        <f>H4/$J4*$L4</f>
        <v>116.59016295307606</v>
      </c>
      <c r="V4" s="32">
        <f>I4/$K4*$L4</f>
        <v>141.98026961900638</v>
      </c>
      <c r="W4" s="31"/>
      <c r="X4" s="15">
        <v>0</v>
      </c>
      <c r="Y4" s="33" t="str">
        <f>IFERROR(Q4/O4,"")</f>
        <v/>
      </c>
      <c r="Z4" s="34">
        <f>IFERROR(R4/P4,"")</f>
        <v>3</v>
      </c>
      <c r="AA4" s="33" t="str">
        <f>IFERROR(S4/O4,"")</f>
        <v/>
      </c>
      <c r="AB4" s="34">
        <f>IFERROR(T4/P4,"")</f>
        <v>1</v>
      </c>
      <c r="AC4" s="33" t="str">
        <f>IFERROR((O4+Q4+S4)/O4,"")</f>
        <v/>
      </c>
      <c r="AD4" s="35">
        <f>IFERROR((P4+R4+T4)/P4,"")</f>
        <v>5</v>
      </c>
    </row>
    <row r="5" spans="1:30" x14ac:dyDescent="0.3">
      <c r="A5" s="13">
        <v>1</v>
      </c>
      <c r="B5" s="27">
        <v>1</v>
      </c>
      <c r="C5" s="28">
        <v>0</v>
      </c>
      <c r="D5" s="27">
        <v>0</v>
      </c>
      <c r="E5" s="28">
        <v>3</v>
      </c>
      <c r="F5" s="27">
        <v>0</v>
      </c>
      <c r="G5" s="28">
        <v>4</v>
      </c>
      <c r="H5" s="27">
        <v>2180</v>
      </c>
      <c r="I5" s="28">
        <v>2841</v>
      </c>
      <c r="J5" s="29">
        <v>7479303.0899999999</v>
      </c>
      <c r="K5" s="28">
        <v>7829701.3700000001</v>
      </c>
      <c r="L5" s="30">
        <v>70652</v>
      </c>
      <c r="M5" s="27"/>
      <c r="N5" s="13">
        <v>1</v>
      </c>
      <c r="O5" s="31">
        <f t="shared" ref="O5:U24" si="0">B5/$J5*$L5</f>
        <v>9.4463346584340649E-3</v>
      </c>
      <c r="P5" s="32">
        <f t="shared" ref="P5:V24" si="1">C5/$K5*$L5</f>
        <v>0</v>
      </c>
      <c r="Q5" s="31">
        <f t="shared" si="0"/>
        <v>0</v>
      </c>
      <c r="R5" s="32">
        <f t="shared" si="1"/>
        <v>2.7070764258279752E-2</v>
      </c>
      <c r="S5" s="31">
        <f t="shared" si="0"/>
        <v>0</v>
      </c>
      <c r="T5" s="32">
        <f t="shared" si="1"/>
        <v>3.6094352344372999E-2</v>
      </c>
      <c r="U5" s="31">
        <f t="shared" si="0"/>
        <v>20.593009555386264</v>
      </c>
      <c r="V5" s="32">
        <f t="shared" si="1"/>
        <v>25.636013752590923</v>
      </c>
      <c r="W5" s="31"/>
      <c r="X5" s="15">
        <v>1</v>
      </c>
      <c r="Y5" s="33">
        <f t="shared" ref="Y5:Z25" si="2">IFERROR(Q5/O5,"")</f>
        <v>0</v>
      </c>
      <c r="Z5" s="34" t="str">
        <f t="shared" si="2"/>
        <v/>
      </c>
      <c r="AA5" s="33">
        <f t="shared" ref="AA5:AB26" si="3">IFERROR(S5/O5,"")</f>
        <v>0</v>
      </c>
      <c r="AB5" s="34" t="str">
        <f t="shared" si="3"/>
        <v/>
      </c>
      <c r="AC5" s="33">
        <f t="shared" ref="AC5:AD25" si="4">IFERROR((O5+Q5+S5)/O5,"")</f>
        <v>1</v>
      </c>
      <c r="AD5" s="35" t="str">
        <f t="shared" si="4"/>
        <v/>
      </c>
    </row>
    <row r="6" spans="1:30" x14ac:dyDescent="0.3">
      <c r="A6" s="13">
        <v>5</v>
      </c>
      <c r="B6" s="27">
        <v>0</v>
      </c>
      <c r="C6" s="28">
        <v>1</v>
      </c>
      <c r="D6" s="27">
        <v>2</v>
      </c>
      <c r="E6" s="28">
        <v>0</v>
      </c>
      <c r="F6" s="27">
        <v>2</v>
      </c>
      <c r="G6" s="28">
        <v>1</v>
      </c>
      <c r="H6" s="27">
        <v>1420</v>
      </c>
      <c r="I6" s="28">
        <v>1864</v>
      </c>
      <c r="J6" s="29">
        <v>9967149.1300000008</v>
      </c>
      <c r="K6" s="28">
        <v>10461111.74</v>
      </c>
      <c r="L6" s="30">
        <v>86870</v>
      </c>
      <c r="M6" s="27"/>
      <c r="N6" s="13">
        <v>5</v>
      </c>
      <c r="O6" s="31">
        <f t="shared" si="0"/>
        <v>0</v>
      </c>
      <c r="P6" s="32">
        <f t="shared" si="1"/>
        <v>8.3040887201153244E-3</v>
      </c>
      <c r="Q6" s="31">
        <f t="shared" si="0"/>
        <v>1.7431263216185065E-2</v>
      </c>
      <c r="R6" s="32">
        <f t="shared" si="1"/>
        <v>0</v>
      </c>
      <c r="S6" s="31">
        <f t="shared" si="0"/>
        <v>1.7431263216185065E-2</v>
      </c>
      <c r="T6" s="32">
        <f t="shared" si="1"/>
        <v>8.3040887201153244E-3</v>
      </c>
      <c r="U6" s="31">
        <f t="shared" si="0"/>
        <v>12.376196883491396</v>
      </c>
      <c r="V6" s="32">
        <f t="shared" si="1"/>
        <v>15.478821374294965</v>
      </c>
      <c r="W6" s="31"/>
      <c r="X6" s="15">
        <v>5</v>
      </c>
      <c r="Y6" s="33" t="str">
        <f t="shared" si="2"/>
        <v/>
      </c>
      <c r="Z6" s="34">
        <f t="shared" si="2"/>
        <v>0</v>
      </c>
      <c r="AA6" s="33" t="str">
        <f t="shared" si="3"/>
        <v/>
      </c>
      <c r="AB6" s="34">
        <f t="shared" si="3"/>
        <v>1</v>
      </c>
      <c r="AC6" s="33" t="str">
        <f t="shared" si="4"/>
        <v/>
      </c>
      <c r="AD6" s="35">
        <f t="shared" si="4"/>
        <v>2</v>
      </c>
    </row>
    <row r="7" spans="1:30" x14ac:dyDescent="0.3">
      <c r="A7" s="13">
        <v>10</v>
      </c>
      <c r="B7" s="27">
        <v>0</v>
      </c>
      <c r="C7" s="28">
        <v>2</v>
      </c>
      <c r="D7" s="27">
        <v>1</v>
      </c>
      <c r="E7" s="28">
        <v>2</v>
      </c>
      <c r="F7" s="27">
        <v>1</v>
      </c>
      <c r="G7" s="28">
        <v>4</v>
      </c>
      <c r="H7" s="27">
        <v>1627</v>
      </c>
      <c r="I7" s="28">
        <v>2563</v>
      </c>
      <c r="J7" s="29">
        <v>10057566.26</v>
      </c>
      <c r="K7" s="28">
        <v>10568019.109999999</v>
      </c>
      <c r="L7" s="30">
        <v>85970</v>
      </c>
      <c r="M7" s="27"/>
      <c r="N7" s="13">
        <v>10</v>
      </c>
      <c r="O7" s="31">
        <f t="shared" si="0"/>
        <v>0</v>
      </c>
      <c r="P7" s="32">
        <f t="shared" si="1"/>
        <v>1.6269841889034967E-2</v>
      </c>
      <c r="Q7" s="31">
        <f t="shared" si="0"/>
        <v>8.5477935494108308E-3</v>
      </c>
      <c r="R7" s="32">
        <f t="shared" si="1"/>
        <v>1.6269841889034967E-2</v>
      </c>
      <c r="S7" s="31">
        <f t="shared" si="0"/>
        <v>8.5477935494108308E-3</v>
      </c>
      <c r="T7" s="32">
        <f t="shared" si="1"/>
        <v>3.2539683778069935E-2</v>
      </c>
      <c r="U7" s="31">
        <f t="shared" si="0"/>
        <v>13.907260104891419</v>
      </c>
      <c r="V7" s="32">
        <f t="shared" si="1"/>
        <v>20.849802380798309</v>
      </c>
      <c r="W7" s="31"/>
      <c r="X7" s="15">
        <v>10</v>
      </c>
      <c r="Y7" s="33" t="str">
        <f t="shared" si="2"/>
        <v/>
      </c>
      <c r="Z7" s="34">
        <f t="shared" si="2"/>
        <v>1</v>
      </c>
      <c r="AA7" s="33" t="str">
        <f t="shared" si="3"/>
        <v/>
      </c>
      <c r="AB7" s="34">
        <f t="shared" si="3"/>
        <v>2</v>
      </c>
      <c r="AC7" s="33" t="str">
        <f t="shared" si="4"/>
        <v/>
      </c>
      <c r="AD7" s="35">
        <f t="shared" si="4"/>
        <v>4</v>
      </c>
    </row>
    <row r="8" spans="1:30" x14ac:dyDescent="0.3">
      <c r="A8" s="13">
        <v>15</v>
      </c>
      <c r="B8" s="27">
        <v>5</v>
      </c>
      <c r="C8" s="28">
        <v>0</v>
      </c>
      <c r="D8" s="27">
        <v>2</v>
      </c>
      <c r="E8" s="28">
        <v>2</v>
      </c>
      <c r="F8" s="27">
        <v>2</v>
      </c>
      <c r="G8" s="28">
        <v>4</v>
      </c>
      <c r="H8" s="27">
        <v>3894</v>
      </c>
      <c r="I8" s="28">
        <v>9768</v>
      </c>
      <c r="J8" s="29">
        <v>9847913.9600000009</v>
      </c>
      <c r="K8" s="28">
        <v>10440400.039999999</v>
      </c>
      <c r="L8" s="30">
        <v>84670</v>
      </c>
      <c r="M8" s="27"/>
      <c r="N8" s="13">
        <v>15</v>
      </c>
      <c r="O8" s="31">
        <f t="shared" si="0"/>
        <v>4.2988799630008137E-2</v>
      </c>
      <c r="P8" s="32">
        <f t="shared" si="1"/>
        <v>0</v>
      </c>
      <c r="Q8" s="31">
        <f t="shared" si="0"/>
        <v>1.7195519852003256E-2</v>
      </c>
      <c r="R8" s="32">
        <f t="shared" si="1"/>
        <v>1.6219685007395561E-2</v>
      </c>
      <c r="S8" s="31">
        <f t="shared" si="0"/>
        <v>1.7195519852003256E-2</v>
      </c>
      <c r="T8" s="32">
        <f t="shared" si="1"/>
        <v>3.2439370014791122E-2</v>
      </c>
      <c r="U8" s="31">
        <f t="shared" si="0"/>
        <v>33.479677151850332</v>
      </c>
      <c r="V8" s="32">
        <f t="shared" si="1"/>
        <v>79.216941576119922</v>
      </c>
      <c r="W8" s="31"/>
      <c r="X8" s="15">
        <v>15</v>
      </c>
      <c r="Y8" s="33">
        <f t="shared" si="2"/>
        <v>0.4</v>
      </c>
      <c r="Z8" s="34" t="str">
        <f t="shared" si="2"/>
        <v/>
      </c>
      <c r="AA8" s="33">
        <f t="shared" si="3"/>
        <v>0.4</v>
      </c>
      <c r="AB8" s="34" t="str">
        <f t="shared" si="3"/>
        <v/>
      </c>
      <c r="AC8" s="33">
        <f t="shared" si="4"/>
        <v>1.7999999999999998</v>
      </c>
      <c r="AD8" s="35" t="str">
        <f t="shared" si="4"/>
        <v/>
      </c>
    </row>
    <row r="9" spans="1:30" x14ac:dyDescent="0.3">
      <c r="A9" s="13">
        <v>20</v>
      </c>
      <c r="B9" s="27">
        <v>2</v>
      </c>
      <c r="C9" s="28">
        <v>1</v>
      </c>
      <c r="D9" s="27">
        <v>16</v>
      </c>
      <c r="E9" s="28">
        <v>16</v>
      </c>
      <c r="F9" s="27">
        <v>10</v>
      </c>
      <c r="G9" s="28">
        <v>11</v>
      </c>
      <c r="H9" s="27">
        <v>4408</v>
      </c>
      <c r="I9" s="28">
        <v>13526</v>
      </c>
      <c r="J9" s="29">
        <v>9363206.7599999998</v>
      </c>
      <c r="K9" s="28">
        <v>9770998.1899999995</v>
      </c>
      <c r="L9" s="30">
        <v>82171</v>
      </c>
      <c r="M9" s="27"/>
      <c r="N9" s="13">
        <v>20</v>
      </c>
      <c r="O9" s="31">
        <f t="shared" si="0"/>
        <v>1.7551892659475994E-2</v>
      </c>
      <c r="P9" s="32">
        <f t="shared" si="1"/>
        <v>8.4096832690130716E-3</v>
      </c>
      <c r="Q9" s="31">
        <f t="shared" si="0"/>
        <v>0.14041514127580795</v>
      </c>
      <c r="R9" s="32">
        <f t="shared" si="1"/>
        <v>0.13455493230420915</v>
      </c>
      <c r="S9" s="31">
        <f t="shared" si="0"/>
        <v>8.7759463297379964E-2</v>
      </c>
      <c r="T9" s="32">
        <f t="shared" si="1"/>
        <v>9.250651595914379E-2</v>
      </c>
      <c r="U9" s="31">
        <f t="shared" si="0"/>
        <v>38.684371421485089</v>
      </c>
      <c r="V9" s="32">
        <f t="shared" si="1"/>
        <v>113.7493758966708</v>
      </c>
      <c r="W9" s="31"/>
      <c r="X9" s="15">
        <v>20</v>
      </c>
      <c r="Y9" s="33">
        <f t="shared" si="2"/>
        <v>8</v>
      </c>
      <c r="Z9" s="34">
        <f t="shared" si="2"/>
        <v>16</v>
      </c>
      <c r="AA9" s="33">
        <f t="shared" si="3"/>
        <v>5</v>
      </c>
      <c r="AB9" s="34">
        <f t="shared" si="3"/>
        <v>11</v>
      </c>
      <c r="AC9" s="33">
        <f t="shared" si="4"/>
        <v>14</v>
      </c>
      <c r="AD9" s="35">
        <f t="shared" si="4"/>
        <v>27.999999999999996</v>
      </c>
    </row>
    <row r="10" spans="1:30" x14ac:dyDescent="0.3">
      <c r="A10" s="13">
        <v>25</v>
      </c>
      <c r="B10" s="27">
        <v>4</v>
      </c>
      <c r="C10" s="28">
        <v>6</v>
      </c>
      <c r="D10" s="27">
        <v>23</v>
      </c>
      <c r="E10" s="28">
        <v>30</v>
      </c>
      <c r="F10" s="27">
        <v>33</v>
      </c>
      <c r="G10" s="28">
        <v>46</v>
      </c>
      <c r="H10" s="27">
        <v>5097</v>
      </c>
      <c r="I10" s="28">
        <v>12754</v>
      </c>
      <c r="J10" s="29">
        <v>9528690.2599999998</v>
      </c>
      <c r="K10" s="28">
        <v>9735674.5500000007</v>
      </c>
      <c r="L10" s="30">
        <v>79272</v>
      </c>
      <c r="M10" s="27"/>
      <c r="N10" s="13">
        <v>25</v>
      </c>
      <c r="O10" s="31">
        <f t="shared" si="0"/>
        <v>3.3277186197465926E-2</v>
      </c>
      <c r="P10" s="32">
        <f t="shared" si="1"/>
        <v>4.885455009380936E-2</v>
      </c>
      <c r="Q10" s="31">
        <f t="shared" si="0"/>
        <v>0.19134382063542907</v>
      </c>
      <c r="R10" s="32">
        <f t="shared" si="1"/>
        <v>0.24427275046904681</v>
      </c>
      <c r="S10" s="31">
        <f t="shared" si="0"/>
        <v>0.27453678612909388</v>
      </c>
      <c r="T10" s="32">
        <f t="shared" si="1"/>
        <v>0.37455155071920515</v>
      </c>
      <c r="U10" s="31">
        <f t="shared" si="0"/>
        <v>42.403454512120959</v>
      </c>
      <c r="V10" s="32">
        <f t="shared" si="1"/>
        <v>103.84848864940746</v>
      </c>
      <c r="W10" s="31"/>
      <c r="X10" s="15">
        <v>25</v>
      </c>
      <c r="Y10" s="33">
        <f t="shared" si="2"/>
        <v>5.75</v>
      </c>
      <c r="Z10" s="34">
        <f t="shared" si="2"/>
        <v>5</v>
      </c>
      <c r="AA10" s="33">
        <f t="shared" si="3"/>
        <v>8.25</v>
      </c>
      <c r="AB10" s="34">
        <f t="shared" si="3"/>
        <v>7.6666666666666679</v>
      </c>
      <c r="AC10" s="33">
        <f t="shared" si="4"/>
        <v>15</v>
      </c>
      <c r="AD10" s="35">
        <f t="shared" si="4"/>
        <v>13.666666666666668</v>
      </c>
    </row>
    <row r="11" spans="1:30" x14ac:dyDescent="0.3">
      <c r="A11" s="13">
        <v>30</v>
      </c>
      <c r="B11" s="27">
        <v>4</v>
      </c>
      <c r="C11" s="28">
        <v>13</v>
      </c>
      <c r="D11" s="27">
        <v>49</v>
      </c>
      <c r="E11" s="28">
        <v>105</v>
      </c>
      <c r="F11" s="27">
        <v>66</v>
      </c>
      <c r="G11" s="28">
        <v>123</v>
      </c>
      <c r="H11" s="27">
        <v>7539</v>
      </c>
      <c r="I11" s="28">
        <v>15392</v>
      </c>
      <c r="J11" s="29">
        <v>10211243.18</v>
      </c>
      <c r="K11" s="28">
        <v>10335309.189999999</v>
      </c>
      <c r="L11" s="30">
        <v>76073</v>
      </c>
      <c r="M11" s="27"/>
      <c r="N11" s="13">
        <v>30</v>
      </c>
      <c r="O11" s="31">
        <f t="shared" si="0"/>
        <v>2.9799701626535939E-2</v>
      </c>
      <c r="P11" s="32">
        <f t="shared" si="1"/>
        <v>9.568644554503164E-2</v>
      </c>
      <c r="Q11" s="31">
        <f t="shared" si="0"/>
        <v>0.36504634492506521</v>
      </c>
      <c r="R11" s="32">
        <f t="shared" si="1"/>
        <v>0.77285206017140939</v>
      </c>
      <c r="S11" s="31">
        <f t="shared" si="0"/>
        <v>0.49169507683784297</v>
      </c>
      <c r="T11" s="32">
        <f t="shared" si="1"/>
        <v>0.90534098477222236</v>
      </c>
      <c r="U11" s="31">
        <f t="shared" si="0"/>
        <v>56.16498764061361</v>
      </c>
      <c r="V11" s="32">
        <f t="shared" si="1"/>
        <v>113.29275152531747</v>
      </c>
      <c r="W11" s="31"/>
      <c r="X11" s="15">
        <v>30</v>
      </c>
      <c r="Y11" s="33">
        <f t="shared" si="2"/>
        <v>12.249999999999998</v>
      </c>
      <c r="Z11" s="34">
        <f t="shared" si="2"/>
        <v>8.0769230769230766</v>
      </c>
      <c r="AA11" s="33">
        <f t="shared" si="3"/>
        <v>16.5</v>
      </c>
      <c r="AB11" s="34">
        <f t="shared" si="3"/>
        <v>9.4615384615384599</v>
      </c>
      <c r="AC11" s="33">
        <f t="shared" si="4"/>
        <v>29.749999999999996</v>
      </c>
      <c r="AD11" s="35">
        <f t="shared" si="4"/>
        <v>18.538461538461537</v>
      </c>
    </row>
    <row r="12" spans="1:30" x14ac:dyDescent="0.3">
      <c r="A12" s="13">
        <v>35</v>
      </c>
      <c r="B12" s="27">
        <v>14</v>
      </c>
      <c r="C12" s="28">
        <v>23</v>
      </c>
      <c r="D12" s="27">
        <v>171</v>
      </c>
      <c r="E12" s="28">
        <v>222</v>
      </c>
      <c r="F12" s="27">
        <v>157</v>
      </c>
      <c r="G12" s="28">
        <v>273</v>
      </c>
      <c r="H12" s="27">
        <v>12937</v>
      </c>
      <c r="I12" s="28">
        <v>23378</v>
      </c>
      <c r="J12" s="29">
        <v>11348942.17</v>
      </c>
      <c r="K12" s="28">
        <v>11288170.75</v>
      </c>
      <c r="L12" s="30">
        <v>71475</v>
      </c>
      <c r="M12" s="27"/>
      <c r="N12" s="13">
        <v>35</v>
      </c>
      <c r="O12" s="31">
        <f t="shared" si="0"/>
        <v>8.8171213229470524E-2</v>
      </c>
      <c r="P12" s="32">
        <f t="shared" si="1"/>
        <v>0.14563254192447436</v>
      </c>
      <c r="Q12" s="31">
        <f t="shared" si="0"/>
        <v>1.0769483901599615</v>
      </c>
      <c r="R12" s="32">
        <f t="shared" si="1"/>
        <v>1.4056706220536219</v>
      </c>
      <c r="S12" s="31">
        <f t="shared" si="0"/>
        <v>0.98877717693049105</v>
      </c>
      <c r="T12" s="32">
        <f t="shared" si="1"/>
        <v>1.7285949541470216</v>
      </c>
      <c r="U12" s="31">
        <f>H12/$J12*$L12</f>
        <v>81.476498967832882</v>
      </c>
      <c r="V12" s="32">
        <f t="shared" si="1"/>
        <v>148.02598109175483</v>
      </c>
      <c r="W12" s="31"/>
      <c r="X12" s="15">
        <v>35</v>
      </c>
      <c r="Y12" s="33">
        <f t="shared" si="2"/>
        <v>12.214285714285715</v>
      </c>
      <c r="Z12" s="34">
        <f t="shared" si="2"/>
        <v>9.6521739130434767</v>
      </c>
      <c r="AA12" s="33">
        <f t="shared" si="3"/>
        <v>11.214285714285717</v>
      </c>
      <c r="AB12" s="34">
        <f t="shared" si="3"/>
        <v>11.869565217391303</v>
      </c>
      <c r="AC12" s="33">
        <f t="shared" si="4"/>
        <v>24.428571428571431</v>
      </c>
      <c r="AD12" s="35">
        <f t="shared" si="4"/>
        <v>22.521739130434781</v>
      </c>
    </row>
    <row r="13" spans="1:30" x14ac:dyDescent="0.3">
      <c r="A13" s="13">
        <v>40</v>
      </c>
      <c r="B13" s="27">
        <v>48</v>
      </c>
      <c r="C13" s="28">
        <v>72</v>
      </c>
      <c r="D13" s="27">
        <v>363</v>
      </c>
      <c r="E13" s="28">
        <v>572</v>
      </c>
      <c r="F13" s="27">
        <v>382</v>
      </c>
      <c r="G13" s="28">
        <v>625</v>
      </c>
      <c r="H13" s="27">
        <v>19663</v>
      </c>
      <c r="I13" s="28">
        <v>34198</v>
      </c>
      <c r="J13" s="29">
        <v>11346335.25</v>
      </c>
      <c r="K13" s="28">
        <v>11157891.039999999</v>
      </c>
      <c r="L13" s="30">
        <v>65877</v>
      </c>
      <c r="M13" s="27"/>
      <c r="N13" s="13">
        <v>40</v>
      </c>
      <c r="O13" s="31">
        <f t="shared" si="0"/>
        <v>0.27868875106612062</v>
      </c>
      <c r="P13" s="32">
        <f t="shared" si="1"/>
        <v>0.42509323518183417</v>
      </c>
      <c r="Q13" s="31">
        <f t="shared" si="0"/>
        <v>2.1075836799375374</v>
      </c>
      <c r="R13" s="32">
        <f t="shared" si="1"/>
        <v>3.3771295906112382</v>
      </c>
      <c r="S13" s="31">
        <f t="shared" si="0"/>
        <v>2.2178979772345437</v>
      </c>
      <c r="T13" s="32">
        <f t="shared" si="1"/>
        <v>3.690045444286755</v>
      </c>
      <c r="U13" s="31">
        <f t="shared" si="0"/>
        <v>114.16368567110689</v>
      </c>
      <c r="V13" s="32">
        <f t="shared" si="1"/>
        <v>201.9074785659495</v>
      </c>
      <c r="W13" s="31"/>
      <c r="X13" s="15">
        <v>40</v>
      </c>
      <c r="Y13" s="33">
        <f t="shared" si="2"/>
        <v>7.5625000000000009</v>
      </c>
      <c r="Z13" s="34">
        <f t="shared" si="2"/>
        <v>7.9444444444444446</v>
      </c>
      <c r="AA13" s="33">
        <f t="shared" si="3"/>
        <v>7.9583333333333348</v>
      </c>
      <c r="AB13" s="34">
        <f t="shared" si="3"/>
        <v>8.6805555555555554</v>
      </c>
      <c r="AC13" s="33">
        <f t="shared" si="4"/>
        <v>16.520833333333336</v>
      </c>
      <c r="AD13" s="35">
        <f t="shared" si="4"/>
        <v>17.625</v>
      </c>
    </row>
    <row r="14" spans="1:30" x14ac:dyDescent="0.3">
      <c r="A14" s="13">
        <v>45</v>
      </c>
      <c r="B14" s="27">
        <v>64</v>
      </c>
      <c r="C14" s="28">
        <v>147</v>
      </c>
      <c r="D14" s="27">
        <v>609</v>
      </c>
      <c r="E14" s="28">
        <v>983</v>
      </c>
      <c r="F14" s="27">
        <v>666</v>
      </c>
      <c r="G14" s="28">
        <v>1135</v>
      </c>
      <c r="H14" s="27">
        <v>25769</v>
      </c>
      <c r="I14" s="28">
        <v>45262</v>
      </c>
      <c r="J14" s="29">
        <v>10252386.800000001</v>
      </c>
      <c r="K14" s="28">
        <v>9937366.9000000004</v>
      </c>
      <c r="L14" s="30">
        <v>60379</v>
      </c>
      <c r="M14" s="27"/>
      <c r="N14" s="13">
        <v>45</v>
      </c>
      <c r="O14" s="31">
        <f t="shared" si="0"/>
        <v>0.37691281799863419</v>
      </c>
      <c r="P14" s="32">
        <f t="shared" si="1"/>
        <v>0.8931654722338972</v>
      </c>
      <c r="Q14" s="31">
        <f t="shared" si="0"/>
        <v>3.5865610337682536</v>
      </c>
      <c r="R14" s="32">
        <f t="shared" si="1"/>
        <v>5.9726643483395989</v>
      </c>
      <c r="S14" s="31">
        <f t="shared" si="0"/>
        <v>3.9222490122982876</v>
      </c>
      <c r="T14" s="32">
        <f t="shared" si="1"/>
        <v>6.8962095985406355</v>
      </c>
      <c r="U14" s="31">
        <f t="shared" si="0"/>
        <v>151.76041260948134</v>
      </c>
      <c r="V14" s="32">
        <f t="shared" si="1"/>
        <v>275.00990206973233</v>
      </c>
      <c r="W14" s="31"/>
      <c r="X14" s="15">
        <v>45</v>
      </c>
      <c r="Y14" s="33">
        <f t="shared" si="2"/>
        <v>9.515625</v>
      </c>
      <c r="Z14" s="34">
        <f t="shared" si="2"/>
        <v>6.6870748299319738</v>
      </c>
      <c r="AA14" s="33">
        <f t="shared" si="3"/>
        <v>10.406250000000002</v>
      </c>
      <c r="AB14" s="34">
        <f t="shared" si="3"/>
        <v>7.7210884353741509</v>
      </c>
      <c r="AC14" s="33">
        <f t="shared" si="4"/>
        <v>20.921875000000004</v>
      </c>
      <c r="AD14" s="35">
        <f t="shared" si="4"/>
        <v>15.408163265306124</v>
      </c>
    </row>
    <row r="15" spans="1:30" x14ac:dyDescent="0.3">
      <c r="A15" s="13">
        <v>50</v>
      </c>
      <c r="B15" s="27">
        <v>107</v>
      </c>
      <c r="C15" s="28">
        <v>197</v>
      </c>
      <c r="D15" s="27">
        <v>943</v>
      </c>
      <c r="E15" s="28">
        <v>1598</v>
      </c>
      <c r="F15" s="27">
        <v>1212</v>
      </c>
      <c r="G15" s="28">
        <v>1892</v>
      </c>
      <c r="H15" s="27">
        <v>34302</v>
      </c>
      <c r="I15" s="28">
        <v>55423</v>
      </c>
      <c r="J15" s="29">
        <v>9067941.4299999997</v>
      </c>
      <c r="K15" s="28">
        <v>8692041.9700000007</v>
      </c>
      <c r="L15" s="30">
        <v>53681</v>
      </c>
      <c r="M15" s="27"/>
      <c r="N15" s="13">
        <v>50</v>
      </c>
      <c r="O15" s="31">
        <f t="shared" si="0"/>
        <v>0.63342568369456265</v>
      </c>
      <c r="P15" s="32">
        <f t="shared" si="1"/>
        <v>1.2166481750202593</v>
      </c>
      <c r="Q15" s="31">
        <f t="shared" si="0"/>
        <v>5.5824338291960052</v>
      </c>
      <c r="R15" s="32">
        <f t="shared" si="1"/>
        <v>9.8690547395044366</v>
      </c>
      <c r="S15" s="31">
        <f t="shared" si="0"/>
        <v>7.1748778377365419</v>
      </c>
      <c r="T15" s="32">
        <f t="shared" si="1"/>
        <v>11.684763183443302</v>
      </c>
      <c r="U15" s="31">
        <f t="shared" si="0"/>
        <v>203.06325048683073</v>
      </c>
      <c r="V15" s="32">
        <f t="shared" si="1"/>
        <v>342.28574519871995</v>
      </c>
      <c r="W15" s="31"/>
      <c r="X15" s="15">
        <v>50</v>
      </c>
      <c r="Y15" s="33">
        <f t="shared" si="2"/>
        <v>8.8130841121495322</v>
      </c>
      <c r="Z15" s="34">
        <f t="shared" si="2"/>
        <v>8.1116751269035507</v>
      </c>
      <c r="AA15" s="33">
        <f t="shared" si="3"/>
        <v>11.327102803738319</v>
      </c>
      <c r="AB15" s="34">
        <f t="shared" si="3"/>
        <v>9.6040609137055828</v>
      </c>
      <c r="AC15" s="33">
        <f t="shared" si="4"/>
        <v>21.140186915887849</v>
      </c>
      <c r="AD15" s="35">
        <f t="shared" si="4"/>
        <v>18.715736040609134</v>
      </c>
    </row>
    <row r="16" spans="1:30" x14ac:dyDescent="0.3">
      <c r="A16" s="13">
        <v>55</v>
      </c>
      <c r="B16" s="27">
        <v>132</v>
      </c>
      <c r="C16" s="28">
        <v>219</v>
      </c>
      <c r="D16" s="27">
        <v>1249</v>
      </c>
      <c r="E16" s="28">
        <v>2001</v>
      </c>
      <c r="F16" s="27">
        <v>1712</v>
      </c>
      <c r="G16" s="28">
        <v>2661</v>
      </c>
      <c r="H16" s="27">
        <v>42422</v>
      </c>
      <c r="I16" s="28">
        <v>64610</v>
      </c>
      <c r="J16" s="29">
        <v>7001286.7800000003</v>
      </c>
      <c r="K16" s="28">
        <v>6551679.29</v>
      </c>
      <c r="L16" s="30">
        <v>45484</v>
      </c>
      <c r="M16" s="27"/>
      <c r="N16" s="13">
        <v>55</v>
      </c>
      <c r="O16" s="31">
        <f t="shared" si="0"/>
        <v>0.85754064769219451</v>
      </c>
      <c r="P16" s="32">
        <f t="shared" si="1"/>
        <v>1.5203729546413742</v>
      </c>
      <c r="Q16" s="31">
        <f t="shared" si="0"/>
        <v>8.1141535527844777</v>
      </c>
      <c r="R16" s="32">
        <f t="shared" si="1"/>
        <v>13.89162685953146</v>
      </c>
      <c r="S16" s="31">
        <f t="shared" si="0"/>
        <v>11.122042339765432</v>
      </c>
      <c r="T16" s="32">
        <f t="shared" si="1"/>
        <v>18.47357275023149</v>
      </c>
      <c r="U16" s="31">
        <f t="shared" si="0"/>
        <v>275.59537391210819</v>
      </c>
      <c r="V16" s="32">
        <f t="shared" si="1"/>
        <v>448.54473333049856</v>
      </c>
      <c r="W16" s="31"/>
      <c r="X16" s="15">
        <v>55</v>
      </c>
      <c r="Y16" s="33">
        <f t="shared" si="2"/>
        <v>9.4621212121212128</v>
      </c>
      <c r="Z16" s="34">
        <f t="shared" si="2"/>
        <v>9.1369863013698627</v>
      </c>
      <c r="AA16" s="33">
        <f t="shared" si="3"/>
        <v>12.969696969696971</v>
      </c>
      <c r="AB16" s="34">
        <f t="shared" si="3"/>
        <v>12.150684931506849</v>
      </c>
      <c r="AC16" s="33">
        <f t="shared" si="4"/>
        <v>23.431818181818183</v>
      </c>
      <c r="AD16" s="35">
        <f t="shared" si="4"/>
        <v>22.287671232876711</v>
      </c>
    </row>
    <row r="17" spans="1:30" x14ac:dyDescent="0.3">
      <c r="A17" s="13">
        <v>60</v>
      </c>
      <c r="B17" s="27">
        <v>191</v>
      </c>
      <c r="C17" s="28">
        <v>277</v>
      </c>
      <c r="D17" s="27">
        <v>1886</v>
      </c>
      <c r="E17" s="28">
        <v>2614</v>
      </c>
      <c r="F17" s="27">
        <v>2616</v>
      </c>
      <c r="G17" s="28">
        <v>3507</v>
      </c>
      <c r="H17" s="27">
        <v>55334</v>
      </c>
      <c r="I17" s="28">
        <v>79112</v>
      </c>
      <c r="J17" s="29">
        <v>5704048.5700000003</v>
      </c>
      <c r="K17" s="28">
        <v>5173462.03</v>
      </c>
      <c r="L17" s="30">
        <v>37187</v>
      </c>
      <c r="M17" s="27"/>
      <c r="N17" s="13">
        <v>60</v>
      </c>
      <c r="O17" s="31">
        <f t="shared" si="0"/>
        <v>1.2452062623302662</v>
      </c>
      <c r="P17" s="32">
        <f t="shared" si="1"/>
        <v>1.991084295248998</v>
      </c>
      <c r="Q17" s="31">
        <f t="shared" si="0"/>
        <v>12.295596914947026</v>
      </c>
      <c r="R17" s="32">
        <f t="shared" si="1"/>
        <v>18.789510280797401</v>
      </c>
      <c r="S17" s="31">
        <f t="shared" si="0"/>
        <v>17.054762210764274</v>
      </c>
      <c r="T17" s="32">
        <f t="shared" si="1"/>
        <v>25.208421023242725</v>
      </c>
      <c r="U17" s="31">
        <f t="shared" si="0"/>
        <v>360.74472942294739</v>
      </c>
      <c r="V17" s="32">
        <f t="shared" si="1"/>
        <v>568.65942514707115</v>
      </c>
      <c r="W17" s="31"/>
      <c r="X17" s="15">
        <v>60</v>
      </c>
      <c r="Y17" s="33">
        <f t="shared" si="2"/>
        <v>9.8743455497382193</v>
      </c>
      <c r="Z17" s="34">
        <f t="shared" si="2"/>
        <v>9.4368231046931399</v>
      </c>
      <c r="AA17" s="33">
        <f t="shared" si="3"/>
        <v>13.69633507853403</v>
      </c>
      <c r="AB17" s="34">
        <f t="shared" si="3"/>
        <v>12.660649819494582</v>
      </c>
      <c r="AC17" s="33">
        <f t="shared" si="4"/>
        <v>24.57068062827225</v>
      </c>
      <c r="AD17" s="35">
        <f t="shared" si="4"/>
        <v>23.097472924187723</v>
      </c>
    </row>
    <row r="18" spans="1:30" x14ac:dyDescent="0.3">
      <c r="A18" s="13">
        <v>65</v>
      </c>
      <c r="B18" s="27">
        <v>295</v>
      </c>
      <c r="C18" s="28">
        <v>285</v>
      </c>
      <c r="D18" s="27">
        <v>2843</v>
      </c>
      <c r="E18" s="28">
        <v>3356</v>
      </c>
      <c r="F18" s="27">
        <v>4318</v>
      </c>
      <c r="G18" s="28">
        <v>4830</v>
      </c>
      <c r="H18" s="27">
        <v>77956</v>
      </c>
      <c r="I18" s="28">
        <v>104200</v>
      </c>
      <c r="J18" s="29">
        <v>5136182.4800000004</v>
      </c>
      <c r="K18" s="28">
        <v>4409735.9400000004</v>
      </c>
      <c r="L18" s="30">
        <v>29590</v>
      </c>
      <c r="M18" s="27"/>
      <c r="N18" s="13">
        <v>65</v>
      </c>
      <c r="O18" s="31">
        <f t="shared" si="0"/>
        <v>1.6995210029998777</v>
      </c>
      <c r="P18" s="32">
        <f t="shared" si="1"/>
        <v>1.9123934209992626</v>
      </c>
      <c r="Q18" s="31">
        <f t="shared" si="0"/>
        <v>16.378773598402208</v>
      </c>
      <c r="R18" s="32">
        <f t="shared" si="1"/>
        <v>22.519271301310614</v>
      </c>
      <c r="S18" s="31">
        <f t="shared" si="0"/>
        <v>24.876378613401599</v>
      </c>
      <c r="T18" s="32">
        <f t="shared" si="1"/>
        <v>32.410035871671717</v>
      </c>
      <c r="U18" s="31">
        <f t="shared" si="0"/>
        <v>449.11138749104566</v>
      </c>
      <c r="V18" s="32">
        <f t="shared" si="1"/>
        <v>699.19787532674798</v>
      </c>
      <c r="W18" s="31"/>
      <c r="X18" s="15">
        <v>65</v>
      </c>
      <c r="Y18" s="33">
        <f t="shared" si="2"/>
        <v>9.6372881355932183</v>
      </c>
      <c r="Z18" s="34">
        <f t="shared" si="2"/>
        <v>11.775438596491227</v>
      </c>
      <c r="AA18" s="33">
        <f t="shared" si="3"/>
        <v>14.63728813559322</v>
      </c>
      <c r="AB18" s="34">
        <f t="shared" si="3"/>
        <v>16.947368421052634</v>
      </c>
      <c r="AC18" s="33">
        <f t="shared" si="4"/>
        <v>25.274576271186437</v>
      </c>
      <c r="AD18" s="35">
        <f t="shared" si="4"/>
        <v>29.722807017543861</v>
      </c>
    </row>
    <row r="19" spans="1:30" x14ac:dyDescent="0.3">
      <c r="A19" s="13">
        <v>70</v>
      </c>
      <c r="B19" s="27">
        <v>465</v>
      </c>
      <c r="C19" s="28">
        <v>457</v>
      </c>
      <c r="D19" s="27">
        <v>4598</v>
      </c>
      <c r="E19" s="28">
        <v>4606</v>
      </c>
      <c r="F19" s="27">
        <v>6773</v>
      </c>
      <c r="G19" s="28">
        <v>6963</v>
      </c>
      <c r="H19" s="27">
        <v>116157</v>
      </c>
      <c r="I19" s="28">
        <v>143718</v>
      </c>
      <c r="J19" s="29">
        <v>4947563.59</v>
      </c>
      <c r="K19" s="28">
        <v>3906603.19</v>
      </c>
      <c r="L19" s="30">
        <v>22092</v>
      </c>
      <c r="M19" s="27"/>
      <c r="N19" s="13">
        <v>70</v>
      </c>
      <c r="O19" s="31">
        <f t="shared" si="0"/>
        <v>2.0763310694506911</v>
      </c>
      <c r="P19" s="32">
        <f t="shared" si="1"/>
        <v>2.5843535954313293</v>
      </c>
      <c r="Q19" s="31">
        <f t="shared" si="0"/>
        <v>20.53111883297694</v>
      </c>
      <c r="R19" s="32">
        <f t="shared" si="1"/>
        <v>26.047117419161275</v>
      </c>
      <c r="S19" s="31">
        <f t="shared" si="0"/>
        <v>30.242989964278561</v>
      </c>
      <c r="T19" s="32">
        <f t="shared" si="1"/>
        <v>39.37604832601388</v>
      </c>
      <c r="U19" s="31">
        <f t="shared" si="0"/>
        <v>518.66750114878266</v>
      </c>
      <c r="V19" s="32">
        <f t="shared" si="1"/>
        <v>812.73113791728622</v>
      </c>
      <c r="W19" s="31"/>
      <c r="X19" s="15">
        <v>70</v>
      </c>
      <c r="Y19" s="33">
        <f t="shared" si="2"/>
        <v>9.8881720430107514</v>
      </c>
      <c r="Z19" s="34">
        <f t="shared" si="2"/>
        <v>10.078774617067834</v>
      </c>
      <c r="AA19" s="33">
        <f t="shared" si="3"/>
        <v>14.565591397849461</v>
      </c>
      <c r="AB19" s="34">
        <f t="shared" si="3"/>
        <v>15.236323851203499</v>
      </c>
      <c r="AC19" s="33">
        <f t="shared" si="4"/>
        <v>25.453763440860214</v>
      </c>
      <c r="AD19" s="35">
        <f t="shared" si="4"/>
        <v>26.31509846827133</v>
      </c>
    </row>
    <row r="20" spans="1:30" x14ac:dyDescent="0.3">
      <c r="A20" s="13">
        <v>75</v>
      </c>
      <c r="B20" s="27">
        <v>816</v>
      </c>
      <c r="C20" s="28">
        <v>530</v>
      </c>
      <c r="D20" s="27">
        <v>7187</v>
      </c>
      <c r="E20" s="28">
        <v>5541</v>
      </c>
      <c r="F20" s="27">
        <v>10790</v>
      </c>
      <c r="G20" s="28">
        <v>8900</v>
      </c>
      <c r="H20" s="27">
        <v>164512</v>
      </c>
      <c r="I20" s="28">
        <v>173529</v>
      </c>
      <c r="J20" s="29">
        <v>4367927.7300000004</v>
      </c>
      <c r="K20" s="28">
        <v>3050519.81</v>
      </c>
      <c r="L20" s="30">
        <v>15195</v>
      </c>
      <c r="M20" s="27"/>
      <c r="N20" s="13">
        <v>75</v>
      </c>
      <c r="O20" s="31">
        <f t="shared" si="0"/>
        <v>2.8386733404126168</v>
      </c>
      <c r="P20" s="32">
        <f t="shared" si="1"/>
        <v>2.63999269029497</v>
      </c>
      <c r="Q20" s="31">
        <f t="shared" si="0"/>
        <v>25.001893746992007</v>
      </c>
      <c r="R20" s="32">
        <f t="shared" si="1"/>
        <v>27.600376409291371</v>
      </c>
      <c r="S20" s="31">
        <f t="shared" si="0"/>
        <v>37.535888900799186</v>
      </c>
      <c r="T20" s="32">
        <f t="shared" si="1"/>
        <v>44.331952723821189</v>
      </c>
      <c r="U20" s="31">
        <f t="shared" si="0"/>
        <v>572.2988095318143</v>
      </c>
      <c r="V20" s="32">
        <f t="shared" si="1"/>
        <v>864.36847463055813</v>
      </c>
      <c r="W20" s="31"/>
      <c r="X20" s="15">
        <v>75</v>
      </c>
      <c r="Y20" s="33">
        <f t="shared" si="2"/>
        <v>8.8075980392156872</v>
      </c>
      <c r="Z20" s="34">
        <f t="shared" si="2"/>
        <v>10.454716981132075</v>
      </c>
      <c r="AA20" s="33">
        <f t="shared" si="3"/>
        <v>13.223039215686274</v>
      </c>
      <c r="AB20" s="34">
        <f t="shared" si="3"/>
        <v>16.792452830188676</v>
      </c>
      <c r="AC20" s="33">
        <f t="shared" si="4"/>
        <v>23.030637254901965</v>
      </c>
      <c r="AD20" s="35">
        <f t="shared" si="4"/>
        <v>28.247169811320752</v>
      </c>
    </row>
    <row r="21" spans="1:30" x14ac:dyDescent="0.3">
      <c r="A21" s="13">
        <v>80</v>
      </c>
      <c r="B21" s="27">
        <v>1095</v>
      </c>
      <c r="C21" s="28">
        <v>544</v>
      </c>
      <c r="D21" s="27">
        <v>9282</v>
      </c>
      <c r="E21" s="28">
        <v>5471</v>
      </c>
      <c r="F21" s="27">
        <v>13352</v>
      </c>
      <c r="G21" s="28">
        <v>8454</v>
      </c>
      <c r="H21" s="27">
        <v>195970</v>
      </c>
      <c r="I21" s="28">
        <v>167029</v>
      </c>
      <c r="J21" s="29">
        <v>2994365.04</v>
      </c>
      <c r="K21" s="28">
        <v>1752128.02</v>
      </c>
      <c r="L21" s="30">
        <v>9097</v>
      </c>
      <c r="M21" s="27"/>
      <c r="N21" s="13">
        <v>80</v>
      </c>
      <c r="O21" s="31">
        <f t="shared" si="0"/>
        <v>3.3266535198393847</v>
      </c>
      <c r="P21" s="32">
        <f t="shared" si="1"/>
        <v>2.8244328859029375</v>
      </c>
      <c r="Q21" s="31">
        <f t="shared" si="0"/>
        <v>28.199084905159058</v>
      </c>
      <c r="R21" s="32">
        <f t="shared" si="1"/>
        <v>28.40527999774811</v>
      </c>
      <c r="S21" s="31">
        <f t="shared" si="0"/>
        <v>40.563906663831474</v>
      </c>
      <c r="T21" s="32">
        <f t="shared" si="1"/>
        <v>43.892933120263663</v>
      </c>
      <c r="U21" s="31">
        <f t="shared" si="0"/>
        <v>595.36464866020469</v>
      </c>
      <c r="V21" s="32">
        <f t="shared" si="1"/>
        <v>867.20992738875327</v>
      </c>
      <c r="W21" s="31"/>
      <c r="X21" s="15">
        <v>80</v>
      </c>
      <c r="Y21" s="33">
        <f t="shared" si="2"/>
        <v>8.4767123287671229</v>
      </c>
      <c r="Z21" s="34">
        <f t="shared" si="2"/>
        <v>10.056985294117647</v>
      </c>
      <c r="AA21" s="33">
        <f t="shared" si="3"/>
        <v>12.193607305936073</v>
      </c>
      <c r="AB21" s="34">
        <f t="shared" si="3"/>
        <v>15.540441176470587</v>
      </c>
      <c r="AC21" s="33">
        <f t="shared" si="4"/>
        <v>21.670319634703194</v>
      </c>
      <c r="AD21" s="35">
        <f t="shared" si="4"/>
        <v>26.597426470588236</v>
      </c>
    </row>
    <row r="22" spans="1:30" x14ac:dyDescent="0.3">
      <c r="A22" s="13">
        <v>85</v>
      </c>
      <c r="B22" s="27">
        <v>1381</v>
      </c>
      <c r="C22" s="28">
        <v>481</v>
      </c>
      <c r="D22" s="27">
        <v>10222</v>
      </c>
      <c r="E22" s="28">
        <v>4231</v>
      </c>
      <c r="F22" s="27">
        <v>14276</v>
      </c>
      <c r="G22" s="28">
        <v>6321</v>
      </c>
      <c r="H22" s="27">
        <v>207015</v>
      </c>
      <c r="I22" s="28">
        <v>128942</v>
      </c>
      <c r="J22" s="29">
        <v>1837488.33</v>
      </c>
      <c r="K22" s="28">
        <v>828163.81</v>
      </c>
      <c r="L22" s="30">
        <v>4398</v>
      </c>
      <c r="M22" s="27"/>
      <c r="N22" s="13">
        <v>85</v>
      </c>
      <c r="O22" s="31">
        <f t="shared" si="0"/>
        <v>3.3054022171667343</v>
      </c>
      <c r="P22" s="32">
        <f t="shared" si="1"/>
        <v>2.5543714594338529</v>
      </c>
      <c r="Q22" s="31">
        <f t="shared" si="0"/>
        <v>24.466199466964778</v>
      </c>
      <c r="R22" s="32">
        <f t="shared" si="1"/>
        <v>22.468909864583431</v>
      </c>
      <c r="S22" s="31">
        <f t="shared" si="0"/>
        <v>34.169385990059595</v>
      </c>
      <c r="T22" s="32">
        <f t="shared" si="1"/>
        <v>33.567945935720132</v>
      </c>
      <c r="U22" s="31">
        <f t="shared" si="0"/>
        <v>495.48721215551882</v>
      </c>
      <c r="V22" s="32">
        <f t="shared" si="1"/>
        <v>684.75210960981258</v>
      </c>
      <c r="W22" s="31"/>
      <c r="X22" s="15">
        <v>85</v>
      </c>
      <c r="Y22" s="33">
        <f t="shared" si="2"/>
        <v>7.4018826937002169</v>
      </c>
      <c r="Z22" s="34">
        <f t="shared" si="2"/>
        <v>8.7962577962577946</v>
      </c>
      <c r="AA22" s="33">
        <f t="shared" si="3"/>
        <v>10.337436640115859</v>
      </c>
      <c r="AB22" s="34">
        <f t="shared" si="3"/>
        <v>13.141372141372141</v>
      </c>
      <c r="AC22" s="33">
        <f t="shared" si="4"/>
        <v>18.739319333816077</v>
      </c>
      <c r="AD22" s="35">
        <f t="shared" si="4"/>
        <v>22.937629937629936</v>
      </c>
    </row>
    <row r="23" spans="1:30" x14ac:dyDescent="0.3">
      <c r="A23" s="13">
        <v>90</v>
      </c>
      <c r="B23" s="27">
        <v>1259</v>
      </c>
      <c r="C23" s="28">
        <v>271</v>
      </c>
      <c r="D23" s="27">
        <v>7532</v>
      </c>
      <c r="E23" s="28">
        <v>2128</v>
      </c>
      <c r="F23" s="27">
        <v>10307</v>
      </c>
      <c r="G23" s="28">
        <v>2980</v>
      </c>
      <c r="H23" s="27">
        <v>154878</v>
      </c>
      <c r="I23" s="28">
        <v>64469</v>
      </c>
      <c r="J23" s="29">
        <v>805595.21</v>
      </c>
      <c r="K23" s="28">
        <v>262095.5</v>
      </c>
      <c r="L23" s="30">
        <v>1500</v>
      </c>
      <c r="M23" s="27"/>
      <c r="N23" s="13">
        <v>90</v>
      </c>
      <c r="O23" s="31">
        <f t="shared" si="0"/>
        <v>2.3442294300632698</v>
      </c>
      <c r="P23" s="32">
        <f t="shared" si="1"/>
        <v>1.5509613862122777</v>
      </c>
      <c r="Q23" s="31">
        <f t="shared" si="0"/>
        <v>14.024413079616002</v>
      </c>
      <c r="R23" s="32">
        <f t="shared" si="1"/>
        <v>12.178766899851391</v>
      </c>
      <c r="S23" s="31">
        <f t="shared" si="0"/>
        <v>19.191400107753868</v>
      </c>
      <c r="T23" s="32">
        <f t="shared" si="1"/>
        <v>17.054852143588882</v>
      </c>
      <c r="U23" s="31">
        <f t="shared" si="0"/>
        <v>288.37932142123833</v>
      </c>
      <c r="V23" s="32">
        <f t="shared" si="1"/>
        <v>368.96283988088311</v>
      </c>
      <c r="W23" s="31"/>
      <c r="X23" s="15">
        <v>90</v>
      </c>
      <c r="Y23" s="33">
        <f t="shared" si="2"/>
        <v>5.9825258141382047</v>
      </c>
      <c r="Z23" s="34">
        <f t="shared" si="2"/>
        <v>7.8523985239852401</v>
      </c>
      <c r="AA23" s="33">
        <f t="shared" si="3"/>
        <v>8.1866560762509923</v>
      </c>
      <c r="AB23" s="34">
        <f t="shared" si="3"/>
        <v>10.996309963099629</v>
      </c>
      <c r="AC23" s="33">
        <f t="shared" si="4"/>
        <v>15.169181890389197</v>
      </c>
      <c r="AD23" s="35">
        <f t="shared" si="4"/>
        <v>19.848708487084867</v>
      </c>
    </row>
    <row r="24" spans="1:30" x14ac:dyDescent="0.3">
      <c r="A24" s="13">
        <v>95</v>
      </c>
      <c r="B24" s="27">
        <v>785</v>
      </c>
      <c r="C24" s="28">
        <v>112</v>
      </c>
      <c r="D24" s="27">
        <v>3639</v>
      </c>
      <c r="E24" s="28">
        <v>633</v>
      </c>
      <c r="F24" s="27">
        <v>4931</v>
      </c>
      <c r="G24" s="28">
        <v>843</v>
      </c>
      <c r="H24" s="27">
        <v>81659</v>
      </c>
      <c r="I24" s="28">
        <v>21433</v>
      </c>
      <c r="J24" s="29">
        <f>SUM([1]Raw_Px!C22:C25)</f>
        <v>251245.19999999998</v>
      </c>
      <c r="K24" s="28">
        <f>SUM([1]Raw_Px!D22:D25)</f>
        <v>56019.9</v>
      </c>
      <c r="L24" s="30">
        <v>450</v>
      </c>
      <c r="M24" s="27"/>
      <c r="N24" s="13">
        <v>95</v>
      </c>
      <c r="O24" s="31">
        <f t="shared" si="0"/>
        <v>1.4059970100921333</v>
      </c>
      <c r="P24" s="32">
        <f t="shared" si="1"/>
        <v>0.89968029218188528</v>
      </c>
      <c r="Q24" s="31">
        <f t="shared" si="0"/>
        <v>6.5177364582487547</v>
      </c>
      <c r="R24" s="32">
        <f t="shared" si="1"/>
        <v>5.0848002227779769</v>
      </c>
      <c r="S24" s="31">
        <f t="shared" si="0"/>
        <v>8.8318105181710926</v>
      </c>
      <c r="T24" s="32">
        <f t="shared" si="1"/>
        <v>6.7717007706190122</v>
      </c>
      <c r="U24" s="31">
        <f t="shared" si="0"/>
        <v>146.25771955046307</v>
      </c>
      <c r="V24" s="32">
        <f t="shared" si="1"/>
        <v>172.16828305655667</v>
      </c>
      <c r="W24" s="31"/>
      <c r="X24" s="15">
        <v>95</v>
      </c>
      <c r="Y24" s="33">
        <f t="shared" si="2"/>
        <v>4.6356687898089168</v>
      </c>
      <c r="Z24" s="34">
        <f t="shared" si="2"/>
        <v>5.6517857142857144</v>
      </c>
      <c r="AA24" s="33">
        <f t="shared" si="3"/>
        <v>6.2815286624203805</v>
      </c>
      <c r="AB24" s="34">
        <f t="shared" si="3"/>
        <v>7.5267857142857153</v>
      </c>
      <c r="AC24" s="33">
        <f t="shared" si="4"/>
        <v>11.917197452229297</v>
      </c>
      <c r="AD24" s="35">
        <f t="shared" si="4"/>
        <v>14.178571428571429</v>
      </c>
    </row>
    <row r="25" spans="1:30" x14ac:dyDescent="0.3">
      <c r="A25" s="13" t="s">
        <v>9</v>
      </c>
      <c r="B25" s="27">
        <v>0</v>
      </c>
      <c r="C25" s="28">
        <v>0</v>
      </c>
      <c r="D25" s="27">
        <v>3</v>
      </c>
      <c r="E25" s="28">
        <v>3</v>
      </c>
      <c r="F25" s="27">
        <v>0</v>
      </c>
      <c r="G25" s="28">
        <v>0</v>
      </c>
      <c r="H25" s="27">
        <v>68</v>
      </c>
      <c r="I25" s="28">
        <v>295</v>
      </c>
      <c r="J25" s="29"/>
      <c r="K25" s="28"/>
      <c r="L25" s="30"/>
      <c r="M25" s="27"/>
      <c r="N25" s="13" t="s">
        <v>9</v>
      </c>
      <c r="O25" s="31"/>
      <c r="P25" s="32"/>
      <c r="Q25" s="31"/>
      <c r="R25" s="32"/>
      <c r="S25" s="31"/>
      <c r="T25" s="32"/>
      <c r="U25" s="31"/>
      <c r="V25" s="32"/>
      <c r="W25" s="31"/>
      <c r="X25" s="15" t="s">
        <v>9</v>
      </c>
      <c r="Y25" s="33" t="str">
        <f t="shared" si="2"/>
        <v/>
      </c>
      <c r="Z25" s="34" t="str">
        <f t="shared" si="2"/>
        <v/>
      </c>
      <c r="AA25" s="33" t="str">
        <f t="shared" si="3"/>
        <v/>
      </c>
      <c r="AB25" s="34" t="str">
        <f t="shared" si="3"/>
        <v/>
      </c>
      <c r="AC25" s="33" t="str">
        <f t="shared" si="4"/>
        <v/>
      </c>
      <c r="AD25" s="35" t="str">
        <f t="shared" si="4"/>
        <v/>
      </c>
    </row>
    <row r="26" spans="1:30" ht="15" thickBot="1" x14ac:dyDescent="0.35">
      <c r="A26" s="36" t="s">
        <v>14</v>
      </c>
      <c r="B26" s="37">
        <f>SUM(B4:B25)</f>
        <v>6668</v>
      </c>
      <c r="C26" s="36">
        <f t="shared" ref="C26:I26" si="5">SUM(C4:C25)</f>
        <v>3639</v>
      </c>
      <c r="D26" s="37">
        <f t="shared" si="5"/>
        <v>50621</v>
      </c>
      <c r="E26" s="36">
        <f t="shared" si="5"/>
        <v>34120</v>
      </c>
      <c r="F26" s="37">
        <f t="shared" si="5"/>
        <v>71608</v>
      </c>
      <c r="G26" s="36">
        <f t="shared" si="5"/>
        <v>49578</v>
      </c>
      <c r="H26" s="37">
        <f t="shared" si="5"/>
        <v>1227147</v>
      </c>
      <c r="I26" s="36">
        <f t="shared" si="5"/>
        <v>1180056</v>
      </c>
      <c r="J26" s="38">
        <f>SUM(J4:J25)</f>
        <v>143412731.43000001</v>
      </c>
      <c r="K26" s="39">
        <f t="shared" ref="K26:L26" si="6">SUM(K4:K25)</f>
        <v>138194641.39000002</v>
      </c>
      <c r="L26" s="38">
        <f t="shared" si="6"/>
        <v>1000000</v>
      </c>
      <c r="M26" s="27"/>
      <c r="N26" s="36" t="s">
        <v>14</v>
      </c>
      <c r="O26" s="40">
        <f>SUM(O4:O25)</f>
        <v>20.609816880807873</v>
      </c>
      <c r="P26" s="41">
        <f t="shared" ref="P26:V26" si="7">SUM(P4:P25)</f>
        <v>21.344721634517626</v>
      </c>
      <c r="Q26" s="40">
        <f t="shared" si="7"/>
        <v>168.6319255219548</v>
      </c>
      <c r="R26" s="41">
        <f t="shared" si="7"/>
        <v>198.84846245054106</v>
      </c>
      <c r="S26" s="40">
        <f t="shared" si="7"/>
        <v>238.80842951460269</v>
      </c>
      <c r="T26" s="41">
        <f t="shared" si="7"/>
        <v>286.57786701219163</v>
      </c>
      <c r="U26" s="40">
        <f t="shared" si="7"/>
        <v>4586.5696712522895</v>
      </c>
      <c r="V26" s="41">
        <f t="shared" si="7"/>
        <v>7067.8763779885303</v>
      </c>
      <c r="W26" s="42"/>
      <c r="X26" s="43" t="s">
        <v>14</v>
      </c>
      <c r="Y26" s="44">
        <f>IFERROR(Q26/O26,"")</f>
        <v>8.1821166338933864</v>
      </c>
      <c r="Z26" s="45">
        <f t="shared" ref="Z26:Z47" si="8">IFERROR(R26/P26,"")</f>
        <v>9.3160485226929914</v>
      </c>
      <c r="AA26" s="44">
        <f t="shared" si="3"/>
        <v>11.587120394892212</v>
      </c>
      <c r="AB26" s="45">
        <f>IFERROR(T26/P26,"")</f>
        <v>13.426170269128837</v>
      </c>
      <c r="AC26" s="44">
        <f>IFERROR((O26+Q26+S26)/O26,"")</f>
        <v>20.769237028785597</v>
      </c>
      <c r="AD26" s="46">
        <f t="shared" ref="AD26:AD47" si="9">IFERROR((P26+R26+T26)/P26,"")</f>
        <v>23.742218791821831</v>
      </c>
    </row>
    <row r="27" spans="1:30" x14ac:dyDescent="0.3">
      <c r="A27" s="13" t="s">
        <v>10</v>
      </c>
      <c r="C27" s="13">
        <f>B26+C26</f>
        <v>10307</v>
      </c>
      <c r="E27" s="13">
        <f>D26+E26</f>
        <v>84741</v>
      </c>
      <c r="G27" s="13">
        <f>F26+G26</f>
        <v>121186</v>
      </c>
      <c r="I27" s="13">
        <f>H26+I26</f>
        <v>2407203</v>
      </c>
      <c r="J27" s="47"/>
      <c r="K27" s="13"/>
      <c r="L27" s="48"/>
    </row>
  </sheetData>
  <mergeCells count="15">
    <mergeCell ref="S2:T2"/>
    <mergeCell ref="U2:V2"/>
    <mergeCell ref="Y2:Z2"/>
    <mergeCell ref="AA2:AB2"/>
    <mergeCell ref="AC2:AD2"/>
    <mergeCell ref="B1:L1"/>
    <mergeCell ref="N1:V1"/>
    <mergeCell ref="X1:AD1"/>
    <mergeCell ref="B2:C2"/>
    <mergeCell ref="D2:E2"/>
    <mergeCell ref="F2:G2"/>
    <mergeCell ref="H2:I2"/>
    <mergeCell ref="J2:K2"/>
    <mergeCell ref="O2:P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EB14-2A72-4E1F-94D0-8BBA4C9F8944}">
  <dimension ref="A1:AD27"/>
  <sheetViews>
    <sheetView zoomScale="67" workbookViewId="0">
      <selection activeCell="AD32" sqref="AD32"/>
    </sheetView>
  </sheetViews>
  <sheetFormatPr defaultRowHeight="14.4" x14ac:dyDescent="0.3"/>
  <cols>
    <col min="10" max="11" width="12.44140625" bestFit="1" customWidth="1"/>
    <col min="13" max="13" width="2.109375" customWidth="1"/>
    <col min="15" max="20" width="9" bestFit="1" customWidth="1"/>
    <col min="21" max="22" width="9.44140625" bestFit="1" customWidth="1"/>
    <col min="23" max="23" width="2.6640625" customWidth="1"/>
  </cols>
  <sheetData>
    <row r="1" spans="1:30" ht="15" thickBot="1" x14ac:dyDescent="0.35">
      <c r="B1" s="1" t="s">
        <v>11</v>
      </c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 t="s">
        <v>12</v>
      </c>
      <c r="O1" s="1"/>
      <c r="P1" s="1"/>
      <c r="Q1" s="1"/>
      <c r="R1" s="1"/>
      <c r="S1" s="1"/>
      <c r="T1" s="1"/>
      <c r="U1" s="1"/>
      <c r="V1" s="1"/>
      <c r="W1" s="2"/>
      <c r="X1" s="3" t="s">
        <v>13</v>
      </c>
      <c r="Y1" s="4"/>
      <c r="Z1" s="4"/>
      <c r="AA1" s="4"/>
      <c r="AB1" s="4"/>
      <c r="AC1" s="4"/>
      <c r="AD1" s="5"/>
    </row>
    <row r="2" spans="1:30" x14ac:dyDescent="0.3">
      <c r="A2" s="6"/>
      <c r="B2" s="7" t="s">
        <v>0</v>
      </c>
      <c r="C2" s="8"/>
      <c r="D2" s="7" t="s">
        <v>1</v>
      </c>
      <c r="E2" s="8"/>
      <c r="F2" s="7" t="s">
        <v>2</v>
      </c>
      <c r="G2" s="8"/>
      <c r="H2" s="7" t="s">
        <v>3</v>
      </c>
      <c r="I2" s="8"/>
      <c r="J2" s="9" t="s">
        <v>4</v>
      </c>
      <c r="K2" s="10"/>
      <c r="L2" s="11" t="s">
        <v>5</v>
      </c>
      <c r="M2" s="12"/>
      <c r="N2" s="13"/>
      <c r="O2" s="14" t="s">
        <v>0</v>
      </c>
      <c r="P2" s="8"/>
      <c r="Q2" s="7" t="s">
        <v>1</v>
      </c>
      <c r="R2" s="8"/>
      <c r="S2" s="7" t="s">
        <v>2</v>
      </c>
      <c r="T2" s="8"/>
      <c r="U2" s="7" t="s">
        <v>3</v>
      </c>
      <c r="V2" s="8"/>
      <c r="W2" s="12"/>
      <c r="X2" s="15"/>
      <c r="Y2" s="16" t="s">
        <v>15</v>
      </c>
      <c r="Z2" s="10"/>
      <c r="AA2" s="16" t="s">
        <v>16</v>
      </c>
      <c r="AB2" s="10"/>
      <c r="AC2" s="16" t="s">
        <v>19</v>
      </c>
      <c r="AD2" s="17"/>
    </row>
    <row r="3" spans="1:30" x14ac:dyDescent="0.3">
      <c r="A3" s="6"/>
      <c r="B3" s="18" t="s">
        <v>6</v>
      </c>
      <c r="C3" s="19" t="s">
        <v>7</v>
      </c>
      <c r="D3" s="18" t="s">
        <v>6</v>
      </c>
      <c r="E3" s="19" t="s">
        <v>7</v>
      </c>
      <c r="F3" s="18" t="s">
        <v>6</v>
      </c>
      <c r="G3" s="19" t="s">
        <v>7</v>
      </c>
      <c r="H3" s="18" t="s">
        <v>6</v>
      </c>
      <c r="I3" s="19" t="s">
        <v>7</v>
      </c>
      <c r="J3" s="49" t="s">
        <v>6</v>
      </c>
      <c r="K3" s="6" t="s">
        <v>7</v>
      </c>
      <c r="L3" s="21" t="s">
        <v>8</v>
      </c>
      <c r="M3" s="12"/>
      <c r="N3" s="6"/>
      <c r="O3" s="22" t="s">
        <v>6</v>
      </c>
      <c r="P3" s="6" t="s">
        <v>7</v>
      </c>
      <c r="Q3" s="22" t="s">
        <v>6</v>
      </c>
      <c r="R3" s="6" t="s">
        <v>7</v>
      </c>
      <c r="S3" s="22" t="s">
        <v>6</v>
      </c>
      <c r="T3" s="6" t="s">
        <v>7</v>
      </c>
      <c r="U3" s="22" t="s">
        <v>6</v>
      </c>
      <c r="V3" s="6" t="s">
        <v>7</v>
      </c>
      <c r="X3" s="23"/>
      <c r="Y3" s="24" t="s">
        <v>6</v>
      </c>
      <c r="Z3" s="25" t="s">
        <v>7</v>
      </c>
      <c r="AA3" s="24" t="s">
        <v>6</v>
      </c>
      <c r="AB3" s="25" t="s">
        <v>7</v>
      </c>
      <c r="AC3" s="24" t="s">
        <v>6</v>
      </c>
      <c r="AD3" s="26" t="s">
        <v>7</v>
      </c>
    </row>
    <row r="4" spans="1:30" x14ac:dyDescent="0.3">
      <c r="A4" s="13">
        <v>0</v>
      </c>
      <c r="B4" s="27">
        <v>1</v>
      </c>
      <c r="C4" s="28">
        <v>0</v>
      </c>
      <c r="D4" s="27">
        <v>3</v>
      </c>
      <c r="E4" s="28">
        <v>6</v>
      </c>
      <c r="F4" s="27">
        <v>7</v>
      </c>
      <c r="G4" s="28">
        <v>2</v>
      </c>
      <c r="H4" s="27">
        <v>9369</v>
      </c>
      <c r="I4" s="28">
        <v>11934</v>
      </c>
      <c r="J4" s="29">
        <v>1839999.15</v>
      </c>
      <c r="K4" s="28">
        <v>1922327.97</v>
      </c>
      <c r="L4" s="30">
        <v>17917</v>
      </c>
      <c r="M4" s="27"/>
      <c r="N4" s="13">
        <v>0</v>
      </c>
      <c r="O4" s="31">
        <f>B4/$J4*$L4</f>
        <v>9.7375044983037083E-3</v>
      </c>
      <c r="P4" s="32">
        <f>C4/$K4*$L4</f>
        <v>0</v>
      </c>
      <c r="Q4" s="31">
        <f>D4/$J4*$L4</f>
        <v>2.9212513494911125E-2</v>
      </c>
      <c r="R4" s="32">
        <f>E4/$K4*$L4</f>
        <v>5.5922819455204623E-2</v>
      </c>
      <c r="S4" s="31">
        <f>F4/$J4*$L4</f>
        <v>6.8162531488125955E-2</v>
      </c>
      <c r="T4" s="32">
        <f>G4/$K4*$L4</f>
        <v>1.864093981840154E-2</v>
      </c>
      <c r="U4" s="31">
        <f>H4/$J4*$L4</f>
        <v>91.230679644607449</v>
      </c>
      <c r="V4" s="32">
        <f>I4/$K4*$L4</f>
        <v>111.230487896402</v>
      </c>
      <c r="W4" s="31"/>
      <c r="X4" s="15">
        <v>0</v>
      </c>
      <c r="Y4" s="33">
        <f>IFERROR(Q4/O4,"")</f>
        <v>3</v>
      </c>
      <c r="Z4" s="34" t="str">
        <f>IFERROR(R4/P4,"")</f>
        <v/>
      </c>
      <c r="AA4" s="33">
        <f>IFERROR(S4/O4,"")</f>
        <v>7</v>
      </c>
      <c r="AB4" s="34" t="str">
        <f>IFERROR(T4/P4,"")</f>
        <v/>
      </c>
      <c r="AC4" s="33">
        <f>IFERROR((O4+Q4+S4)/O4,"")</f>
        <v>11</v>
      </c>
      <c r="AD4" s="35" t="str">
        <f>IFERROR((P4+R4+T4)/P4,"")</f>
        <v/>
      </c>
    </row>
    <row r="5" spans="1:30" x14ac:dyDescent="0.3">
      <c r="A5" s="13">
        <v>1</v>
      </c>
      <c r="B5" s="27">
        <v>0</v>
      </c>
      <c r="C5" s="28">
        <v>0</v>
      </c>
      <c r="D5" s="27">
        <v>3</v>
      </c>
      <c r="E5" s="28">
        <v>0</v>
      </c>
      <c r="F5" s="27">
        <v>2</v>
      </c>
      <c r="G5" s="28">
        <v>1</v>
      </c>
      <c r="H5" s="27">
        <v>1645</v>
      </c>
      <c r="I5" s="28">
        <v>2056</v>
      </c>
      <c r="J5" s="29">
        <v>7721994.25</v>
      </c>
      <c r="K5" s="28">
        <v>8075636.9500000002</v>
      </c>
      <c r="L5" s="30">
        <v>70652</v>
      </c>
      <c r="M5" s="27"/>
      <c r="N5" s="13">
        <v>1</v>
      </c>
      <c r="O5" s="31">
        <f t="shared" ref="O5:U24" si="0">B5/$J5*$L5</f>
        <v>0</v>
      </c>
      <c r="P5" s="32">
        <f t="shared" ref="P5:V24" si="1">C5/$K5*$L5</f>
        <v>0</v>
      </c>
      <c r="Q5" s="31">
        <f t="shared" si="0"/>
        <v>2.7448349887077422E-2</v>
      </c>
      <c r="R5" s="32">
        <f t="shared" si="1"/>
        <v>0</v>
      </c>
      <c r="S5" s="31">
        <f t="shared" si="0"/>
        <v>1.8298899924718282E-2</v>
      </c>
      <c r="T5" s="32">
        <f t="shared" si="1"/>
        <v>8.7487835866618541E-3</v>
      </c>
      <c r="U5" s="31">
        <f t="shared" si="0"/>
        <v>15.050845188080785</v>
      </c>
      <c r="V5" s="32">
        <f t="shared" si="1"/>
        <v>17.987499054176769</v>
      </c>
      <c r="W5" s="31"/>
      <c r="X5" s="15">
        <v>1</v>
      </c>
      <c r="Y5" s="33" t="str">
        <f t="shared" ref="Y5:Z25" si="2">IFERROR(Q5/O5,"")</f>
        <v/>
      </c>
      <c r="Z5" s="34" t="str">
        <f t="shared" si="2"/>
        <v/>
      </c>
      <c r="AA5" s="33" t="str">
        <f t="shared" ref="AA5:AB26" si="3">IFERROR(S5/O5,"")</f>
        <v/>
      </c>
      <c r="AB5" s="34" t="str">
        <f t="shared" si="3"/>
        <v/>
      </c>
      <c r="AC5" s="33" t="str">
        <f t="shared" ref="AC5:AD25" si="4">IFERROR((O5+Q5+S5)/O5,"")</f>
        <v/>
      </c>
      <c r="AD5" s="35" t="str">
        <f t="shared" si="4"/>
        <v/>
      </c>
    </row>
    <row r="6" spans="1:30" x14ac:dyDescent="0.3">
      <c r="A6" s="13">
        <v>5</v>
      </c>
      <c r="B6" s="27">
        <v>0</v>
      </c>
      <c r="C6" s="28">
        <v>0</v>
      </c>
      <c r="D6" s="27">
        <v>0</v>
      </c>
      <c r="E6" s="28">
        <v>0</v>
      </c>
      <c r="F6" s="27">
        <v>1</v>
      </c>
      <c r="G6" s="28">
        <v>2</v>
      </c>
      <c r="H6" s="27">
        <v>1051</v>
      </c>
      <c r="I6" s="28">
        <v>1303</v>
      </c>
      <c r="J6" s="29">
        <v>9887907.9100000001</v>
      </c>
      <c r="K6" s="28">
        <v>10340417.75</v>
      </c>
      <c r="L6" s="30">
        <v>86870</v>
      </c>
      <c r="M6" s="27"/>
      <c r="N6" s="13">
        <v>5</v>
      </c>
      <c r="O6" s="31">
        <f t="shared" si="0"/>
        <v>0</v>
      </c>
      <c r="P6" s="32">
        <f t="shared" si="1"/>
        <v>0</v>
      </c>
      <c r="Q6" s="31">
        <f t="shared" si="0"/>
        <v>0</v>
      </c>
      <c r="R6" s="32">
        <f t="shared" si="1"/>
        <v>0</v>
      </c>
      <c r="S6" s="31">
        <f t="shared" si="0"/>
        <v>8.7854782620037566E-3</v>
      </c>
      <c r="T6" s="32">
        <f t="shared" si="1"/>
        <v>1.6802029105642276E-2</v>
      </c>
      <c r="U6" s="31">
        <f t="shared" si="0"/>
        <v>9.2335376533659481</v>
      </c>
      <c r="V6" s="32">
        <f t="shared" si="1"/>
        <v>10.946521962325942</v>
      </c>
      <c r="W6" s="31"/>
      <c r="X6" s="15">
        <v>5</v>
      </c>
      <c r="Y6" s="33" t="str">
        <f t="shared" si="2"/>
        <v/>
      </c>
      <c r="Z6" s="34" t="str">
        <f t="shared" si="2"/>
        <v/>
      </c>
      <c r="AA6" s="33" t="str">
        <f t="shared" si="3"/>
        <v/>
      </c>
      <c r="AB6" s="34" t="str">
        <f t="shared" si="3"/>
        <v/>
      </c>
      <c r="AC6" s="33" t="str">
        <f t="shared" si="4"/>
        <v/>
      </c>
      <c r="AD6" s="35" t="str">
        <f t="shared" si="4"/>
        <v/>
      </c>
    </row>
    <row r="7" spans="1:30" x14ac:dyDescent="0.3">
      <c r="A7" s="13">
        <v>10</v>
      </c>
      <c r="B7" s="27">
        <v>0</v>
      </c>
      <c r="C7" s="28">
        <v>0</v>
      </c>
      <c r="D7" s="27">
        <v>1</v>
      </c>
      <c r="E7" s="28">
        <v>1</v>
      </c>
      <c r="F7" s="27">
        <v>2</v>
      </c>
      <c r="G7" s="28">
        <v>6</v>
      </c>
      <c r="H7" s="27">
        <v>1277</v>
      </c>
      <c r="I7" s="28">
        <v>1910</v>
      </c>
      <c r="J7" s="29">
        <v>10303614.560000001</v>
      </c>
      <c r="K7" s="28">
        <v>10763942.970000001</v>
      </c>
      <c r="L7" s="30">
        <v>85970</v>
      </c>
      <c r="M7" s="27"/>
      <c r="N7" s="13">
        <v>10</v>
      </c>
      <c r="O7" s="31">
        <f t="shared" si="0"/>
        <v>0</v>
      </c>
      <c r="P7" s="32">
        <f t="shared" si="1"/>
        <v>0</v>
      </c>
      <c r="Q7" s="31">
        <f t="shared" si="0"/>
        <v>8.343673911652999E-3</v>
      </c>
      <c r="R7" s="32">
        <f t="shared" si="1"/>
        <v>7.9868501941719218E-3</v>
      </c>
      <c r="S7" s="31">
        <f t="shared" si="0"/>
        <v>1.6687347823305998E-2</v>
      </c>
      <c r="T7" s="32">
        <f t="shared" si="1"/>
        <v>4.7921101165031531E-2</v>
      </c>
      <c r="U7" s="31">
        <f t="shared" si="0"/>
        <v>10.654871585180882</v>
      </c>
      <c r="V7" s="32">
        <f t="shared" si="1"/>
        <v>15.254883870868371</v>
      </c>
      <c r="W7" s="31"/>
      <c r="X7" s="15">
        <v>10</v>
      </c>
      <c r="Y7" s="33" t="str">
        <f t="shared" si="2"/>
        <v/>
      </c>
      <c r="Z7" s="34" t="str">
        <f t="shared" si="2"/>
        <v/>
      </c>
      <c r="AA7" s="33" t="str">
        <f t="shared" si="3"/>
        <v/>
      </c>
      <c r="AB7" s="34" t="str">
        <f t="shared" si="3"/>
        <v/>
      </c>
      <c r="AC7" s="33" t="str">
        <f t="shared" si="4"/>
        <v/>
      </c>
      <c r="AD7" s="35" t="str">
        <f t="shared" si="4"/>
        <v/>
      </c>
    </row>
    <row r="8" spans="1:30" x14ac:dyDescent="0.3">
      <c r="A8" s="13">
        <v>15</v>
      </c>
      <c r="B8" s="27">
        <v>2</v>
      </c>
      <c r="C8" s="28">
        <v>2</v>
      </c>
      <c r="D8" s="27">
        <v>5</v>
      </c>
      <c r="E8" s="28">
        <v>2</v>
      </c>
      <c r="F8" s="27">
        <v>7</v>
      </c>
      <c r="G8" s="28">
        <v>5</v>
      </c>
      <c r="H8" s="27">
        <v>2911</v>
      </c>
      <c r="I8" s="28">
        <v>7413</v>
      </c>
      <c r="J8" s="29">
        <v>10366336.189999999</v>
      </c>
      <c r="K8" s="28">
        <v>10816954.01</v>
      </c>
      <c r="L8" s="30">
        <v>84670</v>
      </c>
      <c r="M8" s="27"/>
      <c r="N8" s="13">
        <v>15</v>
      </c>
      <c r="O8" s="31">
        <f t="shared" si="0"/>
        <v>1.6335568989490783E-2</v>
      </c>
      <c r="P8" s="32">
        <f t="shared" si="1"/>
        <v>1.5655054079313776E-2</v>
      </c>
      <c r="Q8" s="31">
        <f t="shared" si="0"/>
        <v>4.0838922473726953E-2</v>
      </c>
      <c r="R8" s="32">
        <f t="shared" si="1"/>
        <v>1.5655054079313776E-2</v>
      </c>
      <c r="S8" s="31">
        <f t="shared" si="0"/>
        <v>5.7174491463217736E-2</v>
      </c>
      <c r="T8" s="32">
        <f t="shared" si="1"/>
        <v>3.9137635198284434E-2</v>
      </c>
      <c r="U8" s="31">
        <f t="shared" si="0"/>
        <v>23.776420664203833</v>
      </c>
      <c r="V8" s="32">
        <f t="shared" si="1"/>
        <v>58.025457944976509</v>
      </c>
      <c r="W8" s="31"/>
      <c r="X8" s="15">
        <v>15</v>
      </c>
      <c r="Y8" s="33">
        <f t="shared" si="2"/>
        <v>2.5</v>
      </c>
      <c r="Z8" s="34">
        <f t="shared" si="2"/>
        <v>1</v>
      </c>
      <c r="AA8" s="33">
        <f t="shared" si="3"/>
        <v>3.5</v>
      </c>
      <c r="AB8" s="34">
        <f t="shared" si="3"/>
        <v>2.4999999999999996</v>
      </c>
      <c r="AC8" s="33">
        <f t="shared" si="4"/>
        <v>7</v>
      </c>
      <c r="AD8" s="35">
        <f t="shared" si="4"/>
        <v>4.4999999999999991</v>
      </c>
    </row>
    <row r="9" spans="1:30" x14ac:dyDescent="0.3">
      <c r="A9" s="13">
        <v>20</v>
      </c>
      <c r="B9" s="27">
        <v>4</v>
      </c>
      <c r="C9" s="28">
        <v>7</v>
      </c>
      <c r="D9" s="27">
        <v>13</v>
      </c>
      <c r="E9" s="28">
        <v>16</v>
      </c>
      <c r="F9" s="27">
        <v>16</v>
      </c>
      <c r="G9" s="28">
        <v>33</v>
      </c>
      <c r="H9" s="27">
        <v>5162</v>
      </c>
      <c r="I9" s="28">
        <v>14493</v>
      </c>
      <c r="J9" s="29">
        <v>10577699.689999999</v>
      </c>
      <c r="K9" s="28">
        <v>11058050.85</v>
      </c>
      <c r="L9" s="30">
        <v>82171</v>
      </c>
      <c r="M9" s="27"/>
      <c r="N9" s="13">
        <v>20</v>
      </c>
      <c r="O9" s="31">
        <f t="shared" si="0"/>
        <v>3.1073296617669437E-2</v>
      </c>
      <c r="P9" s="32">
        <f t="shared" si="1"/>
        <v>5.2016129045020627E-2</v>
      </c>
      <c r="Q9" s="31">
        <f t="shared" si="0"/>
        <v>0.10098821400742566</v>
      </c>
      <c r="R9" s="32">
        <f t="shared" si="1"/>
        <v>0.11889400924576143</v>
      </c>
      <c r="S9" s="31">
        <f t="shared" si="0"/>
        <v>0.12429318647067775</v>
      </c>
      <c r="T9" s="32">
        <f t="shared" si="1"/>
        <v>0.24521889406938294</v>
      </c>
      <c r="U9" s="31">
        <f t="shared" si="0"/>
        <v>40.100089285102399</v>
      </c>
      <c r="V9" s="32">
        <f t="shared" si="1"/>
        <v>107.69567974992627</v>
      </c>
      <c r="W9" s="31"/>
      <c r="X9" s="15">
        <v>20</v>
      </c>
      <c r="Y9" s="33">
        <f t="shared" si="2"/>
        <v>3.25</v>
      </c>
      <c r="Z9" s="34">
        <f t="shared" si="2"/>
        <v>2.2857142857142856</v>
      </c>
      <c r="AA9" s="33">
        <f t="shared" si="3"/>
        <v>4</v>
      </c>
      <c r="AB9" s="34">
        <f t="shared" si="3"/>
        <v>4.7142857142857135</v>
      </c>
      <c r="AC9" s="33">
        <f t="shared" si="4"/>
        <v>8.25</v>
      </c>
      <c r="AD9" s="35">
        <f t="shared" si="4"/>
        <v>7.9999999999999991</v>
      </c>
    </row>
    <row r="10" spans="1:30" x14ac:dyDescent="0.3">
      <c r="A10" s="13">
        <v>25</v>
      </c>
      <c r="B10" s="27">
        <v>1</v>
      </c>
      <c r="C10" s="28">
        <v>14</v>
      </c>
      <c r="D10" s="27">
        <v>37</v>
      </c>
      <c r="E10" s="28">
        <v>42</v>
      </c>
      <c r="F10" s="27">
        <v>63</v>
      </c>
      <c r="G10" s="28">
        <v>99</v>
      </c>
      <c r="H10" s="27">
        <v>7568</v>
      </c>
      <c r="I10" s="28">
        <v>19579</v>
      </c>
      <c r="J10" s="29">
        <v>11458210.27</v>
      </c>
      <c r="K10" s="28">
        <v>11917452.43</v>
      </c>
      <c r="L10" s="30">
        <v>79272</v>
      </c>
      <c r="M10" s="27"/>
      <c r="N10" s="13">
        <v>25</v>
      </c>
      <c r="O10" s="31">
        <f t="shared" si="0"/>
        <v>6.918357940031066E-3</v>
      </c>
      <c r="P10" s="32">
        <f t="shared" si="1"/>
        <v>9.3124600791882506E-2</v>
      </c>
      <c r="Q10" s="31">
        <f t="shared" si="0"/>
        <v>0.25597924378114945</v>
      </c>
      <c r="R10" s="32">
        <f t="shared" si="1"/>
        <v>0.27937380237564752</v>
      </c>
      <c r="S10" s="31">
        <f t="shared" si="0"/>
        <v>0.43585655022195718</v>
      </c>
      <c r="T10" s="32">
        <f t="shared" si="1"/>
        <v>0.65852396274259761</v>
      </c>
      <c r="U10" s="31">
        <f t="shared" si="0"/>
        <v>52.358132890155112</v>
      </c>
      <c r="V10" s="32">
        <f t="shared" si="1"/>
        <v>130.23475420744768</v>
      </c>
      <c r="W10" s="31"/>
      <c r="X10" s="15">
        <v>25</v>
      </c>
      <c r="Y10" s="33">
        <f t="shared" si="2"/>
        <v>37</v>
      </c>
      <c r="Z10" s="34">
        <f t="shared" si="2"/>
        <v>3</v>
      </c>
      <c r="AA10" s="33">
        <f t="shared" si="3"/>
        <v>63.000000000000007</v>
      </c>
      <c r="AB10" s="34">
        <f t="shared" si="3"/>
        <v>7.0714285714285703</v>
      </c>
      <c r="AC10" s="33">
        <f t="shared" si="4"/>
        <v>101.00000000000001</v>
      </c>
      <c r="AD10" s="35">
        <f t="shared" si="4"/>
        <v>11.071428571428569</v>
      </c>
    </row>
    <row r="11" spans="1:30" x14ac:dyDescent="0.3">
      <c r="A11" s="13">
        <v>30</v>
      </c>
      <c r="B11" s="27">
        <v>19</v>
      </c>
      <c r="C11" s="28">
        <v>30</v>
      </c>
      <c r="D11" s="27">
        <v>95</v>
      </c>
      <c r="E11" s="28">
        <v>155</v>
      </c>
      <c r="F11" s="27">
        <v>140</v>
      </c>
      <c r="G11" s="28">
        <v>239</v>
      </c>
      <c r="H11" s="27">
        <v>10347</v>
      </c>
      <c r="I11" s="28">
        <v>22049</v>
      </c>
      <c r="J11" s="29">
        <v>11112108.67</v>
      </c>
      <c r="K11" s="28">
        <v>11377677.83</v>
      </c>
      <c r="L11" s="30">
        <v>76073</v>
      </c>
      <c r="M11" s="27"/>
      <c r="N11" s="13">
        <v>30</v>
      </c>
      <c r="O11" s="31">
        <f t="shared" si="0"/>
        <v>0.13007315199339209</v>
      </c>
      <c r="P11" s="32">
        <f t="shared" si="1"/>
        <v>0.20058486750103383</v>
      </c>
      <c r="Q11" s="31">
        <f t="shared" si="0"/>
        <v>0.65036575996696044</v>
      </c>
      <c r="R11" s="32">
        <f t="shared" si="1"/>
        <v>1.0363551487553413</v>
      </c>
      <c r="S11" s="31">
        <f t="shared" si="0"/>
        <v>0.95843375153025756</v>
      </c>
      <c r="T11" s="32">
        <f t="shared" si="1"/>
        <v>1.5979927777582361</v>
      </c>
      <c r="U11" s="31">
        <f t="shared" si="0"/>
        <v>70.835100193454096</v>
      </c>
      <c r="V11" s="32">
        <f t="shared" si="1"/>
        <v>147.42319145100981</v>
      </c>
      <c r="W11" s="31"/>
      <c r="X11" s="15">
        <v>30</v>
      </c>
      <c r="Y11" s="33">
        <f t="shared" si="2"/>
        <v>5</v>
      </c>
      <c r="Z11" s="34">
        <f t="shared" si="2"/>
        <v>5.1666666666666661</v>
      </c>
      <c r="AA11" s="33">
        <f t="shared" si="3"/>
        <v>7.3684210526315796</v>
      </c>
      <c r="AB11" s="34">
        <f t="shared" si="3"/>
        <v>7.9666666666666668</v>
      </c>
      <c r="AC11" s="33">
        <f t="shared" si="4"/>
        <v>13.368421052631581</v>
      </c>
      <c r="AD11" s="35">
        <f t="shared" si="4"/>
        <v>14.133333333333333</v>
      </c>
    </row>
    <row r="12" spans="1:30" x14ac:dyDescent="0.3">
      <c r="A12" s="13">
        <v>35</v>
      </c>
      <c r="B12" s="27">
        <v>31</v>
      </c>
      <c r="C12" s="28">
        <v>55</v>
      </c>
      <c r="D12" s="27">
        <v>203</v>
      </c>
      <c r="E12" s="28">
        <v>365</v>
      </c>
      <c r="F12" s="27">
        <v>301</v>
      </c>
      <c r="G12" s="28">
        <v>517</v>
      </c>
      <c r="H12" s="27">
        <v>13458</v>
      </c>
      <c r="I12" s="28">
        <v>25427</v>
      </c>
      <c r="J12" s="29">
        <v>10873158.16</v>
      </c>
      <c r="K12" s="28">
        <v>10946534.15</v>
      </c>
      <c r="L12" s="30">
        <v>71475</v>
      </c>
      <c r="M12" s="27"/>
      <c r="N12" s="13">
        <v>35</v>
      </c>
      <c r="O12" s="31">
        <f t="shared" si="0"/>
        <v>0.20377934059224609</v>
      </c>
      <c r="P12" s="32">
        <f t="shared" si="1"/>
        <v>0.35912051669797235</v>
      </c>
      <c r="Q12" s="31">
        <f t="shared" si="0"/>
        <v>1.334426004523418</v>
      </c>
      <c r="R12" s="32">
        <f t="shared" si="1"/>
        <v>2.3832543380865436</v>
      </c>
      <c r="S12" s="31">
        <f t="shared" si="0"/>
        <v>1.978631661879551</v>
      </c>
      <c r="T12" s="32">
        <f t="shared" si="1"/>
        <v>3.3757328569609402</v>
      </c>
      <c r="U12" s="31">
        <f>H12/$J12*$L12</f>
        <v>88.466527925498326</v>
      </c>
      <c r="V12" s="32">
        <f t="shared" si="1"/>
        <v>166.02467960144261</v>
      </c>
      <c r="W12" s="31"/>
      <c r="X12" s="15">
        <v>35</v>
      </c>
      <c r="Y12" s="33">
        <f t="shared" si="2"/>
        <v>6.5483870967741939</v>
      </c>
      <c r="Z12" s="34">
        <f t="shared" si="2"/>
        <v>6.6363636363636358</v>
      </c>
      <c r="AA12" s="33">
        <f t="shared" si="3"/>
        <v>9.7096774193548399</v>
      </c>
      <c r="AB12" s="34">
        <f t="shared" si="3"/>
        <v>9.4</v>
      </c>
      <c r="AC12" s="33">
        <f t="shared" si="4"/>
        <v>17.258064516129032</v>
      </c>
      <c r="AD12" s="35">
        <f t="shared" si="4"/>
        <v>17.036363636363635</v>
      </c>
    </row>
    <row r="13" spans="1:30" x14ac:dyDescent="0.3">
      <c r="A13" s="13">
        <v>40</v>
      </c>
      <c r="B13" s="27">
        <v>63</v>
      </c>
      <c r="C13" s="28">
        <v>134</v>
      </c>
      <c r="D13" s="27">
        <v>385</v>
      </c>
      <c r="E13" s="28">
        <v>765</v>
      </c>
      <c r="F13" s="27">
        <v>549</v>
      </c>
      <c r="G13" s="28">
        <v>913</v>
      </c>
      <c r="H13" s="27">
        <v>16212</v>
      </c>
      <c r="I13" s="28">
        <v>28375</v>
      </c>
      <c r="J13" s="29">
        <v>10059102.189999999</v>
      </c>
      <c r="K13" s="28">
        <v>9991245.1600000001</v>
      </c>
      <c r="L13" s="30">
        <v>65877</v>
      </c>
      <c r="M13" s="27"/>
      <c r="N13" s="13">
        <v>40</v>
      </c>
      <c r="O13" s="31">
        <f t="shared" si="0"/>
        <v>0.41258662270335283</v>
      </c>
      <c r="P13" s="32">
        <f t="shared" si="1"/>
        <v>0.88352531227449127</v>
      </c>
      <c r="Q13" s="31">
        <f t="shared" si="0"/>
        <v>2.5213626942982676</v>
      </c>
      <c r="R13" s="32">
        <f t="shared" si="1"/>
        <v>5.0440064469401928</v>
      </c>
      <c r="S13" s="31">
        <f t="shared" si="0"/>
        <v>3.5953977121292175</v>
      </c>
      <c r="T13" s="32">
        <f t="shared" si="1"/>
        <v>6.01984037392993</v>
      </c>
      <c r="U13" s="31">
        <f t="shared" si="0"/>
        <v>106.17229090899612</v>
      </c>
      <c r="V13" s="32">
        <f t="shared" si="1"/>
        <v>187.08978161036336</v>
      </c>
      <c r="W13" s="31"/>
      <c r="X13" s="15">
        <v>40</v>
      </c>
      <c r="Y13" s="33">
        <f t="shared" si="2"/>
        <v>6.1111111111111116</v>
      </c>
      <c r="Z13" s="34">
        <f t="shared" si="2"/>
        <v>5.7089552238805972</v>
      </c>
      <c r="AA13" s="33">
        <f t="shared" si="3"/>
        <v>8.7142857142857135</v>
      </c>
      <c r="AB13" s="34">
        <f t="shared" si="3"/>
        <v>6.8134328358208966</v>
      </c>
      <c r="AC13" s="33">
        <f t="shared" si="4"/>
        <v>15.825396825396826</v>
      </c>
      <c r="AD13" s="35">
        <f t="shared" si="4"/>
        <v>13.522388059701495</v>
      </c>
    </row>
    <row r="14" spans="1:30" x14ac:dyDescent="0.3">
      <c r="A14" s="13">
        <v>45</v>
      </c>
      <c r="B14" s="27">
        <v>124</v>
      </c>
      <c r="C14" s="28">
        <v>242</v>
      </c>
      <c r="D14" s="27">
        <v>729</v>
      </c>
      <c r="E14" s="28">
        <v>1413</v>
      </c>
      <c r="F14" s="27">
        <v>997</v>
      </c>
      <c r="G14" s="28">
        <v>1796</v>
      </c>
      <c r="H14" s="27">
        <v>24468</v>
      </c>
      <c r="I14" s="28">
        <v>39656</v>
      </c>
      <c r="J14" s="29">
        <v>10311417.42</v>
      </c>
      <c r="K14" s="28">
        <v>10143239.5</v>
      </c>
      <c r="L14" s="30">
        <v>60379</v>
      </c>
      <c r="M14" s="27"/>
      <c r="N14" s="13">
        <v>45</v>
      </c>
      <c r="O14" s="31">
        <f t="shared" si="0"/>
        <v>0.72608795619875122</v>
      </c>
      <c r="P14" s="32">
        <f t="shared" si="1"/>
        <v>1.4405376112828649</v>
      </c>
      <c r="Q14" s="31">
        <f t="shared" si="0"/>
        <v>4.2686945166845938</v>
      </c>
      <c r="R14" s="32">
        <f t="shared" si="1"/>
        <v>8.4110729121598684</v>
      </c>
      <c r="S14" s="31">
        <f t="shared" si="0"/>
        <v>5.8379813897593138</v>
      </c>
      <c r="T14" s="32">
        <f t="shared" si="1"/>
        <v>10.690932024231509</v>
      </c>
      <c r="U14" s="31">
        <f t="shared" si="0"/>
        <v>143.27354929250842</v>
      </c>
      <c r="V14" s="32">
        <f t="shared" si="1"/>
        <v>236.05768393815407</v>
      </c>
      <c r="W14" s="31"/>
      <c r="X14" s="15">
        <v>45</v>
      </c>
      <c r="Y14" s="33">
        <f t="shared" si="2"/>
        <v>5.879032258064516</v>
      </c>
      <c r="Z14" s="34">
        <f t="shared" si="2"/>
        <v>5.8388429752066111</v>
      </c>
      <c r="AA14" s="33">
        <f t="shared" si="3"/>
        <v>8.0403225806451601</v>
      </c>
      <c r="AB14" s="34">
        <f t="shared" si="3"/>
        <v>7.4214876033057848</v>
      </c>
      <c r="AC14" s="33">
        <f t="shared" si="4"/>
        <v>14.919354838709674</v>
      </c>
      <c r="AD14" s="35">
        <f t="shared" si="4"/>
        <v>14.260330578512397</v>
      </c>
    </row>
    <row r="15" spans="1:30" x14ac:dyDescent="0.3">
      <c r="A15" s="13">
        <v>50</v>
      </c>
      <c r="B15" s="27">
        <v>215</v>
      </c>
      <c r="C15" s="28">
        <v>468</v>
      </c>
      <c r="D15" s="27">
        <v>1284</v>
      </c>
      <c r="E15" s="28">
        <v>2704</v>
      </c>
      <c r="F15" s="27">
        <v>1980</v>
      </c>
      <c r="G15" s="28">
        <v>3491</v>
      </c>
      <c r="H15" s="27">
        <v>37292</v>
      </c>
      <c r="I15" s="28">
        <v>59797</v>
      </c>
      <c r="J15" s="29">
        <v>10436837.15</v>
      </c>
      <c r="K15" s="28">
        <v>10190084.310000001</v>
      </c>
      <c r="L15" s="30">
        <v>53681</v>
      </c>
      <c r="M15" s="27"/>
      <c r="N15" s="13">
        <v>50</v>
      </c>
      <c r="O15" s="31">
        <f t="shared" si="0"/>
        <v>1.1058345391544218</v>
      </c>
      <c r="P15" s="32">
        <f t="shared" si="1"/>
        <v>2.4654072759089858</v>
      </c>
      <c r="Q15" s="31">
        <f t="shared" si="0"/>
        <v>6.6041467361594313</v>
      </c>
      <c r="R15" s="32">
        <f t="shared" si="1"/>
        <v>14.244575371918586</v>
      </c>
      <c r="S15" s="31">
        <f t="shared" si="0"/>
        <v>10.183964593143047</v>
      </c>
      <c r="T15" s="32">
        <f t="shared" si="1"/>
        <v>18.390463248286899</v>
      </c>
      <c r="U15" s="31">
        <f t="shared" si="0"/>
        <v>191.80828667044975</v>
      </c>
      <c r="V15" s="32">
        <f t="shared" si="1"/>
        <v>315.00845914002059</v>
      </c>
      <c r="W15" s="31"/>
      <c r="X15" s="15">
        <v>50</v>
      </c>
      <c r="Y15" s="33">
        <f t="shared" si="2"/>
        <v>5.9720930232558151</v>
      </c>
      <c r="Z15" s="34">
        <f t="shared" si="2"/>
        <v>5.7777777777777786</v>
      </c>
      <c r="AA15" s="33">
        <f t="shared" si="3"/>
        <v>9.2093023255813957</v>
      </c>
      <c r="AB15" s="34">
        <f t="shared" si="3"/>
        <v>7.4594017094017087</v>
      </c>
      <c r="AC15" s="33">
        <f t="shared" si="4"/>
        <v>16.18139534883721</v>
      </c>
      <c r="AD15" s="35">
        <f t="shared" si="4"/>
        <v>14.237179487179487</v>
      </c>
    </row>
    <row r="16" spans="1:30" x14ac:dyDescent="0.3">
      <c r="A16" s="13">
        <v>55</v>
      </c>
      <c r="B16" s="27">
        <v>411</v>
      </c>
      <c r="C16" s="28">
        <v>760</v>
      </c>
      <c r="D16" s="27">
        <v>2445</v>
      </c>
      <c r="E16" s="28">
        <v>4682</v>
      </c>
      <c r="F16" s="27">
        <v>3755</v>
      </c>
      <c r="G16" s="28">
        <v>6427</v>
      </c>
      <c r="H16" s="27">
        <v>61577</v>
      </c>
      <c r="I16" s="28">
        <v>97543</v>
      </c>
      <c r="J16" s="29">
        <v>11228491.17</v>
      </c>
      <c r="K16" s="28">
        <v>10700832.630000001</v>
      </c>
      <c r="L16" s="30">
        <v>45484</v>
      </c>
      <c r="M16" s="27"/>
      <c r="N16" s="13">
        <v>55</v>
      </c>
      <c r="O16" s="31">
        <f t="shared" si="0"/>
        <v>1.664865182416134</v>
      </c>
      <c r="P16" s="32">
        <f t="shared" si="1"/>
        <v>3.230387876835711</v>
      </c>
      <c r="Q16" s="31">
        <f t="shared" si="0"/>
        <v>9.9041249902857622</v>
      </c>
      <c r="R16" s="32">
        <f t="shared" si="1"/>
        <v>19.900889525453685</v>
      </c>
      <c r="S16" s="31">
        <f t="shared" si="0"/>
        <v>15.210629586307988</v>
      </c>
      <c r="T16" s="32">
        <f t="shared" si="1"/>
        <v>27.318030111083047</v>
      </c>
      <c r="U16" s="31">
        <f t="shared" si="0"/>
        <v>249.43407138111505</v>
      </c>
      <c r="V16" s="32">
        <f t="shared" si="1"/>
        <v>414.6075324607707</v>
      </c>
      <c r="W16" s="31"/>
      <c r="X16" s="15">
        <v>55</v>
      </c>
      <c r="Y16" s="33">
        <f t="shared" si="2"/>
        <v>5.9489051094890524</v>
      </c>
      <c r="Z16" s="34">
        <f t="shared" si="2"/>
        <v>6.1605263157894745</v>
      </c>
      <c r="AA16" s="33">
        <f t="shared" si="3"/>
        <v>9.1362530413625294</v>
      </c>
      <c r="AB16" s="34">
        <f t="shared" si="3"/>
        <v>8.4565789473684205</v>
      </c>
      <c r="AC16" s="33">
        <f t="shared" si="4"/>
        <v>16.08515815085158</v>
      </c>
      <c r="AD16" s="35">
        <f t="shared" si="4"/>
        <v>15.617105263157896</v>
      </c>
    </row>
    <row r="17" spans="1:30" x14ac:dyDescent="0.3">
      <c r="A17" s="13">
        <v>60</v>
      </c>
      <c r="B17" s="27">
        <v>588</v>
      </c>
      <c r="C17" s="28">
        <v>1181</v>
      </c>
      <c r="D17" s="27">
        <v>3763</v>
      </c>
      <c r="E17" s="28">
        <v>6766</v>
      </c>
      <c r="F17" s="27">
        <v>6035</v>
      </c>
      <c r="G17" s="28">
        <v>9772</v>
      </c>
      <c r="H17" s="27">
        <v>85835</v>
      </c>
      <c r="I17" s="28">
        <v>131468</v>
      </c>
      <c r="J17" s="29">
        <v>10708618.029999999</v>
      </c>
      <c r="K17" s="28">
        <v>9916793.9100000001</v>
      </c>
      <c r="L17" s="30">
        <v>37187</v>
      </c>
      <c r="M17" s="27"/>
      <c r="N17" s="13">
        <v>60</v>
      </c>
      <c r="O17" s="31">
        <f t="shared" si="0"/>
        <v>2.041902693582208</v>
      </c>
      <c r="P17" s="32">
        <f t="shared" si="1"/>
        <v>4.4286336288297434</v>
      </c>
      <c r="Q17" s="31">
        <f t="shared" si="0"/>
        <v>13.067482714200423</v>
      </c>
      <c r="R17" s="32">
        <f t="shared" si="1"/>
        <v>25.371833304540257</v>
      </c>
      <c r="S17" s="31">
        <f t="shared" si="0"/>
        <v>20.957283598245962</v>
      </c>
      <c r="T17" s="32">
        <f t="shared" si="1"/>
        <v>36.644037104931634</v>
      </c>
      <c r="U17" s="31">
        <f t="shared" si="0"/>
        <v>298.07264915583141</v>
      </c>
      <c r="V17" s="32">
        <f t="shared" si="1"/>
        <v>492.99204565198022</v>
      </c>
      <c r="W17" s="31"/>
      <c r="X17" s="15">
        <v>60</v>
      </c>
      <c r="Y17" s="33">
        <f t="shared" si="2"/>
        <v>6.3996598639455788</v>
      </c>
      <c r="Z17" s="34">
        <f t="shared" si="2"/>
        <v>5.7290431837425908</v>
      </c>
      <c r="AA17" s="33">
        <f t="shared" si="3"/>
        <v>10.263605442176871</v>
      </c>
      <c r="AB17" s="34">
        <f t="shared" si="3"/>
        <v>8.2743437764606274</v>
      </c>
      <c r="AC17" s="33">
        <f>IFERROR((O17+Q17+S17)/O17,"")</f>
        <v>17.663265306122447</v>
      </c>
      <c r="AD17" s="35">
        <f t="shared" si="4"/>
        <v>15.003386960203217</v>
      </c>
    </row>
    <row r="18" spans="1:30" x14ac:dyDescent="0.3">
      <c r="A18" s="13">
        <v>65</v>
      </c>
      <c r="B18" s="27">
        <v>805</v>
      </c>
      <c r="C18" s="28">
        <v>1203</v>
      </c>
      <c r="D18" s="27">
        <v>5049</v>
      </c>
      <c r="E18" s="28">
        <v>8109</v>
      </c>
      <c r="F18" s="27">
        <v>8113</v>
      </c>
      <c r="G18" s="28">
        <v>12519</v>
      </c>
      <c r="H18" s="27">
        <v>103723</v>
      </c>
      <c r="I18" s="28">
        <v>151483</v>
      </c>
      <c r="J18" s="29">
        <v>9238761.8499999996</v>
      </c>
      <c r="K18" s="28">
        <v>8231735.6200000001</v>
      </c>
      <c r="L18" s="30">
        <v>29590</v>
      </c>
      <c r="M18" s="27"/>
      <c r="N18" s="13">
        <v>65</v>
      </c>
      <c r="O18" s="31">
        <f t="shared" si="0"/>
        <v>2.5782621510045742</v>
      </c>
      <c r="P18" s="32">
        <f t="shared" si="1"/>
        <v>4.324333487279806</v>
      </c>
      <c r="Q18" s="31">
        <f t="shared" si="0"/>
        <v>16.170988323505707</v>
      </c>
      <c r="R18" s="32">
        <f t="shared" si="1"/>
        <v>29.148811511514506</v>
      </c>
      <c r="S18" s="31">
        <f t="shared" si="0"/>
        <v>25.984398547950448</v>
      </c>
      <c r="T18" s="32">
        <f t="shared" si="1"/>
        <v>45.001106340196088</v>
      </c>
      <c r="U18" s="31">
        <f t="shared" si="0"/>
        <v>332.2050746442826</v>
      </c>
      <c r="V18" s="32">
        <f t="shared" si="1"/>
        <v>544.52453005287362</v>
      </c>
      <c r="W18" s="31"/>
      <c r="X18" s="15">
        <v>65</v>
      </c>
      <c r="Y18" s="33">
        <f t="shared" si="2"/>
        <v>6.2720496894409932</v>
      </c>
      <c r="Z18" s="34">
        <f t="shared" si="2"/>
        <v>6.7406483790523692</v>
      </c>
      <c r="AA18" s="33">
        <f t="shared" si="3"/>
        <v>10.078260869565218</v>
      </c>
      <c r="AB18" s="34">
        <f t="shared" si="3"/>
        <v>10.406483790523691</v>
      </c>
      <c r="AC18" s="33">
        <f t="shared" si="4"/>
        <v>17.350310559006211</v>
      </c>
      <c r="AD18" s="35">
        <f t="shared" si="4"/>
        <v>18.147132169576061</v>
      </c>
    </row>
    <row r="19" spans="1:30" x14ac:dyDescent="0.3">
      <c r="A19" s="13">
        <v>70</v>
      </c>
      <c r="B19" s="27">
        <v>1033</v>
      </c>
      <c r="C19" s="28">
        <v>1258</v>
      </c>
      <c r="D19" s="27">
        <v>6770</v>
      </c>
      <c r="E19" s="28">
        <v>9327</v>
      </c>
      <c r="F19" s="27">
        <v>11188</v>
      </c>
      <c r="G19" s="28">
        <v>15048</v>
      </c>
      <c r="H19" s="27">
        <v>132102</v>
      </c>
      <c r="I19" s="28">
        <v>169776</v>
      </c>
      <c r="J19" s="29">
        <v>7500551.3300000001</v>
      </c>
      <c r="K19" s="28">
        <v>6500541.5</v>
      </c>
      <c r="L19" s="30">
        <v>22092</v>
      </c>
      <c r="M19" s="27"/>
      <c r="N19" s="13">
        <v>70</v>
      </c>
      <c r="O19" s="31">
        <f t="shared" si="0"/>
        <v>3.0425811378321703</v>
      </c>
      <c r="P19" s="32">
        <f t="shared" si="1"/>
        <v>4.2752955273033795</v>
      </c>
      <c r="Q19" s="31">
        <f t="shared" si="0"/>
        <v>19.940246179209868</v>
      </c>
      <c r="R19" s="32">
        <f t="shared" si="1"/>
        <v>31.697679954816071</v>
      </c>
      <c r="S19" s="31">
        <f t="shared" si="0"/>
        <v>32.95295040664697</v>
      </c>
      <c r="T19" s="32">
        <f t="shared" si="1"/>
        <v>51.140418994325316</v>
      </c>
      <c r="U19" s="31">
        <f t="shared" si="0"/>
        <v>389.09104885760445</v>
      </c>
      <c r="V19" s="32">
        <f t="shared" si="1"/>
        <v>576.98137793597652</v>
      </c>
      <c r="W19" s="31"/>
      <c r="X19" s="15">
        <v>70</v>
      </c>
      <c r="Y19" s="33">
        <f t="shared" si="2"/>
        <v>6.5537270087124879</v>
      </c>
      <c r="Z19" s="34">
        <f t="shared" si="2"/>
        <v>7.4141494435612074</v>
      </c>
      <c r="AA19" s="33">
        <f t="shared" si="3"/>
        <v>10.830590513068731</v>
      </c>
      <c r="AB19" s="34">
        <f t="shared" si="3"/>
        <v>11.961844197138314</v>
      </c>
      <c r="AC19" s="33">
        <f t="shared" si="4"/>
        <v>18.38431752178122</v>
      </c>
      <c r="AD19" s="35">
        <f t="shared" si="4"/>
        <v>20.375993640699523</v>
      </c>
    </row>
    <row r="20" spans="1:30" x14ac:dyDescent="0.3">
      <c r="A20" s="13">
        <v>75</v>
      </c>
      <c r="B20" s="27">
        <v>1206</v>
      </c>
      <c r="C20" s="28">
        <v>1159</v>
      </c>
      <c r="D20" s="27">
        <v>8617</v>
      </c>
      <c r="E20" s="28">
        <v>9720</v>
      </c>
      <c r="F20" s="27">
        <v>14000</v>
      </c>
      <c r="G20" s="28">
        <v>16077</v>
      </c>
      <c r="H20" s="27">
        <v>153227</v>
      </c>
      <c r="I20" s="28">
        <v>176880</v>
      </c>
      <c r="J20" s="29">
        <v>5265240.1500000004</v>
      </c>
      <c r="K20" s="28">
        <v>4278254.8499999996</v>
      </c>
      <c r="L20" s="30">
        <v>15195</v>
      </c>
      <c r="M20" s="27"/>
      <c r="N20" s="13">
        <v>75</v>
      </c>
      <c r="O20" s="31">
        <f t="shared" si="0"/>
        <v>3.4804053524510175</v>
      </c>
      <c r="P20" s="32">
        <f t="shared" si="1"/>
        <v>4.1163992369458775</v>
      </c>
      <c r="Q20" s="31">
        <f t="shared" si="0"/>
        <v>24.86787141133534</v>
      </c>
      <c r="R20" s="32">
        <f t="shared" si="1"/>
        <v>34.522347353851536</v>
      </c>
      <c r="S20" s="31">
        <f t="shared" si="0"/>
        <v>40.402715534257254</v>
      </c>
      <c r="T20" s="32">
        <f t="shared" si="1"/>
        <v>57.10038872508963</v>
      </c>
      <c r="U20" s="31">
        <f t="shared" si="0"/>
        <v>442.19906379768827</v>
      </c>
      <c r="V20" s="32">
        <f t="shared" si="1"/>
        <v>628.22148147626126</v>
      </c>
      <c r="W20" s="31"/>
      <c r="X20" s="15">
        <v>75</v>
      </c>
      <c r="Y20" s="33">
        <f t="shared" si="2"/>
        <v>7.1451077943615262</v>
      </c>
      <c r="Z20" s="34">
        <f t="shared" si="2"/>
        <v>8.3865401207937875</v>
      </c>
      <c r="AA20" s="33">
        <f t="shared" si="3"/>
        <v>11.608623548922058</v>
      </c>
      <c r="AB20" s="34">
        <f t="shared" si="3"/>
        <v>13.871440897325282</v>
      </c>
      <c r="AC20" s="33">
        <f t="shared" si="4"/>
        <v>19.753731343283583</v>
      </c>
      <c r="AD20" s="35">
        <f t="shared" si="4"/>
        <v>23.257981018119068</v>
      </c>
    </row>
    <row r="21" spans="1:30" x14ac:dyDescent="0.3">
      <c r="A21" s="13">
        <v>80</v>
      </c>
      <c r="B21" s="27">
        <v>1640</v>
      </c>
      <c r="C21" s="28">
        <v>1150</v>
      </c>
      <c r="D21" s="27">
        <v>11586</v>
      </c>
      <c r="E21" s="28">
        <v>10104</v>
      </c>
      <c r="F21" s="27">
        <v>17826</v>
      </c>
      <c r="G21" s="28">
        <v>16844</v>
      </c>
      <c r="H21" s="27">
        <v>180131</v>
      </c>
      <c r="I21" s="28">
        <v>178872</v>
      </c>
      <c r="J21" s="29">
        <v>3586552.74</v>
      </c>
      <c r="K21" s="28">
        <v>2645414.11</v>
      </c>
      <c r="L21" s="30">
        <v>9097</v>
      </c>
      <c r="M21" s="27"/>
      <c r="N21" s="13">
        <v>80</v>
      </c>
      <c r="O21" s="31">
        <f t="shared" si="0"/>
        <v>4.1597269248576563</v>
      </c>
      <c r="P21" s="32">
        <f t="shared" si="1"/>
        <v>3.9545982462458404</v>
      </c>
      <c r="Q21" s="31">
        <f t="shared" si="0"/>
        <v>29.386948872805362</v>
      </c>
      <c r="R21" s="32">
        <f t="shared" si="1"/>
        <v>34.74544406962432</v>
      </c>
      <c r="S21" s="31">
        <f t="shared" si="0"/>
        <v>45.214202538117419</v>
      </c>
      <c r="T21" s="32">
        <f t="shared" si="1"/>
        <v>57.922828573708635</v>
      </c>
      <c r="U21" s="31">
        <f t="shared" si="0"/>
        <v>456.88766506191121</v>
      </c>
      <c r="V21" s="32">
        <f t="shared" si="1"/>
        <v>615.1016500021617</v>
      </c>
      <c r="W21" s="31"/>
      <c r="X21" s="15">
        <v>80</v>
      </c>
      <c r="Y21" s="33">
        <f t="shared" si="2"/>
        <v>7.0646341463414615</v>
      </c>
      <c r="Z21" s="34">
        <f t="shared" si="2"/>
        <v>8.7860869565217374</v>
      </c>
      <c r="AA21" s="33">
        <f t="shared" si="3"/>
        <v>10.869512195121949</v>
      </c>
      <c r="AB21" s="34">
        <f t="shared" si="3"/>
        <v>14.64695652173913</v>
      </c>
      <c r="AC21" s="33">
        <f t="shared" si="4"/>
        <v>18.934146341463411</v>
      </c>
      <c r="AD21" s="35">
        <f t="shared" si="4"/>
        <v>24.433043478260867</v>
      </c>
    </row>
    <row r="22" spans="1:30" x14ac:dyDescent="0.3">
      <c r="A22" s="13">
        <v>85</v>
      </c>
      <c r="B22" s="27">
        <v>2241</v>
      </c>
      <c r="C22" s="28">
        <v>1195</v>
      </c>
      <c r="D22" s="27">
        <v>14590</v>
      </c>
      <c r="E22" s="28">
        <v>10368</v>
      </c>
      <c r="F22" s="27">
        <v>22217</v>
      </c>
      <c r="G22" s="28">
        <v>16583</v>
      </c>
      <c r="H22" s="27">
        <v>209168</v>
      </c>
      <c r="I22" s="28">
        <v>170028</v>
      </c>
      <c r="J22" s="29">
        <v>2284382.56</v>
      </c>
      <c r="K22" s="28">
        <v>1457686.62</v>
      </c>
      <c r="L22" s="30">
        <v>4398</v>
      </c>
      <c r="M22" s="27"/>
      <c r="N22" s="13">
        <v>85</v>
      </c>
      <c r="O22" s="31">
        <f t="shared" si="0"/>
        <v>4.3144778692409558</v>
      </c>
      <c r="P22" s="32">
        <f t="shared" si="1"/>
        <v>3.6054457301666112</v>
      </c>
      <c r="Q22" s="31">
        <f t="shared" si="0"/>
        <v>28.089349447668695</v>
      </c>
      <c r="R22" s="32">
        <f t="shared" si="1"/>
        <v>31.281390234617096</v>
      </c>
      <c r="S22" s="31">
        <f t="shared" si="0"/>
        <v>42.773206078057257</v>
      </c>
      <c r="T22" s="32">
        <f t="shared" si="1"/>
        <v>50.032725140881098</v>
      </c>
      <c r="U22" s="31">
        <f t="shared" si="0"/>
        <v>402.70000310280778</v>
      </c>
      <c r="V22" s="32">
        <f t="shared" si="1"/>
        <v>512.99307666005734</v>
      </c>
      <c r="W22" s="31"/>
      <c r="X22" s="15">
        <v>85</v>
      </c>
      <c r="Y22" s="33">
        <f t="shared" si="2"/>
        <v>6.5104863900044627</v>
      </c>
      <c r="Z22" s="34">
        <f t="shared" si="2"/>
        <v>8.6761506276150637</v>
      </c>
      <c r="AA22" s="33">
        <f t="shared" si="3"/>
        <v>9.9138777331548411</v>
      </c>
      <c r="AB22" s="34">
        <f t="shared" si="3"/>
        <v>13.876987447698745</v>
      </c>
      <c r="AC22" s="33">
        <f t="shared" si="4"/>
        <v>17.424364123159304</v>
      </c>
      <c r="AD22" s="35">
        <f t="shared" si="4"/>
        <v>23.553138075313807</v>
      </c>
    </row>
    <row r="23" spans="1:30" x14ac:dyDescent="0.3">
      <c r="A23" s="13">
        <v>90</v>
      </c>
      <c r="B23" s="27">
        <v>2440</v>
      </c>
      <c r="C23" s="28">
        <v>987</v>
      </c>
      <c r="D23" s="27">
        <v>15125</v>
      </c>
      <c r="E23" s="28">
        <v>7704</v>
      </c>
      <c r="F23" s="27">
        <v>21400</v>
      </c>
      <c r="G23" s="28">
        <v>11571</v>
      </c>
      <c r="H23" s="27">
        <v>198283</v>
      </c>
      <c r="I23" s="28">
        <v>119341</v>
      </c>
      <c r="J23" s="29">
        <v>1196607.05</v>
      </c>
      <c r="K23" s="28">
        <v>598530.65</v>
      </c>
      <c r="L23" s="30">
        <v>1500</v>
      </c>
      <c r="M23" s="27"/>
      <c r="N23" s="13">
        <v>90</v>
      </c>
      <c r="O23" s="31">
        <f t="shared" si="0"/>
        <v>3.0586482003427942</v>
      </c>
      <c r="P23" s="32">
        <f t="shared" si="1"/>
        <v>2.4735575362765463</v>
      </c>
      <c r="Q23" s="31">
        <f t="shared" si="0"/>
        <v>18.959858209092115</v>
      </c>
      <c r="R23" s="32">
        <f t="shared" si="1"/>
        <v>19.307281924492923</v>
      </c>
      <c r="S23" s="31">
        <f t="shared" si="0"/>
        <v>26.825848970219589</v>
      </c>
      <c r="T23" s="32">
        <f t="shared" si="1"/>
        <v>28.998514946561212</v>
      </c>
      <c r="U23" s="31">
        <f t="shared" si="0"/>
        <v>248.55653324121732</v>
      </c>
      <c r="V23" s="32">
        <f t="shared" si="1"/>
        <v>299.08493407981695</v>
      </c>
      <c r="W23" s="31"/>
      <c r="X23" s="15">
        <v>90</v>
      </c>
      <c r="Y23" s="33">
        <f t="shared" si="2"/>
        <v>6.1987704918032787</v>
      </c>
      <c r="Z23" s="34">
        <f t="shared" si="2"/>
        <v>7.8054711246200617</v>
      </c>
      <c r="AA23" s="33">
        <f t="shared" si="3"/>
        <v>8.7704918032786896</v>
      </c>
      <c r="AB23" s="34">
        <f t="shared" si="3"/>
        <v>11.723404255319149</v>
      </c>
      <c r="AC23" s="33">
        <f t="shared" si="4"/>
        <v>15.969262295081968</v>
      </c>
      <c r="AD23" s="35">
        <f t="shared" si="4"/>
        <v>20.528875379939212</v>
      </c>
    </row>
    <row r="24" spans="1:30" x14ac:dyDescent="0.3">
      <c r="A24" s="13">
        <v>95</v>
      </c>
      <c r="B24" s="27">
        <v>1946</v>
      </c>
      <c r="C24" s="28">
        <v>475</v>
      </c>
      <c r="D24" s="27">
        <v>10823</v>
      </c>
      <c r="E24" s="28">
        <v>3482</v>
      </c>
      <c r="F24" s="27">
        <v>14361</v>
      </c>
      <c r="G24" s="28">
        <v>4736</v>
      </c>
      <c r="H24" s="27">
        <v>128378</v>
      </c>
      <c r="I24" s="28">
        <v>49019</v>
      </c>
      <c r="J24" s="29">
        <f>SUM([1]Raw_Px!C46:C49)</f>
        <v>438259.69999999995</v>
      </c>
      <c r="K24" s="28">
        <f>SUM([1]Raw_Px!D46:D49)</f>
        <v>144960.97</v>
      </c>
      <c r="L24" s="30">
        <v>450</v>
      </c>
      <c r="M24" s="27"/>
      <c r="N24" s="13">
        <v>95</v>
      </c>
      <c r="O24" s="31">
        <f t="shared" si="0"/>
        <v>1.9981303323120976</v>
      </c>
      <c r="P24" s="32">
        <f t="shared" si="1"/>
        <v>1.4745348351352783</v>
      </c>
      <c r="Q24" s="31">
        <f t="shared" si="0"/>
        <v>11.1129314422476</v>
      </c>
      <c r="R24" s="32">
        <f t="shared" si="1"/>
        <v>10.80911641250745</v>
      </c>
      <c r="S24" s="31">
        <f t="shared" si="0"/>
        <v>14.745708994005154</v>
      </c>
      <c r="T24" s="32">
        <f t="shared" si="1"/>
        <v>14.701888377264584</v>
      </c>
      <c r="U24" s="31">
        <f t="shared" si="0"/>
        <v>131.81704820224175</v>
      </c>
      <c r="V24" s="32">
        <f t="shared" si="1"/>
        <v>152.16889070209726</v>
      </c>
      <c r="W24" s="31"/>
      <c r="X24" s="15">
        <v>95</v>
      </c>
      <c r="Y24" s="33">
        <f t="shared" si="2"/>
        <v>5.5616649537512837</v>
      </c>
      <c r="Z24" s="34">
        <f t="shared" si="2"/>
        <v>7.3305263157894736</v>
      </c>
      <c r="AA24" s="33">
        <f t="shared" si="3"/>
        <v>7.379753340184994</v>
      </c>
      <c r="AB24" s="34">
        <f t="shared" si="3"/>
        <v>9.9705263157894723</v>
      </c>
      <c r="AC24" s="33">
        <f t="shared" si="4"/>
        <v>13.941418293936277</v>
      </c>
      <c r="AD24" s="35">
        <f t="shared" si="4"/>
        <v>18.301052631578944</v>
      </c>
    </row>
    <row r="25" spans="1:30" x14ac:dyDescent="0.3">
      <c r="A25" s="13" t="s">
        <v>9</v>
      </c>
      <c r="B25" s="27">
        <v>0</v>
      </c>
      <c r="C25" s="28">
        <v>0</v>
      </c>
      <c r="D25" s="27">
        <v>0</v>
      </c>
      <c r="E25" s="28">
        <v>0</v>
      </c>
      <c r="F25" s="27">
        <v>0</v>
      </c>
      <c r="G25" s="28">
        <v>0</v>
      </c>
      <c r="H25" s="27">
        <v>0</v>
      </c>
      <c r="I25" s="28">
        <v>0</v>
      </c>
      <c r="J25" s="29"/>
      <c r="K25" s="28"/>
      <c r="L25" s="30"/>
      <c r="M25" s="27"/>
      <c r="N25" s="13" t="s">
        <v>9</v>
      </c>
      <c r="O25" s="31"/>
      <c r="P25" s="32"/>
      <c r="Q25" s="31"/>
      <c r="R25" s="32"/>
      <c r="S25" s="31"/>
      <c r="T25" s="32"/>
      <c r="U25" s="31"/>
      <c r="V25" s="32"/>
      <c r="W25" s="31"/>
      <c r="X25" s="15" t="s">
        <v>9</v>
      </c>
      <c r="Y25" s="33" t="str">
        <f t="shared" si="2"/>
        <v/>
      </c>
      <c r="Z25" s="34" t="str">
        <f t="shared" si="2"/>
        <v/>
      </c>
      <c r="AA25" s="33" t="str">
        <f t="shared" si="3"/>
        <v/>
      </c>
      <c r="AB25" s="34" t="str">
        <f t="shared" si="3"/>
        <v/>
      </c>
      <c r="AC25" s="33" t="str">
        <f t="shared" si="4"/>
        <v/>
      </c>
      <c r="AD25" s="35" t="str">
        <f t="shared" si="4"/>
        <v/>
      </c>
    </row>
    <row r="26" spans="1:30" ht="15" thickBot="1" x14ac:dyDescent="0.35">
      <c r="A26" s="36" t="s">
        <v>14</v>
      </c>
      <c r="B26" s="37">
        <f>SUM(B4:B25)</f>
        <v>12770</v>
      </c>
      <c r="C26" s="36">
        <f t="shared" ref="C26:I26" si="5">SUM(C4:C25)</f>
        <v>10320</v>
      </c>
      <c r="D26" s="37">
        <f t="shared" si="5"/>
        <v>81526</v>
      </c>
      <c r="E26" s="36">
        <f t="shared" si="5"/>
        <v>75731</v>
      </c>
      <c r="F26" s="37">
        <f t="shared" si="5"/>
        <v>122960</v>
      </c>
      <c r="G26" s="36">
        <f t="shared" si="5"/>
        <v>116681</v>
      </c>
      <c r="H26" s="37">
        <f t="shared" si="5"/>
        <v>1383184</v>
      </c>
      <c r="I26" s="36">
        <f t="shared" si="5"/>
        <v>1478402</v>
      </c>
      <c r="J26" s="38">
        <f>SUM(J4:J25)</f>
        <v>166395850.19000003</v>
      </c>
      <c r="K26" s="39">
        <f t="shared" ref="K26:L26" si="6">SUM(K4:K25)</f>
        <v>162018314.74000004</v>
      </c>
      <c r="L26" s="38">
        <f t="shared" si="6"/>
        <v>1000000</v>
      </c>
      <c r="M26" s="27"/>
      <c r="N26" s="36" t="s">
        <v>14</v>
      </c>
      <c r="O26" s="40">
        <f>SUM(O4:O25)</f>
        <v>28.981426182727269</v>
      </c>
      <c r="P26" s="41">
        <f t="shared" ref="P26:V26" si="7">SUM(P4:P25)</f>
        <v>37.393157472600357</v>
      </c>
      <c r="Q26" s="40">
        <f t="shared" si="7"/>
        <v>187.34160821953949</v>
      </c>
      <c r="R26" s="41">
        <f t="shared" si="7"/>
        <v>268.38189104462845</v>
      </c>
      <c r="S26" s="40">
        <f t="shared" si="7"/>
        <v>288.35061184790345</v>
      </c>
      <c r="T26" s="41">
        <f t="shared" si="7"/>
        <v>409.96989294089474</v>
      </c>
      <c r="U26" s="40">
        <f t="shared" si="7"/>
        <v>3793.9234893463035</v>
      </c>
      <c r="V26" s="41">
        <f t="shared" si="7"/>
        <v>5739.6545994491089</v>
      </c>
      <c r="W26" s="42"/>
      <c r="X26" s="43" t="s">
        <v>14</v>
      </c>
      <c r="Y26" s="44">
        <f>IFERROR(Q26/O26,"")</f>
        <v>6.4641956209592548</v>
      </c>
      <c r="Z26" s="45">
        <f t="shared" ref="Z26:Z47" si="8">IFERROR(R26/P26,"")</f>
        <v>7.1772995163963857</v>
      </c>
      <c r="AA26" s="44">
        <f t="shared" si="3"/>
        <v>9.9494969650513063</v>
      </c>
      <c r="AB26" s="45">
        <f>IFERROR(T26/P26,"")</f>
        <v>10.963767722511747</v>
      </c>
      <c r="AC26" s="44">
        <f>IFERROR((O26+Q26+S26)/O26,"")</f>
        <v>17.413692586010562</v>
      </c>
      <c r="AD26" s="46">
        <f t="shared" ref="AD26:AD47" si="9">IFERROR((P26+R26+T26)/P26,"")</f>
        <v>19.141067238908132</v>
      </c>
    </row>
    <row r="27" spans="1:30" x14ac:dyDescent="0.3">
      <c r="A27" s="13" t="s">
        <v>10</v>
      </c>
      <c r="C27" s="13">
        <f>B26+C26</f>
        <v>23090</v>
      </c>
      <c r="E27" s="13">
        <f>D26+E26</f>
        <v>157257</v>
      </c>
      <c r="G27" s="13">
        <f>F26+G26</f>
        <v>239641</v>
      </c>
      <c r="I27" s="13">
        <f>H26+I26</f>
        <v>2861586</v>
      </c>
      <c r="J27" s="47"/>
      <c r="K27" s="13"/>
      <c r="L27" s="48"/>
    </row>
  </sheetData>
  <mergeCells count="15">
    <mergeCell ref="S2:T2"/>
    <mergeCell ref="U2:V2"/>
    <mergeCell ref="Y2:Z2"/>
    <mergeCell ref="AA2:AB2"/>
    <mergeCell ref="AC2:AD2"/>
    <mergeCell ref="B1:L1"/>
    <mergeCell ref="N1:V1"/>
    <mergeCell ref="X1:AD1"/>
    <mergeCell ref="B2:C2"/>
    <mergeCell ref="D2:E2"/>
    <mergeCell ref="F2:G2"/>
    <mergeCell ref="H2:I2"/>
    <mergeCell ref="J2:K2"/>
    <mergeCell ref="O2:P2"/>
    <mergeCell ref="Q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2000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Elizaveta Ukolova</dc:creator>
  <cp:lastModifiedBy>Elizaveta Ukolova</cp:lastModifiedBy>
  <dcterms:created xsi:type="dcterms:W3CDTF">2024-03-19T11:38:36Z</dcterms:created>
  <dcterms:modified xsi:type="dcterms:W3CDTF">2024-03-19T11:56:04Z</dcterms:modified>
</cp:coreProperties>
</file>