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ty Ukolova\Desktop\Cviceni_DA_I\Cviceni_14_17\"/>
    </mc:Choice>
  </mc:AlternateContent>
  <xr:revisionPtr revIDLastSave="0" documentId="13_ncr:1_{C7DA4A76-50CF-4D89-9938-A2E015011E1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ukol_14" sheetId="1" r:id="rId1"/>
    <sheet name="ex_1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E24" i="2"/>
  <c r="D24" i="2"/>
  <c r="C24" i="2"/>
  <c r="B24" i="2"/>
  <c r="J23" i="2"/>
  <c r="L23" i="2" s="1"/>
  <c r="I23" i="2"/>
  <c r="K23" i="2" s="1"/>
  <c r="L22" i="2"/>
  <c r="J22" i="2"/>
  <c r="I22" i="2"/>
  <c r="K22" i="2" s="1"/>
  <c r="J21" i="2"/>
  <c r="L21" i="2" s="1"/>
  <c r="I21" i="2"/>
  <c r="K21" i="2" s="1"/>
  <c r="L20" i="2"/>
  <c r="J20" i="2"/>
  <c r="I20" i="2"/>
  <c r="K20" i="2" s="1"/>
  <c r="J19" i="2"/>
  <c r="L19" i="2" s="1"/>
  <c r="L27" i="2" s="1"/>
  <c r="I19" i="2"/>
  <c r="K19" i="2" s="1"/>
  <c r="K27" i="2" s="1"/>
  <c r="L18" i="2"/>
  <c r="J18" i="2"/>
  <c r="I18" i="2"/>
  <c r="K18" i="2" s="1"/>
  <c r="J17" i="2"/>
  <c r="L17" i="2" s="1"/>
  <c r="I17" i="2"/>
  <c r="K17" i="2" s="1"/>
  <c r="L16" i="2"/>
  <c r="J16" i="2"/>
  <c r="I16" i="2"/>
  <c r="K16" i="2" s="1"/>
  <c r="J15" i="2"/>
  <c r="L15" i="2" s="1"/>
  <c r="I15" i="2"/>
  <c r="K15" i="2" s="1"/>
  <c r="L14" i="2"/>
  <c r="J14" i="2"/>
  <c r="I14" i="2"/>
  <c r="K14" i="2" s="1"/>
  <c r="J13" i="2"/>
  <c r="L13" i="2" s="1"/>
  <c r="I13" i="2"/>
  <c r="K13" i="2" s="1"/>
  <c r="L12" i="2"/>
  <c r="J12" i="2"/>
  <c r="I12" i="2"/>
  <c r="K12" i="2" s="1"/>
  <c r="J11" i="2"/>
  <c r="L11" i="2" s="1"/>
  <c r="I11" i="2"/>
  <c r="K11" i="2" s="1"/>
  <c r="L10" i="2"/>
  <c r="J10" i="2"/>
  <c r="I10" i="2"/>
  <c r="K10" i="2" s="1"/>
  <c r="J9" i="2"/>
  <c r="L9" i="2" s="1"/>
  <c r="L26" i="2" s="1"/>
  <c r="I9" i="2"/>
  <c r="K9" i="2" s="1"/>
  <c r="L8" i="2"/>
  <c r="J8" i="2"/>
  <c r="I8" i="2"/>
  <c r="K8" i="2" s="1"/>
  <c r="J7" i="2"/>
  <c r="L7" i="2" s="1"/>
  <c r="I7" i="2"/>
  <c r="K7" i="2" s="1"/>
  <c r="L6" i="2"/>
  <c r="J6" i="2"/>
  <c r="I6" i="2"/>
  <c r="K6" i="2" s="1"/>
  <c r="J5" i="2"/>
  <c r="L5" i="2" s="1"/>
  <c r="I5" i="2"/>
  <c r="K5" i="2" s="1"/>
  <c r="K25" i="1"/>
  <c r="B24" i="1"/>
  <c r="L24" i="2" l="1"/>
  <c r="K25" i="2"/>
  <c r="K24" i="2"/>
  <c r="L25" i="2"/>
  <c r="K26" i="2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5" i="1"/>
  <c r="K5" i="1" s="1"/>
  <c r="L26" i="1" l="1"/>
  <c r="L24" i="1"/>
  <c r="K27" i="1"/>
  <c r="L25" i="1"/>
  <c r="K26" i="1"/>
  <c r="L27" i="1"/>
  <c r="K24" i="1"/>
  <c r="F24" i="1"/>
  <c r="E24" i="1"/>
  <c r="D24" i="1"/>
  <c r="C24" i="1"/>
</calcChain>
</file>

<file path=xl/sharedStrings.xml><?xml version="1.0" encoding="utf-8"?>
<sst xmlns="http://schemas.openxmlformats.org/spreadsheetml/2006/main" count="114" uniqueCount="35">
  <si>
    <t>Celkem</t>
  </si>
  <si>
    <t>85+</t>
  </si>
  <si>
    <r>
      <rPr>
        <vertAlign val="superscript"/>
        <sz val="9"/>
        <color theme="1"/>
        <rFont val="Calibri"/>
        <family val="2"/>
        <charset val="238"/>
        <scheme val="minor"/>
      </rPr>
      <t>st</t>
    </r>
    <r>
      <rPr>
        <sz val="9"/>
        <color theme="1"/>
        <rFont val="Calibri"/>
        <family val="2"/>
        <charset val="238"/>
        <scheme val="minor"/>
      </rPr>
      <t>P</t>
    </r>
    <r>
      <rPr>
        <vertAlign val="subscript"/>
        <sz val="9"/>
        <color theme="1"/>
        <rFont val="Calibri"/>
        <family val="2"/>
        <charset val="238"/>
        <scheme val="minor"/>
      </rPr>
      <t>x</t>
    </r>
  </si>
  <si>
    <t>1‒4</t>
  </si>
  <si>
    <t>5‒9</t>
  </si>
  <si>
    <t>10‒14</t>
  </si>
  <si>
    <t>15‒19</t>
  </si>
  <si>
    <t>20‒24</t>
  </si>
  <si>
    <t>25‒29</t>
  </si>
  <si>
    <t>30‒34</t>
  </si>
  <si>
    <t>35‒39</t>
  </si>
  <si>
    <t>40‒44</t>
  </si>
  <si>
    <t>45‒49</t>
  </si>
  <si>
    <t>50‒54</t>
  </si>
  <si>
    <t>55‒59</t>
  </si>
  <si>
    <t>60‒64</t>
  </si>
  <si>
    <t>65‒69</t>
  </si>
  <si>
    <t>70‒74</t>
  </si>
  <si>
    <t>75‒79</t>
  </si>
  <si>
    <t>80‒84</t>
  </si>
  <si>
    <t>ČR</t>
  </si>
  <si>
    <t>starý evropský standard</t>
  </si>
  <si>
    <r>
      <t>standardizovaná míra úmrtnosti (0</t>
    </r>
    <r>
      <rPr>
        <b/>
        <sz val="9"/>
        <color theme="1"/>
        <rFont val="Calibri"/>
        <family val="2"/>
        <charset val="238"/>
      </rPr>
      <t>‒14)</t>
    </r>
  </si>
  <si>
    <r>
      <t>standardizovaná míra úmrtnosti (15</t>
    </r>
    <r>
      <rPr>
        <b/>
        <sz val="9"/>
        <color theme="1"/>
        <rFont val="Calibri"/>
        <family val="2"/>
        <charset val="238"/>
      </rPr>
      <t>‒64)</t>
    </r>
  </si>
  <si>
    <r>
      <t>standardizovaná míra úmrtnosti (65+</t>
    </r>
    <r>
      <rPr>
        <b/>
        <sz val="9"/>
        <color theme="1"/>
        <rFont val="Calibri"/>
        <family val="2"/>
        <charset val="238"/>
      </rPr>
      <t>)</t>
    </r>
  </si>
  <si>
    <r>
      <t>standardizovaná míra úmrtnosti (celkem</t>
    </r>
    <r>
      <rPr>
        <b/>
        <sz val="9"/>
        <color theme="1"/>
        <rFont val="Calibri"/>
        <family val="2"/>
        <charset val="238"/>
      </rPr>
      <t>)</t>
    </r>
  </si>
  <si>
    <t>Nizozemsko</t>
  </si>
  <si>
    <r>
      <t>D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sz val="9"/>
        <color theme="1"/>
        <rFont val="Calibri"/>
        <family val="2"/>
        <charset val="238"/>
        <scheme val="minor"/>
      </rPr>
      <t xml:space="preserve"> (oběhová, muži, 2015)</t>
    </r>
  </si>
  <si>
    <r>
      <t>ú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sz val="9"/>
        <color theme="1"/>
        <rFont val="Calibri"/>
        <family val="2"/>
        <charset val="238"/>
        <scheme val="minor"/>
      </rPr>
      <t xml:space="preserve"> (oběhová, muži, 2015)</t>
    </r>
  </si>
  <si>
    <r>
      <t>ú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sz val="9"/>
        <color theme="1"/>
        <rFont val="Calibri"/>
        <family val="2"/>
        <charset val="238"/>
        <scheme val="minor"/>
      </rPr>
      <t>*</t>
    </r>
    <r>
      <rPr>
        <vertAlign val="superscript"/>
        <sz val="9"/>
        <color theme="1"/>
        <rFont val="Calibri"/>
        <family val="2"/>
        <charset val="238"/>
        <scheme val="minor"/>
      </rPr>
      <t>st</t>
    </r>
    <r>
      <rPr>
        <sz val="9"/>
        <color theme="1"/>
        <rFont val="Calibri"/>
        <family val="2"/>
        <charset val="238"/>
        <scheme val="minor"/>
      </rPr>
      <t>P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sz val="9"/>
        <color theme="1"/>
        <rFont val="Calibri"/>
        <family val="2"/>
        <charset val="238"/>
        <scheme val="minor"/>
      </rPr>
      <t xml:space="preserve"> (oběhová, muži, 2015)</t>
    </r>
  </si>
  <si>
    <t>Pomocí metody přímé standardizace porovnejte intenzitu úmrtnosti mužů na nemoci oběhové soustavy v ČR a v Nizozemsku v roce 2015 ve věkových skupinách 0–14, 15–64 a 65 a více let. Standard: starý evropský.</t>
  </si>
  <si>
    <r>
      <t>P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sz val="9"/>
        <color theme="1"/>
        <rFont val="Calibri"/>
        <family val="2"/>
        <charset val="238"/>
        <scheme val="minor"/>
      </rPr>
      <t xml:space="preserve"> (muži, 2015, k 1. 7.)</t>
    </r>
  </si>
  <si>
    <r>
      <t>P</t>
    </r>
    <r>
      <rPr>
        <vertAlign val="subscript"/>
        <sz val="9"/>
        <color theme="1"/>
        <rFont val="Calibri"/>
        <family val="2"/>
        <charset val="238"/>
        <scheme val="minor"/>
      </rPr>
      <t>x</t>
    </r>
    <r>
      <rPr>
        <sz val="9"/>
        <color theme="1"/>
        <rFont val="Calibri"/>
        <family val="2"/>
        <charset val="238"/>
        <scheme val="minor"/>
      </rPr>
      <t xml:space="preserve"> (males, 2015, at 1. 7.)</t>
    </r>
  </si>
  <si>
    <t>Czechia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</si>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</sst>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vertAlign val="subscript"/>
      <sz val="9"/>
      <color theme="1"/>
      <name val="Calibri"/>
      <family val="2"/>
      <charset val="238"/>
      <scheme val="minor"/>
    </font>
    <font>
      <vertAlign val="superscript"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</font>
    <font>
      <b/>
      <sz val="9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sz val="9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2" fontId="1" fillId="0" borderId="4" xfId="0" applyNumberFormat="1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2" fontId="1" fillId="4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" fontId="7" fillId="3" borderId="8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showGridLines="0" zoomScaleNormal="100" workbookViewId="0">
      <selection activeCell="Q11" sqref="Q11"/>
    </sheetView>
  </sheetViews>
  <sheetFormatPr defaultColWidth="8.88671875" defaultRowHeight="12" x14ac:dyDescent="0.3"/>
  <cols>
    <col min="1" max="2" width="8.88671875" style="1"/>
    <col min="3" max="6" width="10.6640625" style="1" customWidth="1"/>
    <col min="7" max="8" width="8.88671875" style="1"/>
    <col min="9" max="10" width="10.6640625" style="1" customWidth="1"/>
    <col min="11" max="12" width="12.6640625" style="1" customWidth="1"/>
    <col min="13" max="16384" width="8.88671875" style="1"/>
  </cols>
  <sheetData>
    <row r="1" spans="1:12" s="23" customFormat="1" x14ac:dyDescent="0.3">
      <c r="A1" s="22">
        <v>14</v>
      </c>
      <c r="B1" s="23" t="s">
        <v>30</v>
      </c>
      <c r="I1" s="24"/>
    </row>
    <row r="3" spans="1:12" ht="14.4" x14ac:dyDescent="0.3">
      <c r="A3" s="31"/>
      <c r="B3" s="29" t="s">
        <v>2</v>
      </c>
      <c r="C3" s="33" t="s">
        <v>31</v>
      </c>
      <c r="D3" s="34"/>
      <c r="E3" s="29" t="s">
        <v>27</v>
      </c>
      <c r="F3" s="29"/>
      <c r="H3" s="17"/>
      <c r="I3" s="33" t="s">
        <v>28</v>
      </c>
      <c r="J3" s="35"/>
      <c r="K3" s="29" t="s">
        <v>29</v>
      </c>
      <c r="L3" s="29"/>
    </row>
    <row r="4" spans="1:12" x14ac:dyDescent="0.3">
      <c r="A4" s="32"/>
      <c r="B4" s="29"/>
      <c r="C4" s="21" t="s">
        <v>20</v>
      </c>
      <c r="D4" s="21" t="s">
        <v>26</v>
      </c>
      <c r="E4" s="21" t="s">
        <v>20</v>
      </c>
      <c r="F4" s="21" t="s">
        <v>26</v>
      </c>
      <c r="H4" s="18"/>
      <c r="I4" s="21" t="s">
        <v>20</v>
      </c>
      <c r="J4" s="21" t="s">
        <v>26</v>
      </c>
      <c r="K4" s="21" t="s">
        <v>20</v>
      </c>
      <c r="L4" s="21" t="s">
        <v>26</v>
      </c>
    </row>
    <row r="5" spans="1:12" x14ac:dyDescent="0.3">
      <c r="A5" s="8">
        <v>0</v>
      </c>
      <c r="B5" s="5">
        <v>1600</v>
      </c>
      <c r="C5" s="5">
        <v>56627</v>
      </c>
      <c r="D5" s="5">
        <v>88269</v>
      </c>
      <c r="E5" s="5">
        <v>4</v>
      </c>
      <c r="F5" s="5">
        <v>7</v>
      </c>
      <c r="G5" s="9"/>
      <c r="H5" s="7">
        <v>0</v>
      </c>
      <c r="I5" s="10">
        <f>E5/C5</f>
        <v>7.0637681671287554E-5</v>
      </c>
      <c r="J5" s="10">
        <f>F5/D5</f>
        <v>7.9303039572216742E-5</v>
      </c>
      <c r="K5" s="14">
        <f>I5*$B5</f>
        <v>0.11302029067406008</v>
      </c>
      <c r="L5" s="14">
        <f>J5*$B5</f>
        <v>0.1268848633155468</v>
      </c>
    </row>
    <row r="6" spans="1:12" x14ac:dyDescent="0.3">
      <c r="A6" s="8" t="s">
        <v>3</v>
      </c>
      <c r="B6" s="2">
        <v>6400</v>
      </c>
      <c r="C6" s="2">
        <v>227193</v>
      </c>
      <c r="D6" s="2">
        <v>363752</v>
      </c>
      <c r="E6" s="2">
        <v>0</v>
      </c>
      <c r="F6" s="2">
        <v>1</v>
      </c>
      <c r="H6" s="8" t="s">
        <v>3</v>
      </c>
      <c r="I6" s="11">
        <f t="shared" ref="I6:J23" si="0">E6/C6</f>
        <v>0</v>
      </c>
      <c r="J6" s="11">
        <f t="shared" si="0"/>
        <v>2.7491257780025951E-6</v>
      </c>
      <c r="K6" s="15">
        <f t="shared" ref="K6:L23" si="1">I6*$B6</f>
        <v>0</v>
      </c>
      <c r="L6" s="15">
        <f t="shared" si="1"/>
        <v>1.7594404979216608E-2</v>
      </c>
    </row>
    <row r="7" spans="1:12" x14ac:dyDescent="0.3">
      <c r="A7" s="8" t="s">
        <v>4</v>
      </c>
      <c r="B7" s="2">
        <v>7000</v>
      </c>
      <c r="C7" s="2">
        <v>298705</v>
      </c>
      <c r="D7" s="2">
        <v>476030</v>
      </c>
      <c r="E7" s="2">
        <v>2</v>
      </c>
      <c r="F7" s="2">
        <v>2</v>
      </c>
      <c r="H7" s="8" t="s">
        <v>4</v>
      </c>
      <c r="I7" s="11">
        <f t="shared" si="0"/>
        <v>6.6955692070772169E-6</v>
      </c>
      <c r="J7" s="11">
        <f t="shared" si="0"/>
        <v>4.2014158771505999E-6</v>
      </c>
      <c r="K7" s="15">
        <f t="shared" si="1"/>
        <v>4.6868984449540518E-2</v>
      </c>
      <c r="L7" s="15">
        <f t="shared" si="1"/>
        <v>2.9409911140054201E-2</v>
      </c>
    </row>
    <row r="8" spans="1:12" x14ac:dyDescent="0.3">
      <c r="A8" s="8" t="s">
        <v>5</v>
      </c>
      <c r="B8" s="2">
        <v>7000</v>
      </c>
      <c r="C8" s="2">
        <v>244424</v>
      </c>
      <c r="D8" s="2">
        <v>511720</v>
      </c>
      <c r="E8" s="2">
        <v>2</v>
      </c>
      <c r="F8" s="2">
        <v>1</v>
      </c>
      <c r="H8" s="8" t="s">
        <v>5</v>
      </c>
      <c r="I8" s="11">
        <f t="shared" si="0"/>
        <v>8.1825025365757858E-6</v>
      </c>
      <c r="J8" s="11">
        <f t="shared" si="0"/>
        <v>1.9541936996795123E-6</v>
      </c>
      <c r="K8" s="15">
        <f t="shared" si="1"/>
        <v>5.7277517756030502E-2</v>
      </c>
      <c r="L8" s="15">
        <f t="shared" si="1"/>
        <v>1.3679355897756585E-2</v>
      </c>
    </row>
    <row r="9" spans="1:12" x14ac:dyDescent="0.3">
      <c r="A9" s="8" t="s">
        <v>6</v>
      </c>
      <c r="B9" s="2">
        <v>7000</v>
      </c>
      <c r="C9" s="2">
        <v>236056</v>
      </c>
      <c r="D9" s="2">
        <v>517004</v>
      </c>
      <c r="E9" s="2">
        <v>5</v>
      </c>
      <c r="F9" s="2">
        <v>5</v>
      </c>
      <c r="H9" s="8" t="s">
        <v>6</v>
      </c>
      <c r="I9" s="11">
        <f t="shared" si="0"/>
        <v>2.1181414579591285E-5</v>
      </c>
      <c r="J9" s="11">
        <f t="shared" si="0"/>
        <v>9.6711050591484784E-6</v>
      </c>
      <c r="K9" s="15">
        <f t="shared" si="1"/>
        <v>0.148269902057139</v>
      </c>
      <c r="L9" s="15">
        <f t="shared" si="1"/>
        <v>6.7697735414039353E-2</v>
      </c>
    </row>
    <row r="10" spans="1:12" x14ac:dyDescent="0.3">
      <c r="A10" s="8" t="s">
        <v>7</v>
      </c>
      <c r="B10" s="2">
        <v>7000</v>
      </c>
      <c r="C10" s="2">
        <v>310541</v>
      </c>
      <c r="D10" s="2">
        <v>541671</v>
      </c>
      <c r="E10" s="2">
        <v>11</v>
      </c>
      <c r="F10" s="2">
        <v>9</v>
      </c>
      <c r="H10" s="8" t="s">
        <v>7</v>
      </c>
      <c r="I10" s="11">
        <f t="shared" si="0"/>
        <v>3.5422053770677622E-5</v>
      </c>
      <c r="J10" s="11">
        <f t="shared" si="0"/>
        <v>1.661525169337107E-5</v>
      </c>
      <c r="K10" s="15">
        <f t="shared" si="1"/>
        <v>0.24795437639474335</v>
      </c>
      <c r="L10" s="15">
        <f t="shared" si="1"/>
        <v>0.11630676185359749</v>
      </c>
    </row>
    <row r="11" spans="1:12" x14ac:dyDescent="0.3">
      <c r="A11" s="8" t="s">
        <v>8</v>
      </c>
      <c r="B11" s="2">
        <v>7000</v>
      </c>
      <c r="C11" s="2">
        <v>354851</v>
      </c>
      <c r="D11" s="2">
        <v>535095</v>
      </c>
      <c r="E11" s="2">
        <v>23</v>
      </c>
      <c r="F11" s="2">
        <v>15</v>
      </c>
      <c r="H11" s="8" t="s">
        <v>8</v>
      </c>
      <c r="I11" s="11">
        <f t="shared" si="0"/>
        <v>6.4815936829824351E-5</v>
      </c>
      <c r="J11" s="11">
        <f t="shared" si="0"/>
        <v>2.8032405460712584E-5</v>
      </c>
      <c r="K11" s="15">
        <f t="shared" si="1"/>
        <v>0.45371155780877043</v>
      </c>
      <c r="L11" s="15">
        <f t="shared" si="1"/>
        <v>0.1962268382249881</v>
      </c>
    </row>
    <row r="12" spans="1:12" x14ac:dyDescent="0.3">
      <c r="A12" s="8" t="s">
        <v>9</v>
      </c>
      <c r="B12" s="2">
        <v>7000</v>
      </c>
      <c r="C12" s="2">
        <v>382370</v>
      </c>
      <c r="D12" s="2">
        <v>509917</v>
      </c>
      <c r="E12" s="2">
        <v>33</v>
      </c>
      <c r="F12" s="2">
        <v>24</v>
      </c>
      <c r="H12" s="8" t="s">
        <v>9</v>
      </c>
      <c r="I12" s="11">
        <f t="shared" si="0"/>
        <v>8.6303841828595335E-5</v>
      </c>
      <c r="J12" s="11">
        <f t="shared" si="0"/>
        <v>4.7066483368861992E-5</v>
      </c>
      <c r="K12" s="15">
        <f t="shared" si="1"/>
        <v>0.60412689280016729</v>
      </c>
      <c r="L12" s="15">
        <f t="shared" si="1"/>
        <v>0.32946538358203392</v>
      </c>
    </row>
    <row r="13" spans="1:12" x14ac:dyDescent="0.3">
      <c r="A13" s="8" t="s">
        <v>10</v>
      </c>
      <c r="B13" s="2">
        <v>7000</v>
      </c>
      <c r="C13" s="2">
        <v>463043</v>
      </c>
      <c r="D13" s="2">
        <v>502247</v>
      </c>
      <c r="E13" s="2">
        <v>98</v>
      </c>
      <c r="F13" s="2">
        <v>45</v>
      </c>
      <c r="H13" s="8" t="s">
        <v>10</v>
      </c>
      <c r="I13" s="11">
        <f t="shared" si="0"/>
        <v>2.1164341108709125E-4</v>
      </c>
      <c r="J13" s="11">
        <f t="shared" si="0"/>
        <v>8.9597349511296237E-5</v>
      </c>
      <c r="K13" s="15">
        <f t="shared" si="1"/>
        <v>1.4815038776096388</v>
      </c>
      <c r="L13" s="15">
        <f t="shared" si="1"/>
        <v>0.62718144657907371</v>
      </c>
    </row>
    <row r="14" spans="1:12" x14ac:dyDescent="0.3">
      <c r="A14" s="8" t="s">
        <v>11</v>
      </c>
      <c r="B14" s="2">
        <v>7000</v>
      </c>
      <c r="C14" s="2">
        <v>441560</v>
      </c>
      <c r="D14" s="2">
        <v>572218</v>
      </c>
      <c r="E14" s="2">
        <v>166</v>
      </c>
      <c r="F14" s="2">
        <v>113</v>
      </c>
      <c r="H14" s="8" t="s">
        <v>11</v>
      </c>
      <c r="I14" s="11">
        <f t="shared" si="0"/>
        <v>3.7593984962406017E-4</v>
      </c>
      <c r="J14" s="11">
        <f t="shared" si="0"/>
        <v>1.974771852685515E-4</v>
      </c>
      <c r="K14" s="15">
        <f t="shared" si="1"/>
        <v>2.6315789473684212</v>
      </c>
      <c r="L14" s="15">
        <f t="shared" si="1"/>
        <v>1.3823402968798604</v>
      </c>
    </row>
    <row r="15" spans="1:12" x14ac:dyDescent="0.3">
      <c r="A15" s="8" t="s">
        <v>12</v>
      </c>
      <c r="B15" s="2">
        <v>7000</v>
      </c>
      <c r="C15" s="2">
        <v>355376</v>
      </c>
      <c r="D15" s="2">
        <v>646834</v>
      </c>
      <c r="E15" s="2">
        <v>329</v>
      </c>
      <c r="F15" s="2">
        <v>242</v>
      </c>
      <c r="H15" s="8" t="s">
        <v>12</v>
      </c>
      <c r="I15" s="11">
        <f t="shared" si="0"/>
        <v>9.2578001890954934E-4</v>
      </c>
      <c r="J15" s="11">
        <f t="shared" si="0"/>
        <v>3.7412999316671663E-4</v>
      </c>
      <c r="K15" s="15">
        <f t="shared" si="1"/>
        <v>6.4804601323668454</v>
      </c>
      <c r="L15" s="15">
        <f t="shared" si="1"/>
        <v>2.6189099521670163</v>
      </c>
    </row>
    <row r="16" spans="1:12" x14ac:dyDescent="0.3">
      <c r="A16" s="8" t="s">
        <v>13</v>
      </c>
      <c r="B16" s="2">
        <v>7000</v>
      </c>
      <c r="C16" s="2">
        <v>342542</v>
      </c>
      <c r="D16" s="2">
        <v>640964</v>
      </c>
      <c r="E16" s="2">
        <v>522</v>
      </c>
      <c r="F16" s="2">
        <v>417</v>
      </c>
      <c r="H16" s="8" t="s">
        <v>13</v>
      </c>
      <c r="I16" s="11">
        <f t="shared" si="0"/>
        <v>1.5239007187439787E-3</v>
      </c>
      <c r="J16" s="11">
        <f t="shared" si="0"/>
        <v>6.5058256001897144E-4</v>
      </c>
      <c r="K16" s="15">
        <f t="shared" si="1"/>
        <v>10.667305031207851</v>
      </c>
      <c r="L16" s="15">
        <f t="shared" si="1"/>
        <v>4.5540779201327997</v>
      </c>
    </row>
    <row r="17" spans="1:12" x14ac:dyDescent="0.3">
      <c r="A17" s="8" t="s">
        <v>14</v>
      </c>
      <c r="B17" s="2">
        <v>6000</v>
      </c>
      <c r="C17" s="2">
        <v>329749</v>
      </c>
      <c r="D17" s="2">
        <v>580683</v>
      </c>
      <c r="E17" s="2">
        <v>986</v>
      </c>
      <c r="F17" s="2">
        <v>651</v>
      </c>
      <c r="H17" s="8" t="s">
        <v>14</v>
      </c>
      <c r="I17" s="11">
        <f t="shared" si="0"/>
        <v>2.9901531164613086E-3</v>
      </c>
      <c r="J17" s="11">
        <f t="shared" si="0"/>
        <v>1.1210936087331642E-3</v>
      </c>
      <c r="K17" s="15">
        <f t="shared" si="1"/>
        <v>17.940918698767852</v>
      </c>
      <c r="L17" s="15">
        <f t="shared" si="1"/>
        <v>6.7265616523989857</v>
      </c>
    </row>
    <row r="18" spans="1:12" x14ac:dyDescent="0.3">
      <c r="A18" s="8" t="s">
        <v>15</v>
      </c>
      <c r="B18" s="2">
        <v>5000</v>
      </c>
      <c r="C18" s="2">
        <v>346795</v>
      </c>
      <c r="D18" s="2">
        <v>524221</v>
      </c>
      <c r="E18" s="2">
        <v>1975</v>
      </c>
      <c r="F18" s="2">
        <v>893</v>
      </c>
      <c r="H18" s="8" t="s">
        <v>15</v>
      </c>
      <c r="I18" s="11">
        <f t="shared" si="0"/>
        <v>5.6950071367810953E-3</v>
      </c>
      <c r="J18" s="11">
        <f t="shared" si="0"/>
        <v>1.7034800208309091E-3</v>
      </c>
      <c r="K18" s="15">
        <f t="shared" si="1"/>
        <v>28.475035683905478</v>
      </c>
      <c r="L18" s="15">
        <f t="shared" si="1"/>
        <v>8.5174001041545448</v>
      </c>
    </row>
    <row r="19" spans="1:12" x14ac:dyDescent="0.3">
      <c r="A19" s="8" t="s">
        <v>16</v>
      </c>
      <c r="B19" s="2">
        <v>4000</v>
      </c>
      <c r="C19" s="2">
        <v>313775</v>
      </c>
      <c r="D19" s="2">
        <v>511218</v>
      </c>
      <c r="E19" s="2">
        <v>2854</v>
      </c>
      <c r="F19" s="2">
        <v>1684</v>
      </c>
      <c r="H19" s="8" t="s">
        <v>16</v>
      </c>
      <c r="I19" s="11">
        <f t="shared" si="0"/>
        <v>9.095689586487132E-3</v>
      </c>
      <c r="J19" s="11">
        <f t="shared" si="0"/>
        <v>3.2940937134451446E-3</v>
      </c>
      <c r="K19" s="15">
        <f t="shared" si="1"/>
        <v>36.382758345948531</v>
      </c>
      <c r="L19" s="15">
        <f t="shared" si="1"/>
        <v>13.176374853780578</v>
      </c>
    </row>
    <row r="20" spans="1:12" x14ac:dyDescent="0.3">
      <c r="A20" s="8" t="s">
        <v>17</v>
      </c>
      <c r="B20" s="2">
        <v>3000</v>
      </c>
      <c r="C20" s="2">
        <v>212234</v>
      </c>
      <c r="D20" s="2">
        <v>349961</v>
      </c>
      <c r="E20" s="2">
        <v>3243</v>
      </c>
      <c r="F20" s="2">
        <v>2028</v>
      </c>
      <c r="H20" s="8" t="s">
        <v>17</v>
      </c>
      <c r="I20" s="11">
        <f t="shared" si="0"/>
        <v>1.5280303815599763E-2</v>
      </c>
      <c r="J20" s="11">
        <f t="shared" si="0"/>
        <v>5.7949314352170669E-3</v>
      </c>
      <c r="K20" s="15">
        <f t="shared" si="1"/>
        <v>45.840911446799289</v>
      </c>
      <c r="L20" s="15">
        <f t="shared" si="1"/>
        <v>17.384794305651202</v>
      </c>
    </row>
    <row r="21" spans="1:12" x14ac:dyDescent="0.3">
      <c r="A21" s="8" t="s">
        <v>18</v>
      </c>
      <c r="B21" s="2">
        <v>2000</v>
      </c>
      <c r="C21" s="2">
        <v>126489</v>
      </c>
      <c r="D21" s="2">
        <v>252171</v>
      </c>
      <c r="E21" s="2">
        <v>3108</v>
      </c>
      <c r="F21" s="2">
        <v>2760</v>
      </c>
      <c r="H21" s="8" t="s">
        <v>18</v>
      </c>
      <c r="I21" s="11">
        <f t="shared" si="0"/>
        <v>2.4571306595830466E-2</v>
      </c>
      <c r="J21" s="11">
        <f t="shared" si="0"/>
        <v>1.0944954019296431E-2</v>
      </c>
      <c r="K21" s="15">
        <f t="shared" si="1"/>
        <v>49.142613191660935</v>
      </c>
      <c r="L21" s="15">
        <f t="shared" si="1"/>
        <v>21.889908038592861</v>
      </c>
    </row>
    <row r="22" spans="1:12" x14ac:dyDescent="0.3">
      <c r="A22" s="8" t="s">
        <v>19</v>
      </c>
      <c r="B22" s="2">
        <v>1000</v>
      </c>
      <c r="C22" s="2">
        <v>84078</v>
      </c>
      <c r="D22" s="2">
        <v>160974</v>
      </c>
      <c r="E22" s="2">
        <v>3986</v>
      </c>
      <c r="F22" s="2">
        <v>3586</v>
      </c>
      <c r="H22" s="8" t="s">
        <v>19</v>
      </c>
      <c r="I22" s="11">
        <f t="shared" si="0"/>
        <v>4.7408358904826468E-2</v>
      </c>
      <c r="J22" s="11">
        <f t="shared" si="0"/>
        <v>2.2276889435561022E-2</v>
      </c>
      <c r="K22" s="15">
        <f t="shared" si="1"/>
        <v>47.408358904826471</v>
      </c>
      <c r="L22" s="15">
        <f t="shared" si="1"/>
        <v>22.276889435561021</v>
      </c>
    </row>
    <row r="23" spans="1:12" ht="12" customHeight="1" x14ac:dyDescent="0.3">
      <c r="A23" s="8" t="s">
        <v>1</v>
      </c>
      <c r="B23" s="2">
        <v>1000</v>
      </c>
      <c r="C23" s="2">
        <v>53834</v>
      </c>
      <c r="D23" s="2">
        <v>110052</v>
      </c>
      <c r="E23" s="2">
        <v>6078</v>
      </c>
      <c r="F23" s="2">
        <v>6060</v>
      </c>
      <c r="H23" s="12" t="s">
        <v>1</v>
      </c>
      <c r="I23" s="13">
        <f t="shared" si="0"/>
        <v>0.11290262659285953</v>
      </c>
      <c r="J23" s="13">
        <f t="shared" si="0"/>
        <v>5.506487842111002E-2</v>
      </c>
      <c r="K23" s="16">
        <f t="shared" si="1"/>
        <v>112.90262659285953</v>
      </c>
      <c r="L23" s="16">
        <f t="shared" si="1"/>
        <v>55.064878421110016</v>
      </c>
    </row>
    <row r="24" spans="1:12" ht="12" customHeight="1" x14ac:dyDescent="0.3">
      <c r="A24" s="25" t="s">
        <v>0</v>
      </c>
      <c r="B24" s="3">
        <f>SUM(B5:B23)</f>
        <v>100000</v>
      </c>
      <c r="C24" s="3">
        <f>SUM(C5:C23)</f>
        <v>5180242</v>
      </c>
      <c r="D24" s="3">
        <f>SUM(D5:D23)</f>
        <v>8395001</v>
      </c>
      <c r="E24" s="3">
        <f>SUM(E5:E23)</f>
        <v>23425</v>
      </c>
      <c r="F24" s="3">
        <f>SUM(F5:F23)</f>
        <v>18543</v>
      </c>
      <c r="H24" s="30" t="s">
        <v>25</v>
      </c>
      <c r="I24" s="30"/>
      <c r="J24" s="30"/>
      <c r="K24" s="19">
        <f>SUM(K5:K23)/$B$24*100000</f>
        <v>361.02530037526128</v>
      </c>
      <c r="L24" s="19">
        <f>SUM(L5:L23)/$B$24*100000</f>
        <v>155.1165816814152</v>
      </c>
    </row>
    <row r="25" spans="1:12" ht="12" customHeight="1" x14ac:dyDescent="0.3">
      <c r="A25" s="6" t="s">
        <v>2</v>
      </c>
      <c r="B25" s="1" t="s">
        <v>21</v>
      </c>
      <c r="H25" s="30" t="s">
        <v>22</v>
      </c>
      <c r="I25" s="30"/>
      <c r="J25" s="30"/>
      <c r="K25" s="19">
        <f>SUM(K5:K8)/SUM($B5:$B8)*100000</f>
        <v>0.987121785816505</v>
      </c>
      <c r="L25" s="19">
        <f>SUM(L5:L8)/SUM($B5:$B8)*100000</f>
        <v>0.85258425151170092</v>
      </c>
    </row>
    <row r="26" spans="1:12" ht="12" customHeight="1" x14ac:dyDescent="0.3">
      <c r="A26" s="4"/>
      <c r="H26" s="20" t="s">
        <v>23</v>
      </c>
      <c r="I26" s="20"/>
      <c r="J26" s="20"/>
      <c r="K26" s="19">
        <f>SUM(K9:K18)/SUM($B9:$B18)*100000</f>
        <v>103.18039567207002</v>
      </c>
      <c r="L26" s="19">
        <f>SUM(L9:L18)/SUM($B9:$B18)*100000</f>
        <v>37.516668793114839</v>
      </c>
    </row>
    <row r="27" spans="1:12" ht="12" customHeight="1" x14ac:dyDescent="0.3">
      <c r="H27" s="26" t="s">
        <v>24</v>
      </c>
      <c r="I27" s="27"/>
      <c r="J27" s="28"/>
      <c r="K27" s="19">
        <f>SUM(K19:K23)/SUM($B19:$B23)*100000</f>
        <v>2651.6115316554069</v>
      </c>
      <c r="L27" s="19">
        <f>SUM(L19:L23)/SUM($B19:$B23)*100000</f>
        <v>1179.934955042688</v>
      </c>
    </row>
  </sheetData>
  <mergeCells count="9">
    <mergeCell ref="H27:J27"/>
    <mergeCell ref="K3:L3"/>
    <mergeCell ref="H25:J25"/>
    <mergeCell ref="H24:J24"/>
    <mergeCell ref="A3:A4"/>
    <mergeCell ref="B3:B4"/>
    <mergeCell ref="C3:D3"/>
    <mergeCell ref="E3:F3"/>
    <mergeCell ref="I3:J3"/>
  </mergeCells>
  <pageMargins left="0.7" right="0.7" top="0.78740157499999996" bottom="0.78740157499999996" header="0.3" footer="0.3"/>
  <pageSetup paperSize="9" scale="58" orientation="portrait" horizontalDpi="1200" verticalDpi="1200" r:id="rId1"/>
  <ignoredErrors>
    <ignoredError sqref="C24:F24 L25 K26:L26 K27:L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BDA1B-B599-4260-B75A-A8922DD67C82}">
  <dimension ref="A1:L27"/>
  <sheetViews>
    <sheetView showGridLines="0" tabSelected="1" zoomScaleNormal="100" workbookViewId="0">
      <selection activeCell="P7" sqref="P7"/>
    </sheetView>
  </sheetViews>
  <sheetFormatPr defaultColWidth="8.88671875" defaultRowHeight="12" x14ac:dyDescent="0.3"/>
  <cols>
    <col min="1" max="2" width="8.88671875" style="1"/>
    <col min="3" max="6" width="10.6640625" style="1" customWidth="1"/>
    <col min="7" max="8" width="8.88671875" style="1"/>
    <col min="9" max="10" width="10.6640625" style="1" customWidth="1"/>
    <col min="11" max="12" width="12.6640625" style="1" customWidth="1"/>
    <col min="13" max="16384" width="8.88671875" style="1"/>
  </cols>
  <sheetData>
    <row r="1" spans="1:12" s="23" customFormat="1" x14ac:dyDescent="0.3">
      <c r="A1" s="22">
        <v>14</v>
      </c>
      <c r="B1" s="23" t="s">
        <v>30</v>
      </c>
      <c r="I1" s="24"/>
    </row>
    <row r="3" spans="1:12" ht="14.4" x14ac:dyDescent="0.3">
      <c r="A3" s="31"/>
      <c r="B3" s="29" t="s">
        <v>2</v>
      </c>
      <c r="C3" s="33" t="s">
        <v>32</v>
      </c>
      <c r="D3" s="34"/>
      <c r="E3" s="29" t="s">
        <v>27</v>
      </c>
      <c r="F3" s="29"/>
      <c r="H3" s="17"/>
      <c r="I3" s="33" t="s">
        <v>28</v>
      </c>
      <c r="J3" s="35"/>
      <c r="K3" s="29" t="s">
        <v>29</v>
      </c>
      <c r="L3" s="29"/>
    </row>
    <row r="4" spans="1:12" x14ac:dyDescent="0.3">
      <c r="A4" s="32"/>
      <c r="B4" s="29"/>
      <c r="C4" s="21" t="s">
        <v>33</v>
      </c>
      <c r="D4" s="21" t="s">
        <v>34</v>
      </c>
      <c r="E4" s="21" t="s">
        <v>33</v>
      </c>
      <c r="F4" s="21" t="s">
        <v>34</v>
      </c>
      <c r="H4" s="18"/>
      <c r="I4" s="21" t="s">
        <v>33</v>
      </c>
      <c r="J4" s="21" t="s">
        <v>34</v>
      </c>
      <c r="K4" s="21" t="s">
        <v>33</v>
      </c>
      <c r="L4" s="21" t="s">
        <v>34</v>
      </c>
    </row>
    <row r="5" spans="1:12" x14ac:dyDescent="0.3">
      <c r="A5" s="8">
        <v>0</v>
      </c>
      <c r="B5" s="5">
        <v>1600</v>
      </c>
      <c r="C5" s="5">
        <v>56627</v>
      </c>
      <c r="D5" s="5">
        <v>88269</v>
      </c>
      <c r="E5" s="5">
        <v>4</v>
      </c>
      <c r="F5" s="5">
        <v>7</v>
      </c>
      <c r="G5" s="9"/>
      <c r="H5" s="7">
        <v>0</v>
      </c>
      <c r="I5" s="10">
        <f>E5/C5</f>
        <v>7.0637681671287554E-5</v>
      </c>
      <c r="J5" s="10">
        <f>F5/D5</f>
        <v>7.9303039572216742E-5</v>
      </c>
      <c r="K5" s="14">
        <f>I5*$B5</f>
        <v>0.11302029067406008</v>
      </c>
      <c r="L5" s="14">
        <f>J5*$B5</f>
        <v>0.1268848633155468</v>
      </c>
    </row>
    <row r="6" spans="1:12" x14ac:dyDescent="0.3">
      <c r="A6" s="8" t="s">
        <v>3</v>
      </c>
      <c r="B6" s="2">
        <v>6400</v>
      </c>
      <c r="C6" s="2">
        <v>227193</v>
      </c>
      <c r="D6" s="2">
        <v>363752</v>
      </c>
      <c r="E6" s="2">
        <v>0</v>
      </c>
      <c r="F6" s="2">
        <v>1</v>
      </c>
      <c r="H6" s="8" t="s">
        <v>3</v>
      </c>
      <c r="I6" s="11">
        <f t="shared" ref="I6:J23" si="0">E6/C6</f>
        <v>0</v>
      </c>
      <c r="J6" s="11">
        <f t="shared" si="0"/>
        <v>2.7491257780025951E-6</v>
      </c>
      <c r="K6" s="15">
        <f t="shared" ref="K6:L23" si="1">I6*$B6</f>
        <v>0</v>
      </c>
      <c r="L6" s="15">
        <f t="shared" si="1"/>
        <v>1.7594404979216608E-2</v>
      </c>
    </row>
    <row r="7" spans="1:12" x14ac:dyDescent="0.3">
      <c r="A7" s="8" t="s">
        <v>4</v>
      </c>
      <c r="B7" s="2">
        <v>7000</v>
      </c>
      <c r="C7" s="2">
        <v>298705</v>
      </c>
      <c r="D7" s="2">
        <v>476030</v>
      </c>
      <c r="E7" s="2">
        <v>2</v>
      </c>
      <c r="F7" s="2">
        <v>2</v>
      </c>
      <c r="H7" s="8" t="s">
        <v>4</v>
      </c>
      <c r="I7" s="11">
        <f t="shared" si="0"/>
        <v>6.6955692070772169E-6</v>
      </c>
      <c r="J7" s="11">
        <f t="shared" si="0"/>
        <v>4.2014158771505999E-6</v>
      </c>
      <c r="K7" s="15">
        <f t="shared" si="1"/>
        <v>4.6868984449540518E-2</v>
      </c>
      <c r="L7" s="15">
        <f t="shared" si="1"/>
        <v>2.9409911140054201E-2</v>
      </c>
    </row>
    <row r="8" spans="1:12" x14ac:dyDescent="0.3">
      <c r="A8" s="8" t="s">
        <v>5</v>
      </c>
      <c r="B8" s="2">
        <v>7000</v>
      </c>
      <c r="C8" s="2">
        <v>244424</v>
      </c>
      <c r="D8" s="2">
        <v>511720</v>
      </c>
      <c r="E8" s="2">
        <v>2</v>
      </c>
      <c r="F8" s="2">
        <v>1</v>
      </c>
      <c r="H8" s="8" t="s">
        <v>5</v>
      </c>
      <c r="I8" s="11">
        <f t="shared" si="0"/>
        <v>8.1825025365757858E-6</v>
      </c>
      <c r="J8" s="11">
        <f t="shared" si="0"/>
        <v>1.9541936996795123E-6</v>
      </c>
      <c r="K8" s="15">
        <f t="shared" si="1"/>
        <v>5.7277517756030502E-2</v>
      </c>
      <c r="L8" s="15">
        <f t="shared" si="1"/>
        <v>1.3679355897756585E-2</v>
      </c>
    </row>
    <row r="9" spans="1:12" x14ac:dyDescent="0.3">
      <c r="A9" s="8" t="s">
        <v>6</v>
      </c>
      <c r="B9" s="2">
        <v>7000</v>
      </c>
      <c r="C9" s="2">
        <v>236056</v>
      </c>
      <c r="D9" s="2">
        <v>517004</v>
      </c>
      <c r="E9" s="2">
        <v>5</v>
      </c>
      <c r="F9" s="2">
        <v>5</v>
      </c>
      <c r="H9" s="8" t="s">
        <v>6</v>
      </c>
      <c r="I9" s="11">
        <f t="shared" si="0"/>
        <v>2.1181414579591285E-5</v>
      </c>
      <c r="J9" s="11">
        <f t="shared" si="0"/>
        <v>9.6711050591484784E-6</v>
      </c>
      <c r="K9" s="15">
        <f t="shared" si="1"/>
        <v>0.148269902057139</v>
      </c>
      <c r="L9" s="15">
        <f t="shared" si="1"/>
        <v>6.7697735414039353E-2</v>
      </c>
    </row>
    <row r="10" spans="1:12" x14ac:dyDescent="0.3">
      <c r="A10" s="8" t="s">
        <v>7</v>
      </c>
      <c r="B10" s="2">
        <v>7000</v>
      </c>
      <c r="C10" s="2">
        <v>310541</v>
      </c>
      <c r="D10" s="2">
        <v>541671</v>
      </c>
      <c r="E10" s="2">
        <v>11</v>
      </c>
      <c r="F10" s="2">
        <v>9</v>
      </c>
      <c r="H10" s="8" t="s">
        <v>7</v>
      </c>
      <c r="I10" s="11">
        <f t="shared" si="0"/>
        <v>3.5422053770677622E-5</v>
      </c>
      <c r="J10" s="11">
        <f t="shared" si="0"/>
        <v>1.661525169337107E-5</v>
      </c>
      <c r="K10" s="15">
        <f t="shared" si="1"/>
        <v>0.24795437639474335</v>
      </c>
      <c r="L10" s="15">
        <f t="shared" si="1"/>
        <v>0.11630676185359749</v>
      </c>
    </row>
    <row r="11" spans="1:12" x14ac:dyDescent="0.3">
      <c r="A11" s="8" t="s">
        <v>8</v>
      </c>
      <c r="B11" s="2">
        <v>7000</v>
      </c>
      <c r="C11" s="2">
        <v>354851</v>
      </c>
      <c r="D11" s="2">
        <v>535095</v>
      </c>
      <c r="E11" s="2">
        <v>23</v>
      </c>
      <c r="F11" s="2">
        <v>15</v>
      </c>
      <c r="H11" s="8" t="s">
        <v>8</v>
      </c>
      <c r="I11" s="11">
        <f t="shared" si="0"/>
        <v>6.4815936829824351E-5</v>
      </c>
      <c r="J11" s="11">
        <f t="shared" si="0"/>
        <v>2.8032405460712584E-5</v>
      </c>
      <c r="K11" s="15">
        <f t="shared" si="1"/>
        <v>0.45371155780877043</v>
      </c>
      <c r="L11" s="15">
        <f t="shared" si="1"/>
        <v>0.1962268382249881</v>
      </c>
    </row>
    <row r="12" spans="1:12" x14ac:dyDescent="0.3">
      <c r="A12" s="8" t="s">
        <v>9</v>
      </c>
      <c r="B12" s="2">
        <v>7000</v>
      </c>
      <c r="C12" s="2">
        <v>382370</v>
      </c>
      <c r="D12" s="2">
        <v>509917</v>
      </c>
      <c r="E12" s="2">
        <v>33</v>
      </c>
      <c r="F12" s="2">
        <v>24</v>
      </c>
      <c r="H12" s="8" t="s">
        <v>9</v>
      </c>
      <c r="I12" s="11">
        <f t="shared" si="0"/>
        <v>8.6303841828595335E-5</v>
      </c>
      <c r="J12" s="11">
        <f t="shared" si="0"/>
        <v>4.7066483368861992E-5</v>
      </c>
      <c r="K12" s="15">
        <f t="shared" si="1"/>
        <v>0.60412689280016729</v>
      </c>
      <c r="L12" s="15">
        <f t="shared" si="1"/>
        <v>0.32946538358203392</v>
      </c>
    </row>
    <row r="13" spans="1:12" x14ac:dyDescent="0.3">
      <c r="A13" s="8" t="s">
        <v>10</v>
      </c>
      <c r="B13" s="2">
        <v>7000</v>
      </c>
      <c r="C13" s="2">
        <v>463043</v>
      </c>
      <c r="D13" s="2">
        <v>502247</v>
      </c>
      <c r="E13" s="2">
        <v>98</v>
      </c>
      <c r="F13" s="2">
        <v>45</v>
      </c>
      <c r="H13" s="8" t="s">
        <v>10</v>
      </c>
      <c r="I13" s="11">
        <f t="shared" si="0"/>
        <v>2.1164341108709125E-4</v>
      </c>
      <c r="J13" s="11">
        <f t="shared" si="0"/>
        <v>8.9597349511296237E-5</v>
      </c>
      <c r="K13" s="15">
        <f t="shared" si="1"/>
        <v>1.4815038776096388</v>
      </c>
      <c r="L13" s="15">
        <f t="shared" si="1"/>
        <v>0.62718144657907371</v>
      </c>
    </row>
    <row r="14" spans="1:12" x14ac:dyDescent="0.3">
      <c r="A14" s="8" t="s">
        <v>11</v>
      </c>
      <c r="B14" s="2">
        <v>7000</v>
      </c>
      <c r="C14" s="2">
        <v>441560</v>
      </c>
      <c r="D14" s="2">
        <v>572218</v>
      </c>
      <c r="E14" s="2">
        <v>166</v>
      </c>
      <c r="F14" s="2">
        <v>113</v>
      </c>
      <c r="H14" s="8" t="s">
        <v>11</v>
      </c>
      <c r="I14" s="11">
        <f t="shared" si="0"/>
        <v>3.7593984962406017E-4</v>
      </c>
      <c r="J14" s="11">
        <f t="shared" si="0"/>
        <v>1.974771852685515E-4</v>
      </c>
      <c r="K14" s="15">
        <f t="shared" si="1"/>
        <v>2.6315789473684212</v>
      </c>
      <c r="L14" s="15">
        <f t="shared" si="1"/>
        <v>1.3823402968798604</v>
      </c>
    </row>
    <row r="15" spans="1:12" x14ac:dyDescent="0.3">
      <c r="A15" s="8" t="s">
        <v>12</v>
      </c>
      <c r="B15" s="2">
        <v>7000</v>
      </c>
      <c r="C15" s="2">
        <v>355376</v>
      </c>
      <c r="D15" s="2">
        <v>646834</v>
      </c>
      <c r="E15" s="2">
        <v>329</v>
      </c>
      <c r="F15" s="2">
        <v>242</v>
      </c>
      <c r="H15" s="8" t="s">
        <v>12</v>
      </c>
      <c r="I15" s="11">
        <f t="shared" si="0"/>
        <v>9.2578001890954934E-4</v>
      </c>
      <c r="J15" s="11">
        <f t="shared" si="0"/>
        <v>3.7412999316671663E-4</v>
      </c>
      <c r="K15" s="15">
        <f t="shared" si="1"/>
        <v>6.4804601323668454</v>
      </c>
      <c r="L15" s="15">
        <f t="shared" si="1"/>
        <v>2.6189099521670163</v>
      </c>
    </row>
    <row r="16" spans="1:12" x14ac:dyDescent="0.3">
      <c r="A16" s="8" t="s">
        <v>13</v>
      </c>
      <c r="B16" s="2">
        <v>7000</v>
      </c>
      <c r="C16" s="2">
        <v>342542</v>
      </c>
      <c r="D16" s="2">
        <v>640964</v>
      </c>
      <c r="E16" s="2">
        <v>522</v>
      </c>
      <c r="F16" s="2">
        <v>417</v>
      </c>
      <c r="H16" s="8" t="s">
        <v>13</v>
      </c>
      <c r="I16" s="11">
        <f t="shared" si="0"/>
        <v>1.5239007187439787E-3</v>
      </c>
      <c r="J16" s="11">
        <f t="shared" si="0"/>
        <v>6.5058256001897144E-4</v>
      </c>
      <c r="K16" s="15">
        <f t="shared" si="1"/>
        <v>10.667305031207851</v>
      </c>
      <c r="L16" s="15">
        <f t="shared" si="1"/>
        <v>4.5540779201327997</v>
      </c>
    </row>
    <row r="17" spans="1:12" x14ac:dyDescent="0.3">
      <c r="A17" s="8" t="s">
        <v>14</v>
      </c>
      <c r="B17" s="2">
        <v>6000</v>
      </c>
      <c r="C17" s="2">
        <v>329749</v>
      </c>
      <c r="D17" s="2">
        <v>580683</v>
      </c>
      <c r="E17" s="2">
        <v>986</v>
      </c>
      <c r="F17" s="2">
        <v>651</v>
      </c>
      <c r="H17" s="8" t="s">
        <v>14</v>
      </c>
      <c r="I17" s="11">
        <f t="shared" si="0"/>
        <v>2.9901531164613086E-3</v>
      </c>
      <c r="J17" s="11">
        <f t="shared" si="0"/>
        <v>1.1210936087331642E-3</v>
      </c>
      <c r="K17" s="15">
        <f t="shared" si="1"/>
        <v>17.940918698767852</v>
      </c>
      <c r="L17" s="15">
        <f t="shared" si="1"/>
        <v>6.7265616523989857</v>
      </c>
    </row>
    <row r="18" spans="1:12" x14ac:dyDescent="0.3">
      <c r="A18" s="8" t="s">
        <v>15</v>
      </c>
      <c r="B18" s="2">
        <v>5000</v>
      </c>
      <c r="C18" s="2">
        <v>346795</v>
      </c>
      <c r="D18" s="2">
        <v>524221</v>
      </c>
      <c r="E18" s="2">
        <v>1975</v>
      </c>
      <c r="F18" s="2">
        <v>893</v>
      </c>
      <c r="H18" s="8" t="s">
        <v>15</v>
      </c>
      <c r="I18" s="11">
        <f t="shared" si="0"/>
        <v>5.6950071367810953E-3</v>
      </c>
      <c r="J18" s="11">
        <f t="shared" si="0"/>
        <v>1.7034800208309091E-3</v>
      </c>
      <c r="K18" s="15">
        <f t="shared" si="1"/>
        <v>28.475035683905478</v>
      </c>
      <c r="L18" s="15">
        <f t="shared" si="1"/>
        <v>8.5174001041545448</v>
      </c>
    </row>
    <row r="19" spans="1:12" x14ac:dyDescent="0.3">
      <c r="A19" s="8" t="s">
        <v>16</v>
      </c>
      <c r="B19" s="2">
        <v>4000</v>
      </c>
      <c r="C19" s="2">
        <v>313775</v>
      </c>
      <c r="D19" s="2">
        <v>511218</v>
      </c>
      <c r="E19" s="2">
        <v>2854</v>
      </c>
      <c r="F19" s="2">
        <v>1684</v>
      </c>
      <c r="H19" s="8" t="s">
        <v>16</v>
      </c>
      <c r="I19" s="11">
        <f t="shared" si="0"/>
        <v>9.095689586487132E-3</v>
      </c>
      <c r="J19" s="11">
        <f t="shared" si="0"/>
        <v>3.2940937134451446E-3</v>
      </c>
      <c r="K19" s="15">
        <f t="shared" si="1"/>
        <v>36.382758345948531</v>
      </c>
      <c r="L19" s="15">
        <f t="shared" si="1"/>
        <v>13.176374853780578</v>
      </c>
    </row>
    <row r="20" spans="1:12" x14ac:dyDescent="0.3">
      <c r="A20" s="8" t="s">
        <v>17</v>
      </c>
      <c r="B20" s="2">
        <v>3000</v>
      </c>
      <c r="C20" s="2">
        <v>212234</v>
      </c>
      <c r="D20" s="2">
        <v>349961</v>
      </c>
      <c r="E20" s="2">
        <v>3243</v>
      </c>
      <c r="F20" s="2">
        <v>2028</v>
      </c>
      <c r="H20" s="8" t="s">
        <v>17</v>
      </c>
      <c r="I20" s="11">
        <f t="shared" si="0"/>
        <v>1.5280303815599763E-2</v>
      </c>
      <c r="J20" s="11">
        <f t="shared" si="0"/>
        <v>5.7949314352170669E-3</v>
      </c>
      <c r="K20" s="15">
        <f t="shared" si="1"/>
        <v>45.840911446799289</v>
      </c>
      <c r="L20" s="15">
        <f t="shared" si="1"/>
        <v>17.384794305651202</v>
      </c>
    </row>
    <row r="21" spans="1:12" x14ac:dyDescent="0.3">
      <c r="A21" s="8" t="s">
        <v>18</v>
      </c>
      <c r="B21" s="2">
        <v>2000</v>
      </c>
      <c r="C21" s="2">
        <v>126489</v>
      </c>
      <c r="D21" s="2">
        <v>252171</v>
      </c>
      <c r="E21" s="2">
        <v>3108</v>
      </c>
      <c r="F21" s="2">
        <v>2760</v>
      </c>
      <c r="H21" s="8" t="s">
        <v>18</v>
      </c>
      <c r="I21" s="11">
        <f t="shared" si="0"/>
        <v>2.4571306595830466E-2</v>
      </c>
      <c r="J21" s="11">
        <f t="shared" si="0"/>
        <v>1.0944954019296431E-2</v>
      </c>
      <c r="K21" s="15">
        <f t="shared" si="1"/>
        <v>49.142613191660935</v>
      </c>
      <c r="L21" s="15">
        <f t="shared" si="1"/>
        <v>21.889908038592861</v>
      </c>
    </row>
    <row r="22" spans="1:12" x14ac:dyDescent="0.3">
      <c r="A22" s="8" t="s">
        <v>19</v>
      </c>
      <c r="B22" s="2">
        <v>1000</v>
      </c>
      <c r="C22" s="2">
        <v>84078</v>
      </c>
      <c r="D22" s="2">
        <v>160974</v>
      </c>
      <c r="E22" s="2">
        <v>3986</v>
      </c>
      <c r="F22" s="2">
        <v>3586</v>
      </c>
      <c r="H22" s="8" t="s">
        <v>19</v>
      </c>
      <c r="I22" s="11">
        <f t="shared" si="0"/>
        <v>4.7408358904826468E-2</v>
      </c>
      <c r="J22" s="11">
        <f t="shared" si="0"/>
        <v>2.2276889435561022E-2</v>
      </c>
      <c r="K22" s="15">
        <f t="shared" si="1"/>
        <v>47.408358904826471</v>
      </c>
      <c r="L22" s="15">
        <f t="shared" si="1"/>
        <v>22.276889435561021</v>
      </c>
    </row>
    <row r="23" spans="1:12" ht="12" customHeight="1" x14ac:dyDescent="0.3">
      <c r="A23" s="8" t="s">
        <v>1</v>
      </c>
      <c r="B23" s="2">
        <v>1000</v>
      </c>
      <c r="C23" s="2">
        <v>53834</v>
      </c>
      <c r="D23" s="2">
        <v>110052</v>
      </c>
      <c r="E23" s="2">
        <v>6078</v>
      </c>
      <c r="F23" s="2">
        <v>6060</v>
      </c>
      <c r="H23" s="12" t="s">
        <v>1</v>
      </c>
      <c r="I23" s="13">
        <f t="shared" si="0"/>
        <v>0.11290262659285953</v>
      </c>
      <c r="J23" s="13">
        <f t="shared" si="0"/>
        <v>5.506487842111002E-2</v>
      </c>
      <c r="K23" s="16">
        <f t="shared" si="1"/>
        <v>112.90262659285953</v>
      </c>
      <c r="L23" s="16">
        <f t="shared" si="1"/>
        <v>55.064878421110016</v>
      </c>
    </row>
    <row r="24" spans="1:12" ht="12" customHeight="1" x14ac:dyDescent="0.3">
      <c r="A24" s="25" t="s">
        <v>0</v>
      </c>
      <c r="B24" s="3">
        <f>SUM(B5:B23)</f>
        <v>100000</v>
      </c>
      <c r="C24" s="3">
        <f>SUM(C5:C23)</f>
        <v>5180242</v>
      </c>
      <c r="D24" s="3">
        <f>SUM(D5:D23)</f>
        <v>8395001</v>
      </c>
      <c r="E24" s="3">
        <f>SUM(E5:E23)</f>
        <v>23425</v>
      </c>
      <c r="F24" s="3">
        <f>SUM(F5:F23)</f>
        <v>18543</v>
      </c>
      <c r="H24" s="30" t="s">
        <v>25</v>
      </c>
      <c r="I24" s="30"/>
      <c r="J24" s="30"/>
      <c r="K24" s="19">
        <f>SUM(K5:K23)/$B$24*100000</f>
        <v>361.02530037526128</v>
      </c>
      <c r="L24" s="19">
        <f>SUM(L5:L23)/$B$24*100000</f>
        <v>155.1165816814152</v>
      </c>
    </row>
    <row r="25" spans="1:12" ht="12" customHeight="1" x14ac:dyDescent="0.3">
      <c r="A25" s="6" t="s">
        <v>2</v>
      </c>
      <c r="B25" s="1" t="s">
        <v>21</v>
      </c>
      <c r="H25" s="30" t="s">
        <v>22</v>
      </c>
      <c r="I25" s="30"/>
      <c r="J25" s="30"/>
      <c r="K25" s="19">
        <f>SUM(K5:K8)/SUM($B5:$B8)*100000</f>
        <v>0.987121785816505</v>
      </c>
      <c r="L25" s="19">
        <f>SUM(L5:L8)/SUM($B5:$B8)*100000</f>
        <v>0.85258425151170092</v>
      </c>
    </row>
    <row r="26" spans="1:12" ht="12" customHeight="1" x14ac:dyDescent="0.3">
      <c r="A26" s="4"/>
      <c r="H26" s="20" t="s">
        <v>23</v>
      </c>
      <c r="I26" s="20"/>
      <c r="J26" s="20"/>
      <c r="K26" s="19">
        <f>SUM(K9:K18)/SUM($B9:$B18)*100000</f>
        <v>103.18039567207002</v>
      </c>
      <c r="L26" s="19">
        <f>SUM(L9:L18)/SUM($B9:$B18)*100000</f>
        <v>37.516668793114839</v>
      </c>
    </row>
    <row r="27" spans="1:12" ht="12" customHeight="1" x14ac:dyDescent="0.3">
      <c r="H27" s="26" t="s">
        <v>24</v>
      </c>
      <c r="I27" s="27"/>
      <c r="J27" s="28"/>
      <c r="K27" s="19">
        <f>SUM(K19:K23)/SUM($B19:$B23)*100000</f>
        <v>2651.6115316554069</v>
      </c>
      <c r="L27" s="19">
        <f>SUM(L19:L23)/SUM($B19:$B23)*100000</f>
        <v>1179.934955042688</v>
      </c>
    </row>
  </sheetData>
  <mergeCells count="9">
    <mergeCell ref="H24:J24"/>
    <mergeCell ref="H25:J25"/>
    <mergeCell ref="H27:J27"/>
    <mergeCell ref="A3:A4"/>
    <mergeCell ref="B3:B4"/>
    <mergeCell ref="C3:D3"/>
    <mergeCell ref="E3:F3"/>
    <mergeCell ref="I3:J3"/>
    <mergeCell ref="K3:L3"/>
  </mergeCells>
  <pageMargins left="0.7" right="0.7" top="0.78740157499999996" bottom="0.78740157499999996" header="0.3" footer="0.3"/>
  <pageSetup paperSize="9" scale="58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ukol_14</vt:lpstr>
      <vt:lpstr>ex_14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Bety Ukolova</cp:lastModifiedBy>
  <dcterms:created xsi:type="dcterms:W3CDTF">2015-10-09T21:17:14Z</dcterms:created>
  <dcterms:modified xsi:type="dcterms:W3CDTF">2023-01-05T12:53:42Z</dcterms:modified>
</cp:coreProperties>
</file>