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ůj disk\DP\DA1\23_11_2022\"/>
    </mc:Choice>
  </mc:AlternateContent>
  <xr:revisionPtr revIDLastSave="0" documentId="13_ncr:1_{9F1E6D53-7031-410A-874C-6B2FEA1E949A}" xr6:coauthVersionLast="47" xr6:coauthVersionMax="47" xr10:uidLastSave="{00000000-0000-0000-0000-000000000000}"/>
  <bookViews>
    <workbookView xWindow="-108" yWindow="-108" windowWidth="23256" windowHeight="12576" xr2:uid="{93CCC788-E859-46B9-B588-E72E1A887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14" i="1"/>
  <c r="F11" i="1"/>
  <c r="C13" i="1"/>
  <c r="D15" i="1"/>
  <c r="F13" i="1"/>
  <c r="F12" i="1"/>
  <c r="D17" i="1"/>
  <c r="C17" i="1"/>
  <c r="C15" i="1"/>
  <c r="C12" i="1"/>
  <c r="C10" i="1"/>
  <c r="G12" i="1"/>
</calcChain>
</file>

<file path=xl/sharedStrings.xml><?xml version="1.0" encoding="utf-8"?>
<sst xmlns="http://schemas.openxmlformats.org/spreadsheetml/2006/main" count="23" uniqueCount="22">
  <si>
    <t>Age</t>
  </si>
  <si>
    <t>Birth cohort</t>
  </si>
  <si>
    <r>
      <t>1996</t>
    </r>
    <r>
      <rPr>
        <b/>
        <sz val="11"/>
        <color indexed="8"/>
        <rFont val="Calibri"/>
        <family val="2"/>
        <charset val="238"/>
      </rPr>
      <t>D</t>
    </r>
    <r>
      <rPr>
        <b/>
        <vertAlign val="subscript"/>
        <sz val="10"/>
        <rFont val="Arial"/>
        <family val="2"/>
        <charset val="238"/>
      </rPr>
      <t>x</t>
    </r>
  </si>
  <si>
    <r>
      <t>1997</t>
    </r>
    <r>
      <rPr>
        <b/>
        <sz val="11"/>
        <color indexed="8"/>
        <rFont val="Calibri"/>
        <family val="2"/>
        <charset val="238"/>
      </rPr>
      <t>D</t>
    </r>
    <r>
      <rPr>
        <b/>
        <vertAlign val="subscript"/>
        <sz val="10"/>
        <rFont val="Arial"/>
        <family val="2"/>
        <charset val="238"/>
      </rPr>
      <t>x</t>
    </r>
  </si>
  <si>
    <r>
      <t>1.1.1996</t>
    </r>
    <r>
      <rPr>
        <b/>
        <sz val="11"/>
        <color indexed="8"/>
        <rFont val="Calibri"/>
        <family val="2"/>
        <charset val="238"/>
      </rPr>
      <t>P</t>
    </r>
    <r>
      <rPr>
        <b/>
        <vertAlign val="subscript"/>
        <sz val="10"/>
        <rFont val="Arial"/>
        <family val="2"/>
        <charset val="238"/>
      </rPr>
      <t>x</t>
    </r>
  </si>
  <si>
    <r>
      <t>1.1.1997</t>
    </r>
    <r>
      <rPr>
        <b/>
        <sz val="11"/>
        <color indexed="8"/>
        <rFont val="Calibri"/>
        <family val="2"/>
        <charset val="238"/>
      </rPr>
      <t>P</t>
    </r>
    <r>
      <rPr>
        <b/>
        <vertAlign val="subscript"/>
        <sz val="10"/>
        <rFont val="Arial"/>
        <family val="2"/>
        <charset val="238"/>
      </rPr>
      <t>x</t>
    </r>
  </si>
  <si>
    <t>Draw following data to Lexis diagram:</t>
  </si>
  <si>
    <t>Indicator</t>
  </si>
  <si>
    <t>Result</t>
  </si>
  <si>
    <r>
      <t>1996–1997</t>
    </r>
    <r>
      <rPr>
        <b/>
        <sz val="14"/>
        <rFont val="Calibri"/>
        <family val="2"/>
        <charset val="238"/>
        <scheme val="minor"/>
      </rPr>
      <t>m</t>
    </r>
    <r>
      <rPr>
        <b/>
        <vertAlign val="subscript"/>
        <sz val="14"/>
        <rFont val="Calibri"/>
        <family val="2"/>
        <charset val="238"/>
        <scheme val="minor"/>
      </rPr>
      <t>50</t>
    </r>
  </si>
  <si>
    <r>
      <t>1996</t>
    </r>
    <r>
      <rPr>
        <b/>
        <sz val="14"/>
        <rFont val="Calibri"/>
        <family val="2"/>
        <charset val="238"/>
        <scheme val="minor"/>
      </rPr>
      <t>m</t>
    </r>
    <r>
      <rPr>
        <b/>
        <vertAlign val="subscript"/>
        <sz val="14"/>
        <rFont val="Calibri"/>
        <family val="2"/>
        <charset val="238"/>
        <scheme val="minor"/>
      </rPr>
      <t>50–51</t>
    </r>
  </si>
  <si>
    <r>
      <t>1996</t>
    </r>
    <r>
      <rPr>
        <b/>
        <sz val="14"/>
        <rFont val="Calibri"/>
        <family val="2"/>
        <charset val="238"/>
        <scheme val="minor"/>
      </rPr>
      <t>m</t>
    </r>
    <r>
      <rPr>
        <b/>
        <vertAlign val="subscript"/>
        <sz val="14"/>
        <rFont val="Calibri"/>
        <family val="2"/>
        <charset val="238"/>
        <scheme val="minor"/>
      </rPr>
      <t>51</t>
    </r>
  </si>
  <si>
    <r>
      <t>1996–1997</t>
    </r>
    <r>
      <rPr>
        <b/>
        <sz val="14"/>
        <rFont val="Calibri"/>
        <family val="2"/>
        <charset val="238"/>
        <scheme val="minor"/>
      </rPr>
      <t>q</t>
    </r>
    <r>
      <rPr>
        <b/>
        <vertAlign val="subscript"/>
        <sz val="14"/>
        <rFont val="Calibri"/>
        <family val="2"/>
        <charset val="238"/>
        <scheme val="minor"/>
      </rPr>
      <t>50</t>
    </r>
  </si>
  <si>
    <r>
      <t>1996</t>
    </r>
    <r>
      <rPr>
        <b/>
        <sz val="14"/>
        <rFont val="Calibri"/>
        <family val="2"/>
        <charset val="238"/>
        <scheme val="minor"/>
      </rPr>
      <t>q</t>
    </r>
    <r>
      <rPr>
        <b/>
        <vertAlign val="subscript"/>
        <sz val="14"/>
        <rFont val="Calibri"/>
        <family val="2"/>
        <charset val="238"/>
        <scheme val="minor"/>
      </rPr>
      <t>50–51</t>
    </r>
  </si>
  <si>
    <r>
      <t>1996</t>
    </r>
    <r>
      <rPr>
        <b/>
        <sz val="14"/>
        <rFont val="Calibri"/>
        <family val="2"/>
        <charset val="238"/>
        <scheme val="minor"/>
      </rPr>
      <t>q</t>
    </r>
    <r>
      <rPr>
        <b/>
        <vertAlign val="subscript"/>
        <sz val="14"/>
        <rFont val="Calibri"/>
        <family val="2"/>
        <charset val="238"/>
        <scheme val="minor"/>
      </rPr>
      <t>51</t>
    </r>
  </si>
  <si>
    <t>50’</t>
  </si>
  <si>
    <t>51’</t>
  </si>
  <si>
    <r>
      <rPr>
        <b/>
        <vertAlign val="subscript"/>
        <sz val="11"/>
        <color theme="1"/>
        <rFont val="Calibri"/>
        <family val="2"/>
        <charset val="238"/>
        <scheme val="minor"/>
      </rPr>
      <t>1996</t>
    </r>
    <r>
      <rPr>
        <b/>
        <sz val="11"/>
        <color theme="1"/>
        <rFont val="Calibri"/>
        <family val="2"/>
        <charset val="238"/>
        <scheme val="minor"/>
      </rP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x</t>
    </r>
  </si>
  <si>
    <r>
      <rPr>
        <b/>
        <vertAlign val="subscript"/>
        <sz val="11"/>
        <color theme="1"/>
        <rFont val="Calibri"/>
        <family val="2"/>
        <charset val="238"/>
        <scheme val="minor"/>
      </rPr>
      <t>1997</t>
    </r>
    <r>
      <rPr>
        <b/>
        <sz val="11"/>
        <color theme="1"/>
        <rFont val="Calibri"/>
        <family val="2"/>
        <charset val="238"/>
        <scheme val="minor"/>
      </rP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x</t>
    </r>
  </si>
  <si>
    <t>Calculate age specific mortality rates and probabilities of dying:</t>
  </si>
  <si>
    <t>q’</t>
  </si>
  <si>
    <t>q’’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</si>
</sst>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|_|"/>
    <numFmt numFmtId="165" formatCode="0.000000"/>
  </numFmts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b/>
      <sz val="18"/>
      <color rgb="FF00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vertAlign val="subscript"/>
      <sz val="14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i/>
      <sz val="11"/>
      <color theme="0" tint="-0.499984740745262"/>
      <name val="Calibri"/>
      <family val="2"/>
      <charset val="238"/>
      <scheme val="minor"/>
    </font>
    <font>
      <i/>
      <sz val="12"/>
      <color theme="0" tint="-0.499984740745262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5" xfId="0" applyNumberFormat="1" applyBorder="1"/>
    <xf numFmtId="0" fontId="4" fillId="0" borderId="0" xfId="0" applyFont="1" applyAlignment="1">
      <alignment horizontal="left" vertical="center" readingOrder="1"/>
    </xf>
    <xf numFmtId="164" fontId="0" fillId="0" borderId="6" xfId="0" applyNumberFormat="1" applyBorder="1"/>
    <xf numFmtId="0" fontId="6" fillId="0" borderId="0" xfId="0" applyFont="1"/>
    <xf numFmtId="0" fontId="5" fillId="4" borderId="11" xfId="0" applyFont="1" applyFill="1" applyBorder="1"/>
    <xf numFmtId="0" fontId="7" fillId="4" borderId="9" xfId="0" applyFont="1" applyFill="1" applyBorder="1" applyAlignment="1">
      <alignment vertical="center"/>
    </xf>
    <xf numFmtId="0" fontId="5" fillId="4" borderId="12" xfId="0" applyFont="1" applyFill="1" applyBorder="1"/>
    <xf numFmtId="3" fontId="0" fillId="0" borderId="0" xfId="0" applyNumberFormat="1"/>
    <xf numFmtId="165" fontId="9" fillId="0" borderId="7" xfId="0" applyNumberFormat="1" applyFont="1" applyBorder="1" applyAlignment="1">
      <alignment vertical="center"/>
    </xf>
    <xf numFmtId="165" fontId="9" fillId="0" borderId="7" xfId="0" applyNumberFormat="1" applyFont="1" applyBorder="1"/>
    <xf numFmtId="165" fontId="9" fillId="0" borderId="8" xfId="0" applyNumberFormat="1" applyFont="1" applyBorder="1"/>
    <xf numFmtId="3" fontId="10" fillId="0" borderId="0" xfId="0" applyNumberFormat="1" applyFont="1"/>
    <xf numFmtId="165" fontId="11" fillId="0" borderId="0" xfId="0" applyNumberFormat="1" applyFont="1"/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3" fontId="0" fillId="3" borderId="2" xfId="0" applyNumberFormat="1" applyFont="1" applyFill="1" applyBorder="1"/>
    <xf numFmtId="3" fontId="0" fillId="0" borderId="0" xfId="0" applyNumberFormat="1" applyFont="1" applyBorder="1"/>
    <xf numFmtId="3" fontId="0" fillId="0" borderId="4" xfId="0" applyNumberFormat="1" applyFont="1" applyBorder="1"/>
    <xf numFmtId="0" fontId="1" fillId="0" borderId="0" xfId="0" applyFont="1"/>
    <xf numFmtId="0" fontId="13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4" borderId="9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76200</xdr:rowOff>
    </xdr:from>
    <xdr:to>
      <xdr:col>11</xdr:col>
      <xdr:colOff>503631</xdr:colOff>
      <xdr:row>4</xdr:row>
      <xdr:rowOff>87157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FCB0A822-CC7D-86C9-D8EB-1BAE9C2E5AB6}"/>
                </a:ext>
              </a:extLst>
            </xdr:cNvPr>
            <xdr:cNvSpPr txBox="1"/>
          </xdr:nvSpPr>
          <xdr:spPr>
            <a:xfrm>
              <a:off x="6316980" y="373380"/>
              <a:ext cx="1760931" cy="57483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Pre>
                          <m:sPre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PrePr>
                          <m:sub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period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cohort</m:t>
                            </m:r>
                          </m:sup>
                          <m:e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D</m:t>
                            </m:r>
                          </m:e>
                        </m:sPre>
                      </m:e>
                      <m:sub>
                        <m:r>
                          <m:rPr>
                            <m:sty m:val="p"/>
                          </m:rPr>
                          <a:rPr lang="cs-CZ" sz="20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age</m:t>
                        </m:r>
                      </m:sub>
                      <m:sup>
                        <m:eqArr>
                          <m:eqArrPr>
                            <m:ctrlPr>
                              <a:rPr lang="cs-CZ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another</m:t>
                            </m:r>
                          </m:e>
                          <m:e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attribute</m:t>
                            </m:r>
                          </m:e>
                        </m:eqArr>
                      </m:sup>
                    </m:sSubSup>
                  </m:oMath>
                </m:oMathPara>
              </a14:m>
              <a:endParaRPr lang="en-US" sz="1800" b="0" i="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FCB0A822-CC7D-86C9-D8EB-1BAE9C2E5AB6}"/>
                </a:ext>
              </a:extLst>
            </xdr:cNvPr>
            <xdr:cNvSpPr txBox="1"/>
          </xdr:nvSpPr>
          <xdr:spPr>
            <a:xfrm>
              <a:off x="6316980" y="373380"/>
              <a:ext cx="1760931" cy="57483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〖(</a:t>
              </a:r>
              <a:r>
                <a:rPr lang="cs-CZ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_period^cohort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cs-CZ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D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〗_</a:t>
              </a:r>
              <a:r>
                <a:rPr lang="cs-CZ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age^█(another@attribute)</a:t>
              </a:r>
              <a:endParaRPr lang="en-US" sz="1800" b="0" i="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251460</xdr:colOff>
      <xdr:row>2</xdr:row>
      <xdr:rowOff>114300</xdr:rowOff>
    </xdr:from>
    <xdr:to>
      <xdr:col>19</xdr:col>
      <xdr:colOff>105937</xdr:colOff>
      <xdr:row>4</xdr:row>
      <xdr:rowOff>130568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BBD124A6-46EA-6C0F-7A8C-0F6D6490E6AD}"/>
                </a:ext>
              </a:extLst>
            </xdr:cNvPr>
            <xdr:cNvSpPr txBox="1"/>
          </xdr:nvSpPr>
          <xdr:spPr>
            <a:xfrm>
              <a:off x="8602980" y="609600"/>
              <a:ext cx="4121677" cy="38202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Pre>
                          <m:sPre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sPrePr>
                          <m:sub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  <m:sup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p>
                          <m:e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sPre>
                      </m:e>
                      <m:sub>
                        <m:r>
                          <a:rPr lang="en-GB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GB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GB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cs-CZ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cs-CZ" b="0" i="1">
                            <a:latin typeface="Cambria Math" panose="02040503050406030204" pitchFamily="18" charset="0"/>
                          </a:rPr>
                          <m:t>’+</m:t>
                        </m:r>
                        <m:r>
                          <a:rPr lang="cs-CZ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cs-CZ" b="0" i="1">
                            <a:latin typeface="Cambria Math" panose="02040503050406030204" pitchFamily="18" charset="0"/>
                          </a:rPr>
                          <m:t>’’</m:t>
                        </m:r>
                      </m:e>
                    </m:d>
                    <m:r>
                      <a:rPr lang="en-GB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GB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cs-CZ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cs-CZ" b="0" i="1">
                            <a:latin typeface="Cambria Math" panose="02040503050406030204" pitchFamily="18" charset="0"/>
                          </a:rPr>
                          <m:t>’×</m:t>
                        </m:r>
                        <m:r>
                          <a:rPr lang="cs-CZ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</m:t>
                        </m:r>
                        <m:r>
                          <a:rPr lang="cs-CZ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’’</m:t>
                        </m:r>
                      </m:e>
                    </m:d>
                  </m:oMath>
                </m:oMathPara>
              </a14:m>
              <a:endParaRPr lang="en-GB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BBD124A6-46EA-6C0F-7A8C-0F6D6490E6AD}"/>
                </a:ext>
              </a:extLst>
            </xdr:cNvPr>
            <xdr:cNvSpPr txBox="1"/>
          </xdr:nvSpPr>
          <xdr:spPr>
            <a:xfrm>
              <a:off x="8602980" y="609600"/>
              <a:ext cx="4121677" cy="38202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〖(</a:t>
              </a:r>
              <a:r>
                <a:rPr lang="en-GB" b="0" i="0">
                  <a:latin typeface="Cambria Math" panose="02040503050406030204" pitchFamily="18" charset="0"/>
                </a:rPr>
                <a:t>_𝑡^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en-GB" b="0" i="0">
                  <a:latin typeface="Cambria Math" panose="02040503050406030204" pitchFamily="18" charset="0"/>
                </a:rPr>
                <a:t>𝑐−𝑐+1</a:t>
              </a:r>
              <a:r>
                <a:rPr lang="en-US" b="0" i="0">
                  <a:latin typeface="Cambria Math" panose="02040503050406030204" pitchFamily="18" charset="0"/>
                </a:rPr>
                <a:t>))</a:t>
              </a:r>
              <a:r>
                <a:rPr lang="en-GB" b="0" i="0">
                  <a:latin typeface="Cambria Math" panose="02040503050406030204" pitchFamily="18" charset="0"/>
                </a:rPr>
                <a:t>𝑞</a:t>
              </a:r>
              <a:r>
                <a:rPr lang="en-US" b="0" i="0">
                  <a:latin typeface="Cambria Math" panose="02040503050406030204" pitchFamily="18" charset="0"/>
                </a:rPr>
                <a:t>〗_</a:t>
              </a:r>
              <a:r>
                <a:rPr lang="en-GB" b="0" i="0">
                  <a:latin typeface="Cambria Math" panose="02040503050406030204" pitchFamily="18" charset="0"/>
                </a:rPr>
                <a:t>𝑥=(</a:t>
              </a:r>
              <a:r>
                <a:rPr lang="cs-CZ" b="0" i="0">
                  <a:latin typeface="Cambria Math" panose="02040503050406030204" pitchFamily="18" charset="0"/>
                </a:rPr>
                <a:t>𝑞’</a:t>
              </a:r>
              <a:r>
                <a:rPr lang="en-GB" b="0" i="0">
                  <a:latin typeface="Cambria Math" panose="02040503050406030204" pitchFamily="18" charset="0"/>
                </a:rPr>
                <a:t>+</a:t>
              </a:r>
              <a:r>
                <a:rPr lang="cs-CZ" b="0" i="0">
                  <a:latin typeface="Cambria Math" panose="02040503050406030204" pitchFamily="18" charset="0"/>
                </a:rPr>
                <a:t>𝑞’’</a:t>
              </a:r>
              <a:r>
                <a:rPr lang="en-GB" b="0" i="0">
                  <a:latin typeface="Cambria Math" panose="02040503050406030204" pitchFamily="18" charset="0"/>
                </a:rPr>
                <a:t>)−(</a:t>
              </a:r>
              <a:r>
                <a:rPr lang="cs-CZ" b="0" i="0">
                  <a:latin typeface="Cambria Math" panose="02040503050406030204" pitchFamily="18" charset="0"/>
                </a:rPr>
                <a:t>𝑞’</a:t>
              </a:r>
              <a:r>
                <a:rPr lang="en-GB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cs-CZ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𝑞’’</a:t>
              </a:r>
              <a:r>
                <a:rPr lang="en-GB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GB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9</xdr:col>
      <xdr:colOff>152400</xdr:colOff>
      <xdr:row>6</xdr:row>
      <xdr:rowOff>121920</xdr:rowOff>
    </xdr:from>
    <xdr:to>
      <xdr:col>19</xdr:col>
      <xdr:colOff>79770</xdr:colOff>
      <xdr:row>34</xdr:row>
      <xdr:rowOff>38599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1E1E73-267D-ADA2-C3DB-F68F67C90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5120" y="1348740"/>
          <a:ext cx="6023370" cy="5761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FB28-F566-4483-83FB-381F66080E1A}">
  <dimension ref="A1:G17"/>
  <sheetViews>
    <sheetView tabSelected="1" workbookViewId="0">
      <selection activeCell="F21" sqref="F21"/>
    </sheetView>
  </sheetViews>
  <sheetFormatPr defaultRowHeight="14.4" x14ac:dyDescent="0.3"/>
  <cols>
    <col min="1" max="1" width="10.5546875" customWidth="1"/>
    <col min="2" max="2" width="14.77734375" customWidth="1"/>
    <col min="3" max="3" width="11.33203125" customWidth="1"/>
    <col min="4" max="4" width="14" customWidth="1"/>
  </cols>
  <sheetData>
    <row r="1" spans="1:7" ht="23.4" x14ac:dyDescent="0.45">
      <c r="A1" s="7" t="s">
        <v>6</v>
      </c>
      <c r="F1" s="25"/>
    </row>
    <row r="2" spans="1:7" ht="15.6" x14ac:dyDescent="0.35">
      <c r="A2" s="1" t="s">
        <v>0</v>
      </c>
      <c r="B2" s="2" t="s">
        <v>1</v>
      </c>
      <c r="C2" s="3" t="s">
        <v>2</v>
      </c>
      <c r="D2" s="2" t="s">
        <v>1</v>
      </c>
      <c r="E2" s="3" t="s">
        <v>3</v>
      </c>
      <c r="F2" s="4" t="s">
        <v>4</v>
      </c>
      <c r="G2" s="4" t="s">
        <v>5</v>
      </c>
    </row>
    <row r="3" spans="1:7" x14ac:dyDescent="0.3">
      <c r="A3" s="26">
        <v>50</v>
      </c>
      <c r="B3" s="5">
        <v>1946</v>
      </c>
      <c r="C3" s="19">
        <v>351</v>
      </c>
      <c r="D3" s="20">
        <v>1947</v>
      </c>
      <c r="E3" s="19">
        <v>360</v>
      </c>
      <c r="F3" s="21">
        <v>67125</v>
      </c>
      <c r="G3" s="21">
        <v>82567</v>
      </c>
    </row>
    <row r="4" spans="1:7" x14ac:dyDescent="0.3">
      <c r="A4" s="27"/>
      <c r="B4" s="5">
        <v>1945</v>
      </c>
      <c r="C4" s="19">
        <v>285</v>
      </c>
      <c r="D4" s="20">
        <v>1946</v>
      </c>
      <c r="E4" s="19">
        <v>349</v>
      </c>
      <c r="F4" s="22"/>
      <c r="G4" s="23"/>
    </row>
    <row r="5" spans="1:7" x14ac:dyDescent="0.3">
      <c r="A5" s="26">
        <v>51</v>
      </c>
      <c r="B5" s="5">
        <v>1945</v>
      </c>
      <c r="C5" s="19">
        <v>307</v>
      </c>
      <c r="D5" s="20">
        <v>1946</v>
      </c>
      <c r="E5" s="19">
        <v>374</v>
      </c>
      <c r="F5" s="21">
        <v>70224</v>
      </c>
      <c r="G5" s="21">
        <v>66609</v>
      </c>
    </row>
    <row r="6" spans="1:7" x14ac:dyDescent="0.3">
      <c r="A6" s="27"/>
      <c r="B6" s="5">
        <v>1944</v>
      </c>
      <c r="C6" s="19">
        <v>342</v>
      </c>
      <c r="D6" s="20">
        <v>1945</v>
      </c>
      <c r="E6" s="19">
        <v>319</v>
      </c>
      <c r="F6" s="6"/>
      <c r="G6" s="8"/>
    </row>
    <row r="8" spans="1:7" ht="24" thickBot="1" x14ac:dyDescent="0.5">
      <c r="A8" s="9" t="s">
        <v>19</v>
      </c>
    </row>
    <row r="9" spans="1:7" ht="18" x14ac:dyDescent="0.35">
      <c r="B9" s="10" t="s">
        <v>7</v>
      </c>
      <c r="C9" s="12" t="s">
        <v>8</v>
      </c>
    </row>
    <row r="10" spans="1:7" ht="20.399999999999999" x14ac:dyDescent="0.35">
      <c r="B10" s="11" t="s">
        <v>9</v>
      </c>
      <c r="C10" s="14">
        <f>(C3+E4)/((F11+G12)/2)</f>
        <v>8.4778606724154638E-3</v>
      </c>
      <c r="E10" s="24"/>
      <c r="F10" s="24" t="s">
        <v>17</v>
      </c>
      <c r="G10" s="24" t="s">
        <v>18</v>
      </c>
    </row>
    <row r="11" spans="1:7" ht="20.399999999999999" x14ac:dyDescent="0.3">
      <c r="B11" s="11" t="s">
        <v>10</v>
      </c>
      <c r="C11" s="14">
        <f>(C4+C5)/((F3+G5)/2)</f>
        <v>8.8533955463831193E-3</v>
      </c>
      <c r="E11" s="24" t="s">
        <v>15</v>
      </c>
      <c r="F11" s="13">
        <f>G3+C3</f>
        <v>82918</v>
      </c>
    </row>
    <row r="12" spans="1:7" ht="20.399999999999999" x14ac:dyDescent="0.3">
      <c r="B12" s="11" t="s">
        <v>11</v>
      </c>
      <c r="C12" s="14">
        <f>(C6+C5)/((F5+G5)/2)</f>
        <v>9.4860158002820962E-3</v>
      </c>
      <c r="E12" s="24" t="s">
        <v>16</v>
      </c>
      <c r="F12" s="13">
        <f>F3-C4</f>
        <v>66840</v>
      </c>
      <c r="G12" s="13">
        <f>G3-E4</f>
        <v>82218</v>
      </c>
    </row>
    <row r="13" spans="1:7" ht="20.399999999999999" x14ac:dyDescent="0.3">
      <c r="B13" s="11" t="s">
        <v>12</v>
      </c>
      <c r="C13" s="14">
        <f>(C3+E4)/F11</f>
        <v>8.4420753033117059E-3</v>
      </c>
      <c r="F13" s="17">
        <f>G5+C5</f>
        <v>66916</v>
      </c>
    </row>
    <row r="14" spans="1:7" ht="20.399999999999999" x14ac:dyDescent="0.3">
      <c r="B14" s="11" t="s">
        <v>13</v>
      </c>
      <c r="C14" s="14">
        <f>(C4+C5)/F3</f>
        <v>8.819366852886406E-3</v>
      </c>
    </row>
    <row r="15" spans="1:7" ht="20.399999999999999" x14ac:dyDescent="0.3">
      <c r="B15" s="11" t="s">
        <v>14</v>
      </c>
      <c r="C15" s="14">
        <f>(C16+C17)-(C16*C17)</f>
        <v>9.4408191300022534E-3</v>
      </c>
      <c r="D15" s="18">
        <f>(C16+D17)-(C16*D17)</f>
        <v>9.4356279592247069E-3</v>
      </c>
    </row>
    <row r="16" spans="1:7" ht="18" x14ac:dyDescent="0.35">
      <c r="B16" s="28" t="s">
        <v>20</v>
      </c>
      <c r="C16" s="15">
        <f>C6/F5</f>
        <v>4.87012987012987E-3</v>
      </c>
      <c r="D16" s="18"/>
    </row>
    <row r="17" spans="2:4" ht="18.600000000000001" thickBot="1" x14ac:dyDescent="0.4">
      <c r="B17" s="29" t="s">
        <v>21</v>
      </c>
      <c r="C17" s="16">
        <f>C5/F12</f>
        <v>4.5930580490724116E-3</v>
      </c>
      <c r="D17" s="18">
        <f>C5/F13</f>
        <v>4.5878414728913863E-3</v>
      </c>
    </row>
  </sheetData>
  <mergeCells count="2">
    <mergeCell ref="A3:A4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Bety Ukolova</dc:creator>
  <cp:lastModifiedBy>Bety Ukolova</cp:lastModifiedBy>
  <dcterms:created xsi:type="dcterms:W3CDTF">2022-11-16T13:43:08Z</dcterms:created>
  <dcterms:modified xsi:type="dcterms:W3CDTF">2022-11-23T19:46:23Z</dcterms:modified>
</cp:coreProperties>
</file>