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ůj disk\DP\DA1\30_11_2022\"/>
    </mc:Choice>
  </mc:AlternateContent>
  <xr:revisionPtr revIDLastSave="0" documentId="13_ncr:1_{D1BE10F1-F8E0-4A06-9468-E14F09A37694}" xr6:coauthVersionLast="47" xr6:coauthVersionMax="47" xr10:uidLastSave="{00000000-0000-0000-0000-000000000000}"/>
  <bookViews>
    <workbookView xWindow="-108" yWindow="-108" windowWidth="23256" windowHeight="12576" xr2:uid="{69AD429B-FB9C-4277-99B7-C9D0D315BC2B}"/>
  </bookViews>
  <sheets>
    <sheet name="Age structures" sheetId="3" r:id="rId1"/>
  </sheets>
  <definedNames>
    <definedName name="_Key1" hidden="1">#REF!</definedName>
    <definedName name="_new4" hidden="1">#REF!</definedName>
    <definedName name="_Order1" hidden="1">255</definedName>
    <definedName name="_Sort" hidden="1">#REF!</definedName>
    <definedName name="_x" hidden="1">#REF!</definedName>
    <definedName name="ddd" hidden="1">#REF!</definedName>
    <definedName name="new" hidden="1">#REF!</definedName>
    <definedName name="ssd" hidden="1">#REF!</definedName>
    <definedName name="x" hidden="1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" i="3" l="1"/>
  <c r="K6" i="3"/>
  <c r="H6" i="3"/>
  <c r="I6" i="3"/>
  <c r="H7" i="3"/>
  <c r="I7" i="3"/>
  <c r="J7" i="3"/>
  <c r="K7" i="3"/>
  <c r="H8" i="3"/>
  <c r="J8" i="3"/>
  <c r="K8" i="3"/>
  <c r="H9" i="3"/>
  <c r="I9" i="3"/>
  <c r="J9" i="3"/>
  <c r="K9" i="3"/>
  <c r="J10" i="3"/>
  <c r="K10" i="3"/>
  <c r="H10" i="3"/>
  <c r="I10" i="3"/>
  <c r="H11" i="3"/>
  <c r="I11" i="3"/>
  <c r="J11" i="3"/>
  <c r="K11" i="3"/>
  <c r="J12" i="3"/>
  <c r="K12" i="3"/>
  <c r="H13" i="3"/>
  <c r="I13" i="3"/>
  <c r="J13" i="3"/>
  <c r="K13" i="3"/>
  <c r="J14" i="3"/>
  <c r="K14" i="3"/>
  <c r="H14" i="3"/>
  <c r="I14" i="3"/>
  <c r="H15" i="3"/>
  <c r="I15" i="3"/>
  <c r="J15" i="3"/>
  <c r="K15" i="3"/>
  <c r="H16" i="3"/>
  <c r="I16" i="3"/>
  <c r="J16" i="3"/>
  <c r="K16" i="3"/>
  <c r="H17" i="3"/>
  <c r="I17" i="3"/>
  <c r="J17" i="3"/>
  <c r="K17" i="3"/>
  <c r="J18" i="3"/>
  <c r="K18" i="3"/>
  <c r="H18" i="3"/>
  <c r="I18" i="3"/>
  <c r="H19" i="3"/>
  <c r="I19" i="3"/>
  <c r="J19" i="3"/>
  <c r="K19" i="3"/>
  <c r="J20" i="3"/>
  <c r="K20" i="3"/>
  <c r="H21" i="3"/>
  <c r="I21" i="3"/>
  <c r="J21" i="3"/>
  <c r="K21" i="3"/>
  <c r="J22" i="3"/>
  <c r="K22" i="3"/>
  <c r="H22" i="3"/>
  <c r="I22" i="3"/>
  <c r="H23" i="3"/>
  <c r="I23" i="3"/>
  <c r="J23" i="3"/>
  <c r="K23" i="3"/>
  <c r="H24" i="3"/>
  <c r="I24" i="3"/>
  <c r="J24" i="3"/>
  <c r="K24" i="3"/>
  <c r="H25" i="3"/>
  <c r="I25" i="3"/>
  <c r="J25" i="3"/>
  <c r="K25" i="3"/>
  <c r="H26" i="3"/>
  <c r="I26" i="3"/>
  <c r="J26" i="3"/>
  <c r="K26" i="3"/>
  <c r="H27" i="3"/>
  <c r="I27" i="3"/>
  <c r="J27" i="3"/>
  <c r="K27" i="3"/>
  <c r="J28" i="3"/>
  <c r="K28" i="3"/>
  <c r="H29" i="3"/>
  <c r="I29" i="3"/>
  <c r="J29" i="3"/>
  <c r="K29" i="3"/>
  <c r="H30" i="3"/>
  <c r="I30" i="3"/>
  <c r="J30" i="3"/>
  <c r="K30" i="3"/>
  <c r="H31" i="3"/>
  <c r="I31" i="3"/>
  <c r="J31" i="3"/>
  <c r="K31" i="3"/>
  <c r="H32" i="3"/>
  <c r="I32" i="3"/>
  <c r="J32" i="3"/>
  <c r="K32" i="3"/>
  <c r="H33" i="3"/>
  <c r="I33" i="3"/>
  <c r="J33" i="3"/>
  <c r="K33" i="3"/>
  <c r="K34" i="3"/>
  <c r="H34" i="3"/>
  <c r="I34" i="3"/>
  <c r="J34" i="3"/>
  <c r="H35" i="3"/>
  <c r="I35" i="3"/>
  <c r="J35" i="3"/>
  <c r="K35" i="3"/>
  <c r="J36" i="3"/>
  <c r="K36" i="3"/>
  <c r="H37" i="3"/>
  <c r="I37" i="3"/>
  <c r="J37" i="3"/>
  <c r="K37" i="3"/>
  <c r="H38" i="3"/>
  <c r="I38" i="3"/>
  <c r="J38" i="3"/>
  <c r="K38" i="3"/>
  <c r="H39" i="3"/>
  <c r="I39" i="3"/>
  <c r="J39" i="3"/>
  <c r="K39" i="3"/>
  <c r="K40" i="3"/>
  <c r="H40" i="3"/>
  <c r="J40" i="3"/>
  <c r="H41" i="3"/>
  <c r="I41" i="3"/>
  <c r="J41" i="3"/>
  <c r="K41" i="3"/>
  <c r="J42" i="3"/>
  <c r="H42" i="3"/>
  <c r="I42" i="3"/>
  <c r="K42" i="3"/>
  <c r="H43" i="3"/>
  <c r="I43" i="3"/>
  <c r="J43" i="3"/>
  <c r="K43" i="3"/>
  <c r="K44" i="3"/>
  <c r="H44" i="3"/>
  <c r="J44" i="3"/>
  <c r="H45" i="3"/>
  <c r="I45" i="3"/>
  <c r="J45" i="3"/>
  <c r="K45" i="3"/>
  <c r="J46" i="3"/>
  <c r="I46" i="3"/>
  <c r="K46" i="3"/>
  <c r="J47" i="3"/>
  <c r="K47" i="3"/>
  <c r="I47" i="3"/>
  <c r="I48" i="3"/>
  <c r="H48" i="3"/>
  <c r="K48" i="3"/>
  <c r="J49" i="3"/>
  <c r="K49" i="3"/>
  <c r="H49" i="3"/>
  <c r="H50" i="3"/>
  <c r="I50" i="3"/>
  <c r="J50" i="3"/>
  <c r="K50" i="3"/>
  <c r="H51" i="3"/>
  <c r="K51" i="3"/>
  <c r="I51" i="3"/>
  <c r="J51" i="3"/>
  <c r="H52" i="3"/>
  <c r="I52" i="3"/>
  <c r="J52" i="3"/>
  <c r="K52" i="3"/>
  <c r="J53" i="3"/>
  <c r="K53" i="3"/>
  <c r="H53" i="3"/>
  <c r="J54" i="3"/>
  <c r="I54" i="3"/>
  <c r="I55" i="3"/>
  <c r="K55" i="3"/>
  <c r="H55" i="3"/>
  <c r="J55" i="3"/>
  <c r="H56" i="3"/>
  <c r="I56" i="3"/>
  <c r="J56" i="3"/>
  <c r="K56" i="3"/>
  <c r="J57" i="3"/>
  <c r="K57" i="3"/>
  <c r="I57" i="3"/>
  <c r="H58" i="3"/>
  <c r="K58" i="3"/>
  <c r="K59" i="3"/>
  <c r="H59" i="3"/>
  <c r="H60" i="3"/>
  <c r="I60" i="3"/>
  <c r="K60" i="3"/>
  <c r="J60" i="3"/>
  <c r="J61" i="3"/>
  <c r="K61" i="3"/>
  <c r="H61" i="3"/>
  <c r="I61" i="3"/>
  <c r="H62" i="3"/>
  <c r="J62" i="3"/>
  <c r="I62" i="3"/>
  <c r="K62" i="3"/>
  <c r="I63" i="3"/>
  <c r="J63" i="3"/>
  <c r="K63" i="3"/>
  <c r="H64" i="3"/>
  <c r="J64" i="3"/>
  <c r="K64" i="3"/>
  <c r="I64" i="3"/>
  <c r="K65" i="3"/>
  <c r="H65" i="3"/>
  <c r="J65" i="3"/>
  <c r="J66" i="3"/>
  <c r="H66" i="3"/>
  <c r="I66" i="3"/>
  <c r="K66" i="3"/>
  <c r="H67" i="3"/>
  <c r="K67" i="3"/>
  <c r="I67" i="3"/>
  <c r="J67" i="3"/>
  <c r="H68" i="3"/>
  <c r="I68" i="3"/>
  <c r="K68" i="3"/>
  <c r="J68" i="3"/>
  <c r="K69" i="3"/>
  <c r="J69" i="3"/>
  <c r="H70" i="3"/>
  <c r="I70" i="3"/>
  <c r="I71" i="3"/>
  <c r="K71" i="3"/>
  <c r="H71" i="3"/>
  <c r="J71" i="3"/>
  <c r="H72" i="3"/>
  <c r="J72" i="3"/>
  <c r="I72" i="3"/>
  <c r="K72" i="3"/>
  <c r="I73" i="3"/>
  <c r="J73" i="3"/>
  <c r="K73" i="3"/>
  <c r="H73" i="3"/>
  <c r="H74" i="3"/>
  <c r="J74" i="3"/>
  <c r="H75" i="3"/>
  <c r="I75" i="3"/>
  <c r="K75" i="3"/>
  <c r="H76" i="3"/>
  <c r="J76" i="3"/>
  <c r="I76" i="3"/>
  <c r="K76" i="3"/>
  <c r="I77" i="3"/>
  <c r="J77" i="3"/>
  <c r="K77" i="3"/>
  <c r="H77" i="3"/>
  <c r="H78" i="3"/>
  <c r="J78" i="3"/>
  <c r="K79" i="3"/>
  <c r="I79" i="3"/>
  <c r="H80" i="3"/>
  <c r="J80" i="3"/>
  <c r="K80" i="3"/>
  <c r="H81" i="3"/>
  <c r="J81" i="3"/>
  <c r="K81" i="3"/>
  <c r="I81" i="3"/>
  <c r="H82" i="3"/>
  <c r="J82" i="3"/>
  <c r="K82" i="3"/>
  <c r="I82" i="3"/>
  <c r="H83" i="3"/>
  <c r="I83" i="3"/>
  <c r="K83" i="3"/>
  <c r="H84" i="3"/>
  <c r="J84" i="3"/>
  <c r="I84" i="3"/>
  <c r="K84" i="3"/>
  <c r="I85" i="3"/>
  <c r="K85" i="3"/>
  <c r="H85" i="3"/>
  <c r="I86" i="3"/>
  <c r="J86" i="3"/>
  <c r="H86" i="3"/>
  <c r="K86" i="3"/>
  <c r="I87" i="3"/>
  <c r="K87" i="3"/>
  <c r="H87" i="3"/>
  <c r="J87" i="3"/>
  <c r="H88" i="3"/>
  <c r="I88" i="3"/>
  <c r="J88" i="3"/>
  <c r="K88" i="3"/>
  <c r="I89" i="3"/>
  <c r="K89" i="3"/>
  <c r="H89" i="3"/>
  <c r="J89" i="3"/>
  <c r="H90" i="3"/>
  <c r="I90" i="3"/>
  <c r="J90" i="3"/>
  <c r="K90" i="3"/>
  <c r="H91" i="3"/>
  <c r="I91" i="3"/>
  <c r="K91" i="3"/>
  <c r="J91" i="3"/>
  <c r="H92" i="3"/>
  <c r="I92" i="3"/>
  <c r="J92" i="3"/>
  <c r="K92" i="3"/>
  <c r="I93" i="3"/>
  <c r="J93" i="3"/>
  <c r="K93" i="3"/>
  <c r="H93" i="3"/>
  <c r="H94" i="3"/>
  <c r="I94" i="3"/>
  <c r="J94" i="3"/>
  <c r="K94" i="3"/>
  <c r="J95" i="3"/>
  <c r="K95" i="3"/>
  <c r="I95" i="3"/>
  <c r="H96" i="3"/>
  <c r="I96" i="3"/>
  <c r="J96" i="3"/>
  <c r="K96" i="3"/>
  <c r="J97" i="3"/>
  <c r="K97" i="3"/>
  <c r="H97" i="3"/>
  <c r="H98" i="3"/>
  <c r="I98" i="3"/>
  <c r="J98" i="3"/>
  <c r="K98" i="3"/>
  <c r="H99" i="3"/>
  <c r="J99" i="3"/>
  <c r="K99" i="3"/>
  <c r="I99" i="3"/>
  <c r="H100" i="3"/>
  <c r="I100" i="3"/>
  <c r="K100" i="3"/>
  <c r="J100" i="3"/>
  <c r="I101" i="3"/>
  <c r="J101" i="3"/>
  <c r="K101" i="3"/>
  <c r="H101" i="3"/>
  <c r="H102" i="3"/>
  <c r="I102" i="3"/>
  <c r="J102" i="3"/>
  <c r="K102" i="3"/>
  <c r="I103" i="3"/>
  <c r="J103" i="3"/>
  <c r="K103" i="3"/>
  <c r="H104" i="3"/>
  <c r="I104" i="3"/>
  <c r="J104" i="3"/>
  <c r="K104" i="3"/>
  <c r="J105" i="3"/>
  <c r="K105" i="3"/>
  <c r="H105" i="3"/>
  <c r="I105" i="3"/>
  <c r="H106" i="3"/>
  <c r="I106" i="3"/>
  <c r="K106" i="3"/>
  <c r="J106" i="3"/>
  <c r="H95" i="3" l="1"/>
  <c r="J83" i="3"/>
  <c r="K78" i="3"/>
  <c r="K74" i="3"/>
  <c r="I69" i="3"/>
  <c r="H63" i="3"/>
  <c r="J59" i="3"/>
  <c r="J58" i="3"/>
  <c r="H57" i="3"/>
  <c r="J48" i="3"/>
  <c r="H47" i="3"/>
  <c r="H46" i="3"/>
  <c r="J79" i="3"/>
  <c r="I78" i="3"/>
  <c r="I74" i="3"/>
  <c r="K70" i="3"/>
  <c r="H69" i="3"/>
  <c r="I59" i="3"/>
  <c r="I58" i="3"/>
  <c r="K54" i="3"/>
  <c r="I53" i="3"/>
  <c r="I49" i="3"/>
  <c r="H103" i="3"/>
  <c r="J75" i="3"/>
  <c r="J70" i="3"/>
  <c r="Q23" i="3"/>
  <c r="I97" i="3"/>
  <c r="H79" i="3"/>
  <c r="I65" i="3"/>
  <c r="H54" i="3"/>
  <c r="I44" i="3"/>
  <c r="I40" i="3"/>
  <c r="I36" i="3"/>
  <c r="I28" i="3"/>
  <c r="I20" i="3"/>
  <c r="I12" i="3"/>
  <c r="I8" i="3"/>
  <c r="D109" i="3"/>
  <c r="P46" i="3" s="1"/>
  <c r="J85" i="3"/>
  <c r="I80" i="3"/>
  <c r="H36" i="3"/>
  <c r="H28" i="3"/>
  <c r="H20" i="3"/>
  <c r="H12" i="3"/>
  <c r="Q41" i="3"/>
  <c r="B109" i="3"/>
  <c r="O65" i="3" s="1"/>
  <c r="N21" i="3" l="1"/>
  <c r="O29" i="3"/>
  <c r="O16" i="3"/>
  <c r="N22" i="3"/>
  <c r="Q105" i="3"/>
  <c r="N62" i="3"/>
  <c r="O92" i="3"/>
  <c r="N16" i="3"/>
  <c r="O23" i="3"/>
  <c r="O58" i="3"/>
  <c r="O74" i="3"/>
  <c r="N41" i="3"/>
  <c r="O18" i="3"/>
  <c r="N97" i="3"/>
  <c r="O57" i="3"/>
  <c r="N82" i="3"/>
  <c r="O34" i="3"/>
  <c r="P14" i="3"/>
  <c r="N10" i="3"/>
  <c r="O81" i="3"/>
  <c r="O69" i="3"/>
  <c r="N45" i="3"/>
  <c r="O21" i="3"/>
  <c r="Q57" i="3"/>
  <c r="N54" i="3"/>
  <c r="O33" i="3"/>
  <c r="O100" i="3"/>
  <c r="O55" i="3"/>
  <c r="O22" i="3"/>
  <c r="N52" i="3"/>
  <c r="N36" i="3"/>
  <c r="N33" i="3"/>
  <c r="N26" i="3"/>
  <c r="P17" i="3"/>
  <c r="P25" i="3"/>
  <c r="P37" i="3"/>
  <c r="P45" i="3"/>
  <c r="P57" i="3"/>
  <c r="P69" i="3"/>
  <c r="P101" i="3"/>
  <c r="P29" i="3"/>
  <c r="P13" i="3"/>
  <c r="P33" i="3"/>
  <c r="P49" i="3"/>
  <c r="P81" i="3"/>
  <c r="P97" i="3"/>
  <c r="P21" i="3"/>
  <c r="P73" i="3"/>
  <c r="P93" i="3"/>
  <c r="P9" i="3"/>
  <c r="P41" i="3"/>
  <c r="P53" i="3"/>
  <c r="P65" i="3"/>
  <c r="P77" i="3"/>
  <c r="P89" i="3"/>
  <c r="P51" i="3"/>
  <c r="P87" i="3"/>
  <c r="P71" i="3"/>
  <c r="P24" i="3"/>
  <c r="P58" i="3"/>
  <c r="Q28" i="3"/>
  <c r="Q52" i="3"/>
  <c r="Q74" i="3"/>
  <c r="Q44" i="3"/>
  <c r="P96" i="3"/>
  <c r="P56" i="3"/>
  <c r="Q79" i="3"/>
  <c r="Q47" i="3"/>
  <c r="Q15" i="3"/>
  <c r="P47" i="3"/>
  <c r="P15" i="3"/>
  <c r="Q106" i="3"/>
  <c r="Q18" i="3"/>
  <c r="P86" i="3"/>
  <c r="P42" i="3"/>
  <c r="Q85" i="3"/>
  <c r="Q53" i="3"/>
  <c r="Q21" i="3"/>
  <c r="Q84" i="3"/>
  <c r="Q8" i="3"/>
  <c r="Q103" i="3"/>
  <c r="Q7" i="3"/>
  <c r="Q10" i="3"/>
  <c r="P78" i="3"/>
  <c r="Q45" i="3"/>
  <c r="Q48" i="3"/>
  <c r="Q12" i="3"/>
  <c r="P32" i="3"/>
  <c r="P48" i="3"/>
  <c r="P55" i="3"/>
  <c r="P28" i="3"/>
  <c r="Q100" i="3"/>
  <c r="Q40" i="3"/>
  <c r="P92" i="3"/>
  <c r="P52" i="3"/>
  <c r="P6" i="3"/>
  <c r="Q75" i="3"/>
  <c r="Q43" i="3"/>
  <c r="Q11" i="3"/>
  <c r="P43" i="3"/>
  <c r="P11" i="3"/>
  <c r="Q102" i="3"/>
  <c r="Q14" i="3"/>
  <c r="P82" i="3"/>
  <c r="P22" i="3"/>
  <c r="Q81" i="3"/>
  <c r="Q49" i="3"/>
  <c r="Q17" i="3"/>
  <c r="P59" i="3"/>
  <c r="P38" i="3"/>
  <c r="P91" i="3"/>
  <c r="P36" i="3"/>
  <c r="Q58" i="3"/>
  <c r="P16" i="3"/>
  <c r="P85" i="3"/>
  <c r="P68" i="3"/>
  <c r="Q96" i="3"/>
  <c r="P88" i="3"/>
  <c r="P105" i="3"/>
  <c r="Q71" i="3"/>
  <c r="Q39" i="3"/>
  <c r="P39" i="3"/>
  <c r="P7" i="3"/>
  <c r="Q98" i="3"/>
  <c r="P18" i="3"/>
  <c r="Q77" i="3"/>
  <c r="Q13" i="3"/>
  <c r="Q62" i="3"/>
  <c r="Q32" i="3"/>
  <c r="P50" i="3"/>
  <c r="P20" i="3"/>
  <c r="P75" i="3"/>
  <c r="P83" i="3"/>
  <c r="P8" i="3"/>
  <c r="Q86" i="3"/>
  <c r="Q56" i="3"/>
  <c r="Q88" i="3"/>
  <c r="P80" i="3"/>
  <c r="Q95" i="3"/>
  <c r="Q63" i="3"/>
  <c r="Q31" i="3"/>
  <c r="P103" i="3"/>
  <c r="P31" i="3"/>
  <c r="Q90" i="3"/>
  <c r="P102" i="3"/>
  <c r="P66" i="3"/>
  <c r="P10" i="3"/>
  <c r="Q101" i="3"/>
  <c r="Q69" i="3"/>
  <c r="Q37" i="3"/>
  <c r="Q80" i="3"/>
  <c r="Q104" i="3"/>
  <c r="P79" i="3"/>
  <c r="Q42" i="3"/>
  <c r="Q24" i="3"/>
  <c r="P40" i="3"/>
  <c r="Q70" i="3"/>
  <c r="Q68" i="3"/>
  <c r="P76" i="3"/>
  <c r="Q91" i="3"/>
  <c r="Q59" i="3"/>
  <c r="Q27" i="3"/>
  <c r="P61" i="3"/>
  <c r="P99" i="3"/>
  <c r="P27" i="3"/>
  <c r="Q82" i="3"/>
  <c r="P98" i="3"/>
  <c r="P62" i="3"/>
  <c r="Q35" i="3"/>
  <c r="P60" i="3"/>
  <c r="Q30" i="3"/>
  <c r="P100" i="3"/>
  <c r="Q38" i="3"/>
  <c r="N35" i="3"/>
  <c r="N91" i="3"/>
  <c r="O72" i="3"/>
  <c r="N19" i="3"/>
  <c r="N83" i="3"/>
  <c r="O56" i="3"/>
  <c r="O104" i="3"/>
  <c r="N43" i="3"/>
  <c r="O88" i="3"/>
  <c r="N51" i="3"/>
  <c r="N99" i="3"/>
  <c r="O64" i="3"/>
  <c r="N11" i="3"/>
  <c r="N67" i="3"/>
  <c r="O48" i="3"/>
  <c r="O96" i="3"/>
  <c r="N27" i="3"/>
  <c r="N59" i="3"/>
  <c r="N6" i="3"/>
  <c r="N49" i="3"/>
  <c r="O14" i="3"/>
  <c r="N34" i="3"/>
  <c r="N87" i="3"/>
  <c r="O47" i="3"/>
  <c r="O82" i="3"/>
  <c r="N12" i="3"/>
  <c r="O51" i="3"/>
  <c r="O10" i="3"/>
  <c r="O66" i="3"/>
  <c r="N30" i="3"/>
  <c r="N106" i="3"/>
  <c r="O87" i="3"/>
  <c r="O7" i="3"/>
  <c r="N25" i="3"/>
  <c r="N80" i="3"/>
  <c r="O101" i="3"/>
  <c r="O13" i="3"/>
  <c r="O68" i="3"/>
  <c r="O91" i="3"/>
  <c r="O106" i="3"/>
  <c r="N76" i="3"/>
  <c r="O25" i="3"/>
  <c r="O63" i="3"/>
  <c r="N9" i="3"/>
  <c r="N64" i="3"/>
  <c r="O52" i="3"/>
  <c r="N102" i="3"/>
  <c r="N60" i="3"/>
  <c r="N86" i="3"/>
  <c r="O46" i="3"/>
  <c r="N61" i="3"/>
  <c r="O84" i="3"/>
  <c r="O44" i="3"/>
  <c r="N79" i="3"/>
  <c r="N95" i="3"/>
  <c r="N105" i="3"/>
  <c r="N63" i="3"/>
  <c r="N18" i="3"/>
  <c r="O8" i="3"/>
  <c r="N38" i="3"/>
  <c r="N73" i="3"/>
  <c r="N98" i="3"/>
  <c r="O71" i="3"/>
  <c r="N17" i="3"/>
  <c r="N72" i="3"/>
  <c r="O93" i="3"/>
  <c r="N39" i="3"/>
  <c r="O60" i="3"/>
  <c r="O83" i="3"/>
  <c r="O98" i="3"/>
  <c r="N68" i="3"/>
  <c r="O17" i="3"/>
  <c r="N44" i="3"/>
  <c r="N40" i="3"/>
  <c r="O6" i="3"/>
  <c r="N28" i="3"/>
  <c r="O79" i="3"/>
  <c r="N71" i="3"/>
  <c r="N93" i="3"/>
  <c r="N48" i="3"/>
  <c r="O95" i="3"/>
  <c r="N90" i="3"/>
  <c r="O24" i="3"/>
  <c r="O85" i="3"/>
  <c r="N31" i="3"/>
  <c r="O75" i="3"/>
  <c r="O90" i="3"/>
  <c r="O9" i="3"/>
  <c r="N20" i="3"/>
  <c r="O99" i="3"/>
  <c r="O62" i="3"/>
  <c r="O20" i="3"/>
  <c r="N47" i="3"/>
  <c r="O26" i="3"/>
  <c r="O42" i="3"/>
  <c r="N42" i="3"/>
  <c r="N77" i="3"/>
  <c r="N74" i="3"/>
  <c r="O39" i="3"/>
  <c r="O94" i="3"/>
  <c r="N32" i="3"/>
  <c r="O45" i="3"/>
  <c r="O32" i="3"/>
  <c r="N15" i="3"/>
  <c r="N78" i="3"/>
  <c r="O35" i="3"/>
  <c r="N37" i="3"/>
  <c r="O89" i="3"/>
  <c r="O61" i="3"/>
  <c r="O28" i="3"/>
  <c r="N46" i="3"/>
  <c r="N14" i="3"/>
  <c r="O59" i="3"/>
  <c r="O12" i="3"/>
  <c r="N69" i="3"/>
  <c r="O80" i="3"/>
  <c r="O36" i="3"/>
  <c r="O78" i="3"/>
  <c r="O49" i="3"/>
  <c r="N58" i="3"/>
  <c r="O31" i="3"/>
  <c r="N81" i="3"/>
  <c r="O86" i="3"/>
  <c r="N104" i="3"/>
  <c r="N24" i="3"/>
  <c r="O37" i="3"/>
  <c r="N7" i="3"/>
  <c r="N70" i="3"/>
  <c r="O27" i="3"/>
  <c r="N29" i="3"/>
  <c r="Q61" i="3"/>
  <c r="O41" i="3"/>
  <c r="P54" i="3"/>
  <c r="Q22" i="3"/>
  <c r="N94" i="3"/>
  <c r="P19" i="3"/>
  <c r="N23" i="3"/>
  <c r="Q51" i="3"/>
  <c r="O77" i="3"/>
  <c r="P64" i="3"/>
  <c r="O103" i="3"/>
  <c r="P34" i="3"/>
  <c r="O105" i="3"/>
  <c r="P30" i="3"/>
  <c r="O54" i="3"/>
  <c r="Q26" i="3"/>
  <c r="P44" i="3"/>
  <c r="Q50" i="3"/>
  <c r="Q65" i="3"/>
  <c r="O73" i="3"/>
  <c r="P74" i="3"/>
  <c r="Q34" i="3"/>
  <c r="P23" i="3"/>
  <c r="Q55" i="3"/>
  <c r="N8" i="3"/>
  <c r="P72" i="3"/>
  <c r="N50" i="3"/>
  <c r="O40" i="3"/>
  <c r="O30" i="3"/>
  <c r="N57" i="3"/>
  <c r="N65" i="3"/>
  <c r="N53" i="3"/>
  <c r="O53" i="3"/>
  <c r="N55" i="3"/>
  <c r="Q94" i="3"/>
  <c r="Q67" i="3"/>
  <c r="Q60" i="3"/>
  <c r="Q25" i="3"/>
  <c r="O76" i="3"/>
  <c r="Q29" i="3"/>
  <c r="Q93" i="3"/>
  <c r="N92" i="3"/>
  <c r="O50" i="3"/>
  <c r="O19" i="3"/>
  <c r="P95" i="3"/>
  <c r="N75" i="3"/>
  <c r="Q87" i="3"/>
  <c r="N88" i="3"/>
  <c r="O70" i="3"/>
  <c r="Q92" i="3"/>
  <c r="N103" i="3"/>
  <c r="N66" i="3"/>
  <c r="N85" i="3"/>
  <c r="O38" i="3"/>
  <c r="O97" i="3"/>
  <c r="P104" i="3"/>
  <c r="N101" i="3"/>
  <c r="Q9" i="3"/>
  <c r="Q73" i="3"/>
  <c r="P90" i="3"/>
  <c r="P35" i="3"/>
  <c r="P84" i="3"/>
  <c r="P67" i="3"/>
  <c r="Q78" i="3"/>
  <c r="Q54" i="3"/>
  <c r="Q89" i="3"/>
  <c r="N84" i="3"/>
  <c r="P94" i="3"/>
  <c r="O11" i="3"/>
  <c r="P63" i="3"/>
  <c r="Q83" i="3"/>
  <c r="N56" i="3"/>
  <c r="Q64" i="3"/>
  <c r="Q76" i="3"/>
  <c r="Q46" i="3"/>
  <c r="P70" i="3"/>
  <c r="Q36" i="3"/>
  <c r="Q72" i="3"/>
  <c r="N89" i="3"/>
  <c r="Q33" i="3"/>
  <c r="Q97" i="3"/>
  <c r="N100" i="3"/>
  <c r="N13" i="3"/>
  <c r="O43" i="3"/>
  <c r="Q6" i="3"/>
  <c r="Q19" i="3"/>
  <c r="Q99" i="3"/>
  <c r="N96" i="3"/>
  <c r="O102" i="3"/>
  <c r="O15" i="3"/>
  <c r="P106" i="3"/>
  <c r="O67" i="3"/>
  <c r="Q16" i="3"/>
  <c r="Q66" i="3"/>
  <c r="P12" i="3"/>
  <c r="Q20" i="3"/>
  <c r="P26" i="3"/>
  <c r="O107" i="3" l="1"/>
  <c r="N107" i="3"/>
  <c r="P107" i="3"/>
  <c r="Q107" i="3"/>
  <c r="P108" i="3" l="1"/>
  <c r="N108" i="3"/>
</calcChain>
</file>

<file path=xl/sharedStrings.xml><?xml version="1.0" encoding="utf-8"?>
<sst xmlns="http://schemas.openxmlformats.org/spreadsheetml/2006/main" count="334" uniqueCount="124">
  <si>
    <t>Males</t>
  </si>
  <si>
    <t>Females</t>
  </si>
  <si>
    <t>Total</t>
  </si>
  <si>
    <t>Age</t>
  </si>
  <si>
    <t>100+</t>
  </si>
  <si>
    <t>99</t>
  </si>
  <si>
    <t>98</t>
  </si>
  <si>
    <t>97</t>
  </si>
  <si>
    <t>96</t>
  </si>
  <si>
    <t>95</t>
  </si>
  <si>
    <t>94</t>
  </si>
  <si>
    <t>93</t>
  </si>
  <si>
    <t>92</t>
  </si>
  <si>
    <t>91</t>
  </si>
  <si>
    <t>90</t>
  </si>
  <si>
    <t>89</t>
  </si>
  <si>
    <t>88</t>
  </si>
  <si>
    <t>87</t>
  </si>
  <si>
    <t>86</t>
  </si>
  <si>
    <t>85</t>
  </si>
  <si>
    <t>84</t>
  </si>
  <si>
    <t>83</t>
  </si>
  <si>
    <t>82</t>
  </si>
  <si>
    <t>81</t>
  </si>
  <si>
    <t>80</t>
  </si>
  <si>
    <t>79</t>
  </si>
  <si>
    <t>78</t>
  </si>
  <si>
    <t>77</t>
  </si>
  <si>
    <t>76</t>
  </si>
  <si>
    <t>75</t>
  </si>
  <si>
    <t>74</t>
  </si>
  <si>
    <t>73</t>
  </si>
  <si>
    <t>72</t>
  </si>
  <si>
    <t>71</t>
  </si>
  <si>
    <t>70</t>
  </si>
  <si>
    <t>69</t>
  </si>
  <si>
    <t>68</t>
  </si>
  <si>
    <t>67</t>
  </si>
  <si>
    <t>66</t>
  </si>
  <si>
    <t>65</t>
  </si>
  <si>
    <t>64</t>
  </si>
  <si>
    <t>63</t>
  </si>
  <si>
    <t>62</t>
  </si>
  <si>
    <t>61</t>
  </si>
  <si>
    <t>60</t>
  </si>
  <si>
    <t>59</t>
  </si>
  <si>
    <t>58</t>
  </si>
  <si>
    <t>57</t>
  </si>
  <si>
    <t>56</t>
  </si>
  <si>
    <t>55</t>
  </si>
  <si>
    <t>54</t>
  </si>
  <si>
    <t>53</t>
  </si>
  <si>
    <t>52</t>
  </si>
  <si>
    <t>51</t>
  </si>
  <si>
    <t>50</t>
  </si>
  <si>
    <t>49</t>
  </si>
  <si>
    <t>48</t>
  </si>
  <si>
    <t>47</t>
  </si>
  <si>
    <t>46</t>
  </si>
  <si>
    <t>45</t>
  </si>
  <si>
    <t>44</t>
  </si>
  <si>
    <t>43</t>
  </si>
  <si>
    <t>42</t>
  </si>
  <si>
    <t>41</t>
  </si>
  <si>
    <t>40</t>
  </si>
  <si>
    <t>39</t>
  </si>
  <si>
    <t>38</t>
  </si>
  <si>
    <t>37</t>
  </si>
  <si>
    <t>36</t>
  </si>
  <si>
    <t>35</t>
  </si>
  <si>
    <t>34</t>
  </si>
  <si>
    <t>33</t>
  </si>
  <si>
    <t>32</t>
  </si>
  <si>
    <t>31</t>
  </si>
  <si>
    <t>30</t>
  </si>
  <si>
    <t>29</t>
  </si>
  <si>
    <t>28</t>
  </si>
  <si>
    <t>27</t>
  </si>
  <si>
    <t>26</t>
  </si>
  <si>
    <t>25</t>
  </si>
  <si>
    <t>24</t>
  </si>
  <si>
    <t>23</t>
  </si>
  <si>
    <t>22</t>
  </si>
  <si>
    <t>21</t>
  </si>
  <si>
    <t>20</t>
  </si>
  <si>
    <t>19</t>
  </si>
  <si>
    <t>18</t>
  </si>
  <si>
    <t>17</t>
  </si>
  <si>
    <t>16</t>
  </si>
  <si>
    <t>15</t>
  </si>
  <si>
    <t>14</t>
  </si>
  <si>
    <t>13</t>
  </si>
  <si>
    <t>12</t>
  </si>
  <si>
    <t>11</t>
  </si>
  <si>
    <t>10</t>
  </si>
  <si>
    <t>9</t>
  </si>
  <si>
    <t>8</t>
  </si>
  <si>
    <t>7</t>
  </si>
  <si>
    <t>6</t>
  </si>
  <si>
    <t>5</t>
  </si>
  <si>
    <t>4</t>
  </si>
  <si>
    <t>3</t>
  </si>
  <si>
    <t>2</t>
  </si>
  <si>
    <t>1</t>
  </si>
  <si>
    <t>0</t>
  </si>
  <si>
    <t>Nymburk</t>
  </si>
  <si>
    <t>Věk</t>
  </si>
  <si>
    <t>czso.cz =&gt; statistiky =&gt; obyvatelstvo =&gt; publikace =&gt; Věkové složení obyvatelstva - 2019</t>
  </si>
  <si>
    <t>Základní data pro okres nymburk</t>
  </si>
  <si>
    <t>Males Czechia</t>
  </si>
  <si>
    <t>Females Czechia</t>
  </si>
  <si>
    <t>Males Nymburk</t>
  </si>
  <si>
    <t>Females Nymburk</t>
  </si>
  <si>
    <t>M=Males</t>
  </si>
  <si>
    <t>F=Females</t>
  </si>
  <si>
    <t>Age structure, 31.12.2020</t>
  </si>
  <si>
    <t>Data for age structure</t>
  </si>
  <si>
    <t>Data for comparison of two different age structures of different size</t>
  </si>
  <si>
    <t>Czechia</t>
  </si>
  <si>
    <t>Total M+F</t>
  </si>
  <si>
    <t>Check</t>
  </si>
  <si>
    <t>Age pyramid, Czechia, 31.12.2020</t>
  </si>
  <si>
    <t>Age pyramid, Nymburk, 31.12.2020</t>
  </si>
  <si>
    <t>Comparison of age structures of Czechia and Nymburk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</si>
</sst>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0"/>
      <name val="Arial"/>
      <family val="2"/>
      <charset val="238"/>
    </font>
    <font>
      <sz val="9"/>
      <name val="Arial CE"/>
      <family val="2"/>
      <charset val="238"/>
    </font>
    <font>
      <b/>
      <sz val="9"/>
      <name val="Arial CE"/>
      <charset val="238"/>
    </font>
    <font>
      <b/>
      <sz val="9"/>
      <color rgb="FFFF0000"/>
      <name val="Arial CE"/>
      <charset val="238"/>
    </font>
    <font>
      <i/>
      <sz val="11"/>
      <color theme="0" tint="-0.499984740745262"/>
      <name val="Calibri"/>
      <family val="2"/>
      <charset val="238"/>
      <scheme val="minor"/>
    </font>
    <font>
      <i/>
      <sz val="9"/>
      <color theme="0" tint="-0.499984740745262"/>
      <name val="Arial CE"/>
      <family val="2"/>
      <charset val="238"/>
    </font>
    <font>
      <b/>
      <sz val="1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b/>
      <u/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</borders>
  <cellStyleXfs count="3">
    <xf numFmtId="0" fontId="0" fillId="0" borderId="0"/>
    <xf numFmtId="0" fontId="3" fillId="0" borderId="0"/>
    <xf numFmtId="0" fontId="10" fillId="0" borderId="0" applyNumberFormat="0" applyFill="0" applyBorder="0" applyAlignment="0" applyProtection="0"/>
  </cellStyleXfs>
  <cellXfs count="27">
    <xf numFmtId="0" fontId="0" fillId="0" borderId="0" xfId="0"/>
    <xf numFmtId="3" fontId="0" fillId="0" borderId="0" xfId="0" applyNumberFormat="1"/>
    <xf numFmtId="3" fontId="4" fillId="0" borderId="0" xfId="0" applyNumberFormat="1" applyFont="1" applyAlignment="1">
      <alignment horizontal="right"/>
    </xf>
    <xf numFmtId="0" fontId="5" fillId="0" borderId="0" xfId="0" applyFont="1" applyAlignment="1">
      <alignment horizontal="center"/>
    </xf>
    <xf numFmtId="0" fontId="1" fillId="0" borderId="0" xfId="0" applyFont="1"/>
    <xf numFmtId="0" fontId="6" fillId="0" borderId="0" xfId="0" applyFont="1" applyAlignment="1">
      <alignment horizontal="center"/>
    </xf>
    <xf numFmtId="0" fontId="7" fillId="0" borderId="0" xfId="0" applyFont="1"/>
    <xf numFmtId="2" fontId="0" fillId="0" borderId="0" xfId="0" applyNumberFormat="1"/>
    <xf numFmtId="4" fontId="4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0" fontId="5" fillId="0" borderId="1" xfId="0" applyFont="1" applyBorder="1" applyAlignment="1">
      <alignment vertical="center" wrapText="1"/>
    </xf>
    <xf numFmtId="0" fontId="5" fillId="0" borderId="2" xfId="0" applyFont="1" applyBorder="1" applyAlignment="1">
      <alignment vertical="center"/>
    </xf>
    <xf numFmtId="0" fontId="0" fillId="2" borderId="0" xfId="0" applyFill="1"/>
    <xf numFmtId="0" fontId="5" fillId="0" borderId="3" xfId="0" applyFont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2" fillId="0" borderId="0" xfId="0" applyFont="1"/>
    <xf numFmtId="0" fontId="9" fillId="2" borderId="0" xfId="0" applyFont="1" applyFill="1" applyAlignment="1">
      <alignment horizontal="left" vertical="center" indent="1"/>
    </xf>
    <xf numFmtId="0" fontId="9" fillId="2" borderId="0" xfId="0" applyFont="1" applyFill="1"/>
    <xf numFmtId="0" fontId="11" fillId="2" borderId="0" xfId="2" applyFont="1" applyFill="1" applyAlignment="1">
      <alignment horizontal="left" vertical="center" indent="1"/>
    </xf>
    <xf numFmtId="0" fontId="12" fillId="0" borderId="0" xfId="0" applyFont="1"/>
    <xf numFmtId="4" fontId="8" fillId="0" borderId="0" xfId="0" applyNumberFormat="1" applyFont="1" applyAlignment="1">
      <alignment horizontal="right"/>
    </xf>
    <xf numFmtId="0" fontId="13" fillId="0" borderId="0" xfId="0" applyFont="1"/>
    <xf numFmtId="0" fontId="5" fillId="0" borderId="4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</cellXfs>
  <cellStyles count="3">
    <cellStyle name="Hyperlink" xfId="2" builtinId="8"/>
    <cellStyle name="Normal" xfId="0" builtinId="0"/>
    <cellStyle name="Normal 2" xfId="1" xr:uid="{B409CDF8-85A1-40A0-8BBA-AF62449E5E2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135377575203446"/>
          <c:y val="3.797026071193272E-2"/>
          <c:w val="0.78107834440972179"/>
          <c:h val="0.8499354146402200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'Age structures'!$H$4</c:f>
              <c:strCache>
                <c:ptCount val="1"/>
                <c:pt idx="0">
                  <c:v>Males Czechia</c:v>
                </c:pt>
              </c:strCache>
            </c:strRef>
          </c:tx>
          <c:spPr>
            <a:solidFill>
              <a:srgbClr val="6DD9FF"/>
            </a:solidFill>
            <a:ln>
              <a:noFill/>
            </a:ln>
            <a:effectLst/>
          </c:spPr>
          <c:invertIfNegative val="0"/>
          <c:cat>
            <c:strRef>
              <c:f>'Age structures'!$G$6:$G$106</c:f>
              <c:strCach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100+</c:v>
                </c:pt>
              </c:strCache>
            </c:strRef>
          </c:cat>
          <c:val>
            <c:numRef>
              <c:f>'Age structures'!$H$6:$H$106</c:f>
              <c:numCache>
                <c:formatCode>#,##0</c:formatCode>
                <c:ptCount val="101"/>
                <c:pt idx="0">
                  <c:v>-56184</c:v>
                </c:pt>
                <c:pt idx="1">
                  <c:v>-57721</c:v>
                </c:pt>
                <c:pt idx="2">
                  <c:v>-58620</c:v>
                </c:pt>
                <c:pt idx="3">
                  <c:v>-59204</c:v>
                </c:pt>
                <c:pt idx="4">
                  <c:v>-58715</c:v>
                </c:pt>
                <c:pt idx="5">
                  <c:v>-58015</c:v>
                </c:pt>
                <c:pt idx="6">
                  <c:v>-57740</c:v>
                </c:pt>
                <c:pt idx="7">
                  <c:v>-56280</c:v>
                </c:pt>
                <c:pt idx="8">
                  <c:v>-56750</c:v>
                </c:pt>
                <c:pt idx="9">
                  <c:v>-56713</c:v>
                </c:pt>
                <c:pt idx="10">
                  <c:v>-61914</c:v>
                </c:pt>
                <c:pt idx="11">
                  <c:v>-62379</c:v>
                </c:pt>
                <c:pt idx="12">
                  <c:v>-63362</c:v>
                </c:pt>
                <c:pt idx="13">
                  <c:v>-60919</c:v>
                </c:pt>
                <c:pt idx="14">
                  <c:v>-56421</c:v>
                </c:pt>
                <c:pt idx="15">
                  <c:v>-53264</c:v>
                </c:pt>
                <c:pt idx="16">
                  <c:v>-51083</c:v>
                </c:pt>
                <c:pt idx="17">
                  <c:v>-49198</c:v>
                </c:pt>
                <c:pt idx="18">
                  <c:v>-49326</c:v>
                </c:pt>
                <c:pt idx="19">
                  <c:v>-49136</c:v>
                </c:pt>
                <c:pt idx="20">
                  <c:v>-49192</c:v>
                </c:pt>
                <c:pt idx="21">
                  <c:v>-48015</c:v>
                </c:pt>
                <c:pt idx="22">
                  <c:v>-48911</c:v>
                </c:pt>
                <c:pt idx="23">
                  <c:v>-49432</c:v>
                </c:pt>
                <c:pt idx="24">
                  <c:v>-50236</c:v>
                </c:pt>
                <c:pt idx="25">
                  <c:v>-53764</c:v>
                </c:pt>
                <c:pt idx="26">
                  <c:v>-59306</c:v>
                </c:pt>
                <c:pt idx="27">
                  <c:v>-66906</c:v>
                </c:pt>
                <c:pt idx="28">
                  <c:v>-67898</c:v>
                </c:pt>
                <c:pt idx="29">
                  <c:v>-72307</c:v>
                </c:pt>
                <c:pt idx="30">
                  <c:v>-72891</c:v>
                </c:pt>
                <c:pt idx="31">
                  <c:v>-72248</c:v>
                </c:pt>
                <c:pt idx="32">
                  <c:v>-74715</c:v>
                </c:pt>
                <c:pt idx="33">
                  <c:v>-74787</c:v>
                </c:pt>
                <c:pt idx="34">
                  <c:v>-75882</c:v>
                </c:pt>
                <c:pt idx="35">
                  <c:v>-77256</c:v>
                </c:pt>
                <c:pt idx="36">
                  <c:v>-77480</c:v>
                </c:pt>
                <c:pt idx="37">
                  <c:v>-77352</c:v>
                </c:pt>
                <c:pt idx="38">
                  <c:v>-78619</c:v>
                </c:pt>
                <c:pt idx="39">
                  <c:v>-78945</c:v>
                </c:pt>
                <c:pt idx="40">
                  <c:v>-83571</c:v>
                </c:pt>
                <c:pt idx="41">
                  <c:v>-91325</c:v>
                </c:pt>
                <c:pt idx="42">
                  <c:v>-93768</c:v>
                </c:pt>
                <c:pt idx="43">
                  <c:v>-94694</c:v>
                </c:pt>
                <c:pt idx="44">
                  <c:v>-97104</c:v>
                </c:pt>
                <c:pt idx="45">
                  <c:v>-98124</c:v>
                </c:pt>
                <c:pt idx="46">
                  <c:v>-99110</c:v>
                </c:pt>
                <c:pt idx="47">
                  <c:v>-93088</c:v>
                </c:pt>
                <c:pt idx="48">
                  <c:v>-83869</c:v>
                </c:pt>
                <c:pt idx="49">
                  <c:v>-78778</c:v>
                </c:pt>
                <c:pt idx="50">
                  <c:v>-75278</c:v>
                </c:pt>
                <c:pt idx="51">
                  <c:v>-72227</c:v>
                </c:pt>
                <c:pt idx="52">
                  <c:v>-68280</c:v>
                </c:pt>
                <c:pt idx="53">
                  <c:v>-68130</c:v>
                </c:pt>
                <c:pt idx="54">
                  <c:v>-68251</c:v>
                </c:pt>
                <c:pt idx="55">
                  <c:v>-70531</c:v>
                </c:pt>
                <c:pt idx="56">
                  <c:v>-73280</c:v>
                </c:pt>
                <c:pt idx="57">
                  <c:v>-69855</c:v>
                </c:pt>
                <c:pt idx="58">
                  <c:v>-62426</c:v>
                </c:pt>
                <c:pt idx="59">
                  <c:v>-60113</c:v>
                </c:pt>
                <c:pt idx="60">
                  <c:v>-58656</c:v>
                </c:pt>
                <c:pt idx="61">
                  <c:v>-57135</c:v>
                </c:pt>
                <c:pt idx="62">
                  <c:v>-60388</c:v>
                </c:pt>
                <c:pt idx="63">
                  <c:v>-63752</c:v>
                </c:pt>
                <c:pt idx="64">
                  <c:v>-64833</c:v>
                </c:pt>
                <c:pt idx="65">
                  <c:v>-64403</c:v>
                </c:pt>
                <c:pt idx="66">
                  <c:v>-63327</c:v>
                </c:pt>
                <c:pt idx="67">
                  <c:v>-62643</c:v>
                </c:pt>
                <c:pt idx="68">
                  <c:v>-62086</c:v>
                </c:pt>
                <c:pt idx="69">
                  <c:v>-60555</c:v>
                </c:pt>
                <c:pt idx="70">
                  <c:v>-58253</c:v>
                </c:pt>
                <c:pt idx="71">
                  <c:v>-54990</c:v>
                </c:pt>
                <c:pt idx="72">
                  <c:v>-55353</c:v>
                </c:pt>
                <c:pt idx="73">
                  <c:v>-54972</c:v>
                </c:pt>
                <c:pt idx="74">
                  <c:v>-50609</c:v>
                </c:pt>
                <c:pt idx="75">
                  <c:v>-38391</c:v>
                </c:pt>
                <c:pt idx="76">
                  <c:v>-38781</c:v>
                </c:pt>
                <c:pt idx="77">
                  <c:v>-35853</c:v>
                </c:pt>
                <c:pt idx="78">
                  <c:v>-30110</c:v>
                </c:pt>
                <c:pt idx="79">
                  <c:v>-26969</c:v>
                </c:pt>
                <c:pt idx="80">
                  <c:v>-24818</c:v>
                </c:pt>
                <c:pt idx="81">
                  <c:v>-19992</c:v>
                </c:pt>
                <c:pt idx="82">
                  <c:v>-17455</c:v>
                </c:pt>
                <c:pt idx="83">
                  <c:v>-14818</c:v>
                </c:pt>
                <c:pt idx="84">
                  <c:v>-13105</c:v>
                </c:pt>
                <c:pt idx="85">
                  <c:v>-11760</c:v>
                </c:pt>
                <c:pt idx="86">
                  <c:v>-10190</c:v>
                </c:pt>
                <c:pt idx="87">
                  <c:v>-8809</c:v>
                </c:pt>
                <c:pt idx="88">
                  <c:v>-7654</c:v>
                </c:pt>
                <c:pt idx="89">
                  <c:v>-6346</c:v>
                </c:pt>
                <c:pt idx="90">
                  <c:v>-5096</c:v>
                </c:pt>
                <c:pt idx="91">
                  <c:v>-3671</c:v>
                </c:pt>
                <c:pt idx="92">
                  <c:v>-2730</c:v>
                </c:pt>
                <c:pt idx="93">
                  <c:v>-1953</c:v>
                </c:pt>
                <c:pt idx="94">
                  <c:v>-1334</c:v>
                </c:pt>
                <c:pt idx="95">
                  <c:v>-863</c:v>
                </c:pt>
                <c:pt idx="96">
                  <c:v>-560</c:v>
                </c:pt>
                <c:pt idx="97">
                  <c:v>-382</c:v>
                </c:pt>
                <c:pt idx="98">
                  <c:v>-236</c:v>
                </c:pt>
                <c:pt idx="99">
                  <c:v>-136</c:v>
                </c:pt>
                <c:pt idx="100">
                  <c:v>-248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A8-4966-A9F2-C11A2AE56C4F}"/>
            </c:ext>
          </c:extLst>
        </c:ser>
        <c:ser>
          <c:idx val="1"/>
          <c:order val="1"/>
          <c:tx>
            <c:strRef>
              <c:f>'Age structures'!$I$4</c:f>
              <c:strCache>
                <c:ptCount val="1"/>
                <c:pt idx="0">
                  <c:v>Females Czechia</c:v>
                </c:pt>
              </c:strCache>
            </c:strRef>
          </c:tx>
          <c:spPr>
            <a:solidFill>
              <a:srgbClr val="FF8989"/>
            </a:solidFill>
            <a:ln>
              <a:noFill/>
            </a:ln>
            <a:effectLst/>
          </c:spPr>
          <c:invertIfNegative val="0"/>
          <c:cat>
            <c:strRef>
              <c:f>'Age structures'!$G$6:$G$106</c:f>
              <c:strCach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100+</c:v>
                </c:pt>
              </c:strCache>
            </c:strRef>
          </c:cat>
          <c:val>
            <c:numRef>
              <c:f>'Age structures'!$I$6:$I$106</c:f>
              <c:numCache>
                <c:formatCode>#,##0</c:formatCode>
                <c:ptCount val="101"/>
                <c:pt idx="0">
                  <c:v>53869</c:v>
                </c:pt>
                <c:pt idx="1">
                  <c:v>54834</c:v>
                </c:pt>
                <c:pt idx="2">
                  <c:v>56119</c:v>
                </c:pt>
                <c:pt idx="3">
                  <c:v>56310</c:v>
                </c:pt>
                <c:pt idx="4">
                  <c:v>55686</c:v>
                </c:pt>
                <c:pt idx="5">
                  <c:v>55057</c:v>
                </c:pt>
                <c:pt idx="6">
                  <c:v>54864</c:v>
                </c:pt>
                <c:pt idx="7">
                  <c:v>53561</c:v>
                </c:pt>
                <c:pt idx="8">
                  <c:v>54130</c:v>
                </c:pt>
                <c:pt idx="9">
                  <c:v>53847</c:v>
                </c:pt>
                <c:pt idx="10">
                  <c:v>58699</c:v>
                </c:pt>
                <c:pt idx="11">
                  <c:v>59894</c:v>
                </c:pt>
                <c:pt idx="12">
                  <c:v>60370</c:v>
                </c:pt>
                <c:pt idx="13">
                  <c:v>58389</c:v>
                </c:pt>
                <c:pt idx="14">
                  <c:v>53175</c:v>
                </c:pt>
                <c:pt idx="15">
                  <c:v>50588</c:v>
                </c:pt>
                <c:pt idx="16">
                  <c:v>48130</c:v>
                </c:pt>
                <c:pt idx="17">
                  <c:v>46605</c:v>
                </c:pt>
                <c:pt idx="18">
                  <c:v>46618</c:v>
                </c:pt>
                <c:pt idx="19">
                  <c:v>46502</c:v>
                </c:pt>
                <c:pt idx="20">
                  <c:v>45854</c:v>
                </c:pt>
                <c:pt idx="21">
                  <c:v>45606</c:v>
                </c:pt>
                <c:pt idx="22">
                  <c:v>46222</c:v>
                </c:pt>
                <c:pt idx="23">
                  <c:v>46963</c:v>
                </c:pt>
                <c:pt idx="24">
                  <c:v>47479</c:v>
                </c:pt>
                <c:pt idx="25">
                  <c:v>50532</c:v>
                </c:pt>
                <c:pt idx="26">
                  <c:v>56171</c:v>
                </c:pt>
                <c:pt idx="27">
                  <c:v>62938</c:v>
                </c:pt>
                <c:pt idx="28">
                  <c:v>63559</c:v>
                </c:pt>
                <c:pt idx="29">
                  <c:v>67544</c:v>
                </c:pt>
                <c:pt idx="30">
                  <c:v>68882</c:v>
                </c:pt>
                <c:pt idx="31">
                  <c:v>68332</c:v>
                </c:pt>
                <c:pt idx="32">
                  <c:v>71021</c:v>
                </c:pt>
                <c:pt idx="33">
                  <c:v>69633</c:v>
                </c:pt>
                <c:pt idx="34">
                  <c:v>70540</c:v>
                </c:pt>
                <c:pt idx="35">
                  <c:v>72040</c:v>
                </c:pt>
                <c:pt idx="36">
                  <c:v>71929</c:v>
                </c:pt>
                <c:pt idx="37">
                  <c:v>72113</c:v>
                </c:pt>
                <c:pt idx="38">
                  <c:v>73703</c:v>
                </c:pt>
                <c:pt idx="39">
                  <c:v>73873</c:v>
                </c:pt>
                <c:pt idx="40">
                  <c:v>77506</c:v>
                </c:pt>
                <c:pt idx="41">
                  <c:v>85607</c:v>
                </c:pt>
                <c:pt idx="42">
                  <c:v>88414</c:v>
                </c:pt>
                <c:pt idx="43">
                  <c:v>89605</c:v>
                </c:pt>
                <c:pt idx="44">
                  <c:v>91727</c:v>
                </c:pt>
                <c:pt idx="45">
                  <c:v>93566</c:v>
                </c:pt>
                <c:pt idx="46">
                  <c:v>93985</c:v>
                </c:pt>
                <c:pt idx="47">
                  <c:v>87419</c:v>
                </c:pt>
                <c:pt idx="48">
                  <c:v>79608</c:v>
                </c:pt>
                <c:pt idx="49">
                  <c:v>75039</c:v>
                </c:pt>
                <c:pt idx="50">
                  <c:v>72079</c:v>
                </c:pt>
                <c:pt idx="51">
                  <c:v>68879</c:v>
                </c:pt>
                <c:pt idx="52">
                  <c:v>65722</c:v>
                </c:pt>
                <c:pt idx="53">
                  <c:v>65665</c:v>
                </c:pt>
                <c:pt idx="54">
                  <c:v>66572</c:v>
                </c:pt>
                <c:pt idx="55">
                  <c:v>68845</c:v>
                </c:pt>
                <c:pt idx="56">
                  <c:v>71753</c:v>
                </c:pt>
                <c:pt idx="57">
                  <c:v>69507</c:v>
                </c:pt>
                <c:pt idx="58">
                  <c:v>62469</c:v>
                </c:pt>
                <c:pt idx="59">
                  <c:v>60954</c:v>
                </c:pt>
                <c:pt idx="60">
                  <c:v>59273</c:v>
                </c:pt>
                <c:pt idx="61">
                  <c:v>58705</c:v>
                </c:pt>
                <c:pt idx="62">
                  <c:v>63823</c:v>
                </c:pt>
                <c:pt idx="63">
                  <c:v>68173</c:v>
                </c:pt>
                <c:pt idx="64">
                  <c:v>70727</c:v>
                </c:pt>
                <c:pt idx="65">
                  <c:v>71220</c:v>
                </c:pt>
                <c:pt idx="66">
                  <c:v>71504</c:v>
                </c:pt>
                <c:pt idx="67">
                  <c:v>71464</c:v>
                </c:pt>
                <c:pt idx="68">
                  <c:v>72435</c:v>
                </c:pt>
                <c:pt idx="69">
                  <c:v>72781</c:v>
                </c:pt>
                <c:pt idx="70">
                  <c:v>70628</c:v>
                </c:pt>
                <c:pt idx="71">
                  <c:v>68221</c:v>
                </c:pt>
                <c:pt idx="72">
                  <c:v>69175</c:v>
                </c:pt>
                <c:pt idx="73">
                  <c:v>71215</c:v>
                </c:pt>
                <c:pt idx="74">
                  <c:v>67761</c:v>
                </c:pt>
                <c:pt idx="75">
                  <c:v>53993</c:v>
                </c:pt>
                <c:pt idx="76">
                  <c:v>55037</c:v>
                </c:pt>
                <c:pt idx="77">
                  <c:v>51902</c:v>
                </c:pt>
                <c:pt idx="78">
                  <c:v>44718</c:v>
                </c:pt>
                <c:pt idx="79">
                  <c:v>41447</c:v>
                </c:pt>
                <c:pt idx="80">
                  <c:v>38966</c:v>
                </c:pt>
                <c:pt idx="81">
                  <c:v>33294</c:v>
                </c:pt>
                <c:pt idx="82">
                  <c:v>30126</c:v>
                </c:pt>
                <c:pt idx="83">
                  <c:v>26848</c:v>
                </c:pt>
                <c:pt idx="84">
                  <c:v>24715</c:v>
                </c:pt>
                <c:pt idx="85">
                  <c:v>22525</c:v>
                </c:pt>
                <c:pt idx="86">
                  <c:v>20809</c:v>
                </c:pt>
                <c:pt idx="87">
                  <c:v>18726</c:v>
                </c:pt>
                <c:pt idx="88">
                  <c:v>17152</c:v>
                </c:pt>
                <c:pt idx="89">
                  <c:v>14519</c:v>
                </c:pt>
                <c:pt idx="90">
                  <c:v>12342</c:v>
                </c:pt>
                <c:pt idx="91">
                  <c:v>9447</c:v>
                </c:pt>
                <c:pt idx="92">
                  <c:v>7467</c:v>
                </c:pt>
                <c:pt idx="93">
                  <c:v>5586</c:v>
                </c:pt>
                <c:pt idx="94">
                  <c:v>4185</c:v>
                </c:pt>
                <c:pt idx="95">
                  <c:v>2921</c:v>
                </c:pt>
                <c:pt idx="96">
                  <c:v>2131</c:v>
                </c:pt>
                <c:pt idx="97">
                  <c:v>1521</c:v>
                </c:pt>
                <c:pt idx="98">
                  <c:v>910</c:v>
                </c:pt>
                <c:pt idx="99">
                  <c:v>583</c:v>
                </c:pt>
                <c:pt idx="100">
                  <c:v>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A8-4966-A9F2-C11A2AE56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808076592"/>
        <c:axId val="1628834240"/>
      </c:barChart>
      <c:catAx>
        <c:axId val="180807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Věk</a:t>
                </a:r>
              </a:p>
            </c:rich>
          </c:tx>
          <c:layout>
            <c:manualLayout>
              <c:xMode val="edge"/>
              <c:yMode val="edge"/>
              <c:x val="3.4662045060658578E-2"/>
              <c:y val="0.488341389389213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>
                  <a:noFill/>
                </a:ln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8834240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62883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Population (in thousands)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;0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8076592"/>
        <c:crosses val="autoZero"/>
        <c:crossBetween val="between"/>
        <c:dispUnits>
          <c:builtInUnit val="tenThousands"/>
        </c:dispUnits>
      </c:valAx>
      <c:spPr>
        <a:noFill/>
        <a:ln w="635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en-US"/>
    </a:p>
  </c:txPr>
  <c:printSettings>
    <c:headerFooter/>
    <c:pageMargins b="0.78740157499999996" l="0.7" r="0.7" t="0.78740157499999996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135377575203446"/>
          <c:y val="3.797026071193272E-2"/>
          <c:w val="0.78107834440972179"/>
          <c:h val="0.84993541464022004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6DD9FF"/>
            </a:solidFill>
            <a:ln>
              <a:noFill/>
            </a:ln>
            <a:effectLst/>
          </c:spPr>
          <c:invertIfNegative val="0"/>
          <c:cat>
            <c:strRef>
              <c:f>'Age structures'!$G$6:$G$106</c:f>
              <c:strCach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100+</c:v>
                </c:pt>
              </c:strCache>
            </c:strRef>
          </c:cat>
          <c:val>
            <c:numRef>
              <c:f>'Age structures'!$J$6:$J$106</c:f>
              <c:numCache>
                <c:formatCode>#,##0</c:formatCode>
                <c:ptCount val="101"/>
                <c:pt idx="0">
                  <c:v>-519</c:v>
                </c:pt>
                <c:pt idx="1">
                  <c:v>-579</c:v>
                </c:pt>
                <c:pt idx="2">
                  <c:v>-581</c:v>
                </c:pt>
                <c:pt idx="3">
                  <c:v>-616</c:v>
                </c:pt>
                <c:pt idx="4">
                  <c:v>-558</c:v>
                </c:pt>
                <c:pt idx="5">
                  <c:v>-585</c:v>
                </c:pt>
                <c:pt idx="6">
                  <c:v>-609</c:v>
                </c:pt>
                <c:pt idx="7">
                  <c:v>-570</c:v>
                </c:pt>
                <c:pt idx="8">
                  <c:v>-599</c:v>
                </c:pt>
                <c:pt idx="9">
                  <c:v>-608</c:v>
                </c:pt>
                <c:pt idx="10">
                  <c:v>-728</c:v>
                </c:pt>
                <c:pt idx="11">
                  <c:v>-638</c:v>
                </c:pt>
                <c:pt idx="12">
                  <c:v>-666</c:v>
                </c:pt>
                <c:pt idx="13">
                  <c:v>-652</c:v>
                </c:pt>
                <c:pt idx="14">
                  <c:v>-577</c:v>
                </c:pt>
                <c:pt idx="15">
                  <c:v>-576</c:v>
                </c:pt>
                <c:pt idx="16">
                  <c:v>-527</c:v>
                </c:pt>
                <c:pt idx="17">
                  <c:v>-514</c:v>
                </c:pt>
                <c:pt idx="18">
                  <c:v>-548</c:v>
                </c:pt>
                <c:pt idx="19">
                  <c:v>-474</c:v>
                </c:pt>
                <c:pt idx="20">
                  <c:v>-493</c:v>
                </c:pt>
                <c:pt idx="21">
                  <c:v>-419</c:v>
                </c:pt>
                <c:pt idx="22">
                  <c:v>-457</c:v>
                </c:pt>
                <c:pt idx="23">
                  <c:v>-464</c:v>
                </c:pt>
                <c:pt idx="24">
                  <c:v>-459</c:v>
                </c:pt>
                <c:pt idx="25">
                  <c:v>-478</c:v>
                </c:pt>
                <c:pt idx="26">
                  <c:v>-482</c:v>
                </c:pt>
                <c:pt idx="27">
                  <c:v>-581</c:v>
                </c:pt>
                <c:pt idx="28">
                  <c:v>-594</c:v>
                </c:pt>
                <c:pt idx="29">
                  <c:v>-655</c:v>
                </c:pt>
                <c:pt idx="30">
                  <c:v>-668</c:v>
                </c:pt>
                <c:pt idx="31">
                  <c:v>-633</c:v>
                </c:pt>
                <c:pt idx="32">
                  <c:v>-641</c:v>
                </c:pt>
                <c:pt idx="33">
                  <c:v>-662</c:v>
                </c:pt>
                <c:pt idx="34">
                  <c:v>-657</c:v>
                </c:pt>
                <c:pt idx="35">
                  <c:v>-682</c:v>
                </c:pt>
                <c:pt idx="36">
                  <c:v>-687</c:v>
                </c:pt>
                <c:pt idx="37">
                  <c:v>-722</c:v>
                </c:pt>
                <c:pt idx="38">
                  <c:v>-724</c:v>
                </c:pt>
                <c:pt idx="39">
                  <c:v>-768</c:v>
                </c:pt>
                <c:pt idx="40">
                  <c:v>-831</c:v>
                </c:pt>
                <c:pt idx="41">
                  <c:v>-975</c:v>
                </c:pt>
                <c:pt idx="42">
                  <c:v>-1014</c:v>
                </c:pt>
                <c:pt idx="43">
                  <c:v>-950</c:v>
                </c:pt>
                <c:pt idx="44">
                  <c:v>-977</c:v>
                </c:pt>
                <c:pt idx="45">
                  <c:v>-997</c:v>
                </c:pt>
                <c:pt idx="46">
                  <c:v>-1042</c:v>
                </c:pt>
                <c:pt idx="47">
                  <c:v>-907</c:v>
                </c:pt>
                <c:pt idx="48">
                  <c:v>-814</c:v>
                </c:pt>
                <c:pt idx="49">
                  <c:v>-767</c:v>
                </c:pt>
                <c:pt idx="50">
                  <c:v>-680</c:v>
                </c:pt>
                <c:pt idx="51">
                  <c:v>-656</c:v>
                </c:pt>
                <c:pt idx="52">
                  <c:v>-662</c:v>
                </c:pt>
                <c:pt idx="53">
                  <c:v>-654</c:v>
                </c:pt>
                <c:pt idx="54">
                  <c:v>-622</c:v>
                </c:pt>
                <c:pt idx="55">
                  <c:v>-564</c:v>
                </c:pt>
                <c:pt idx="56">
                  <c:v>-688</c:v>
                </c:pt>
                <c:pt idx="57">
                  <c:v>-555</c:v>
                </c:pt>
                <c:pt idx="58">
                  <c:v>-544</c:v>
                </c:pt>
                <c:pt idx="59">
                  <c:v>-519</c:v>
                </c:pt>
                <c:pt idx="60">
                  <c:v>-462</c:v>
                </c:pt>
                <c:pt idx="61">
                  <c:v>-480</c:v>
                </c:pt>
                <c:pt idx="62">
                  <c:v>-571</c:v>
                </c:pt>
                <c:pt idx="63">
                  <c:v>-582</c:v>
                </c:pt>
                <c:pt idx="64">
                  <c:v>-577</c:v>
                </c:pt>
                <c:pt idx="65">
                  <c:v>-574</c:v>
                </c:pt>
                <c:pt idx="66">
                  <c:v>-599</c:v>
                </c:pt>
                <c:pt idx="67">
                  <c:v>-576</c:v>
                </c:pt>
                <c:pt idx="68">
                  <c:v>-585</c:v>
                </c:pt>
                <c:pt idx="69">
                  <c:v>-550</c:v>
                </c:pt>
                <c:pt idx="70">
                  <c:v>-504</c:v>
                </c:pt>
                <c:pt idx="71">
                  <c:v>-550</c:v>
                </c:pt>
                <c:pt idx="72">
                  <c:v>-513</c:v>
                </c:pt>
                <c:pt idx="73">
                  <c:v>-508</c:v>
                </c:pt>
                <c:pt idx="74">
                  <c:v>-472</c:v>
                </c:pt>
                <c:pt idx="75">
                  <c:v>-369</c:v>
                </c:pt>
                <c:pt idx="76">
                  <c:v>-361</c:v>
                </c:pt>
                <c:pt idx="77">
                  <c:v>-323</c:v>
                </c:pt>
                <c:pt idx="78">
                  <c:v>-262</c:v>
                </c:pt>
                <c:pt idx="79">
                  <c:v>-205</c:v>
                </c:pt>
                <c:pt idx="80">
                  <c:v>-215</c:v>
                </c:pt>
                <c:pt idx="81">
                  <c:v>-149</c:v>
                </c:pt>
                <c:pt idx="82">
                  <c:v>-143</c:v>
                </c:pt>
                <c:pt idx="83">
                  <c:v>-111</c:v>
                </c:pt>
                <c:pt idx="84">
                  <c:v>-107</c:v>
                </c:pt>
                <c:pt idx="85">
                  <c:v>-97</c:v>
                </c:pt>
                <c:pt idx="86">
                  <c:v>-97</c:v>
                </c:pt>
                <c:pt idx="87">
                  <c:v>-77</c:v>
                </c:pt>
                <c:pt idx="88">
                  <c:v>-66</c:v>
                </c:pt>
                <c:pt idx="89">
                  <c:v>-61</c:v>
                </c:pt>
                <c:pt idx="90">
                  <c:v>-43</c:v>
                </c:pt>
                <c:pt idx="91">
                  <c:v>-19</c:v>
                </c:pt>
                <c:pt idx="92">
                  <c:v>-22</c:v>
                </c:pt>
                <c:pt idx="93">
                  <c:v>-13</c:v>
                </c:pt>
                <c:pt idx="94">
                  <c:v>-15</c:v>
                </c:pt>
                <c:pt idx="95">
                  <c:v>-2</c:v>
                </c:pt>
                <c:pt idx="96">
                  <c:v>-9</c:v>
                </c:pt>
                <c:pt idx="97">
                  <c:v>-2</c:v>
                </c:pt>
                <c:pt idx="98">
                  <c:v>-2</c:v>
                </c:pt>
                <c:pt idx="99">
                  <c:v>0</c:v>
                </c:pt>
                <c:pt idx="100">
                  <c:v>-1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A3-4F48-BDA2-8C8B9EF051AC}"/>
            </c:ext>
          </c:extLst>
        </c:ser>
        <c:ser>
          <c:idx val="1"/>
          <c:order val="1"/>
          <c:spPr>
            <a:solidFill>
              <a:srgbClr val="FF8989"/>
            </a:solidFill>
            <a:ln>
              <a:noFill/>
            </a:ln>
            <a:effectLst/>
          </c:spPr>
          <c:invertIfNegative val="0"/>
          <c:cat>
            <c:strRef>
              <c:f>'Age structures'!$G$6:$G$106</c:f>
              <c:strCach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100+</c:v>
                </c:pt>
              </c:strCache>
            </c:strRef>
          </c:cat>
          <c:val>
            <c:numRef>
              <c:f>'Age structures'!$K$6:$K$106</c:f>
              <c:numCache>
                <c:formatCode>#,##0</c:formatCode>
                <c:ptCount val="101"/>
                <c:pt idx="0">
                  <c:v>524</c:v>
                </c:pt>
                <c:pt idx="1">
                  <c:v>581</c:v>
                </c:pt>
                <c:pt idx="2">
                  <c:v>560</c:v>
                </c:pt>
                <c:pt idx="3">
                  <c:v>550</c:v>
                </c:pt>
                <c:pt idx="4">
                  <c:v>566</c:v>
                </c:pt>
                <c:pt idx="5">
                  <c:v>540</c:v>
                </c:pt>
                <c:pt idx="6">
                  <c:v>633</c:v>
                </c:pt>
                <c:pt idx="7">
                  <c:v>562</c:v>
                </c:pt>
                <c:pt idx="8">
                  <c:v>564</c:v>
                </c:pt>
                <c:pt idx="9">
                  <c:v>593</c:v>
                </c:pt>
                <c:pt idx="10">
                  <c:v>646</c:v>
                </c:pt>
                <c:pt idx="11">
                  <c:v>646</c:v>
                </c:pt>
                <c:pt idx="12">
                  <c:v>665</c:v>
                </c:pt>
                <c:pt idx="13">
                  <c:v>638</c:v>
                </c:pt>
                <c:pt idx="14">
                  <c:v>555</c:v>
                </c:pt>
                <c:pt idx="15">
                  <c:v>535</c:v>
                </c:pt>
                <c:pt idx="16">
                  <c:v>487</c:v>
                </c:pt>
                <c:pt idx="17">
                  <c:v>478</c:v>
                </c:pt>
                <c:pt idx="18">
                  <c:v>489</c:v>
                </c:pt>
                <c:pt idx="19">
                  <c:v>441</c:v>
                </c:pt>
                <c:pt idx="20">
                  <c:v>440</c:v>
                </c:pt>
                <c:pt idx="21">
                  <c:v>413</c:v>
                </c:pt>
                <c:pt idx="22">
                  <c:v>400</c:v>
                </c:pt>
                <c:pt idx="23">
                  <c:v>446</c:v>
                </c:pt>
                <c:pt idx="24">
                  <c:v>417</c:v>
                </c:pt>
                <c:pt idx="25">
                  <c:v>496</c:v>
                </c:pt>
                <c:pt idx="26">
                  <c:v>490</c:v>
                </c:pt>
                <c:pt idx="27">
                  <c:v>558</c:v>
                </c:pt>
                <c:pt idx="28">
                  <c:v>548</c:v>
                </c:pt>
                <c:pt idx="29">
                  <c:v>633</c:v>
                </c:pt>
                <c:pt idx="30">
                  <c:v>657</c:v>
                </c:pt>
                <c:pt idx="31">
                  <c:v>650</c:v>
                </c:pt>
                <c:pt idx="32">
                  <c:v>622</c:v>
                </c:pt>
                <c:pt idx="33">
                  <c:v>627</c:v>
                </c:pt>
                <c:pt idx="34">
                  <c:v>665</c:v>
                </c:pt>
                <c:pt idx="35">
                  <c:v>710</c:v>
                </c:pt>
                <c:pt idx="36">
                  <c:v>672</c:v>
                </c:pt>
                <c:pt idx="37">
                  <c:v>701</c:v>
                </c:pt>
                <c:pt idx="38">
                  <c:v>750</c:v>
                </c:pt>
                <c:pt idx="39">
                  <c:v>776</c:v>
                </c:pt>
                <c:pt idx="40">
                  <c:v>869</c:v>
                </c:pt>
                <c:pt idx="41">
                  <c:v>896</c:v>
                </c:pt>
                <c:pt idx="42">
                  <c:v>981</c:v>
                </c:pt>
                <c:pt idx="43">
                  <c:v>972</c:v>
                </c:pt>
                <c:pt idx="44">
                  <c:v>936</c:v>
                </c:pt>
                <c:pt idx="45">
                  <c:v>1006</c:v>
                </c:pt>
                <c:pt idx="46">
                  <c:v>987</c:v>
                </c:pt>
                <c:pt idx="47">
                  <c:v>831</c:v>
                </c:pt>
                <c:pt idx="48">
                  <c:v>755</c:v>
                </c:pt>
                <c:pt idx="49">
                  <c:v>737</c:v>
                </c:pt>
                <c:pt idx="50">
                  <c:v>687</c:v>
                </c:pt>
                <c:pt idx="51">
                  <c:v>643</c:v>
                </c:pt>
                <c:pt idx="52">
                  <c:v>607</c:v>
                </c:pt>
                <c:pt idx="53">
                  <c:v>596</c:v>
                </c:pt>
                <c:pt idx="54">
                  <c:v>587</c:v>
                </c:pt>
                <c:pt idx="55">
                  <c:v>595</c:v>
                </c:pt>
                <c:pt idx="56">
                  <c:v>584</c:v>
                </c:pt>
                <c:pt idx="57">
                  <c:v>602</c:v>
                </c:pt>
                <c:pt idx="58">
                  <c:v>511</c:v>
                </c:pt>
                <c:pt idx="59">
                  <c:v>551</c:v>
                </c:pt>
                <c:pt idx="60">
                  <c:v>525</c:v>
                </c:pt>
                <c:pt idx="61">
                  <c:v>532</c:v>
                </c:pt>
                <c:pt idx="62">
                  <c:v>583</c:v>
                </c:pt>
                <c:pt idx="63">
                  <c:v>660</c:v>
                </c:pt>
                <c:pt idx="64">
                  <c:v>610</c:v>
                </c:pt>
                <c:pt idx="65">
                  <c:v>673</c:v>
                </c:pt>
                <c:pt idx="66">
                  <c:v>641</c:v>
                </c:pt>
                <c:pt idx="67">
                  <c:v>634</c:v>
                </c:pt>
                <c:pt idx="68">
                  <c:v>677</c:v>
                </c:pt>
                <c:pt idx="69">
                  <c:v>636</c:v>
                </c:pt>
                <c:pt idx="70">
                  <c:v>666</c:v>
                </c:pt>
                <c:pt idx="71">
                  <c:v>636</c:v>
                </c:pt>
                <c:pt idx="72">
                  <c:v>604</c:v>
                </c:pt>
                <c:pt idx="73">
                  <c:v>612</c:v>
                </c:pt>
                <c:pt idx="74">
                  <c:v>633</c:v>
                </c:pt>
                <c:pt idx="75">
                  <c:v>498</c:v>
                </c:pt>
                <c:pt idx="76">
                  <c:v>475</c:v>
                </c:pt>
                <c:pt idx="77">
                  <c:v>429</c:v>
                </c:pt>
                <c:pt idx="78">
                  <c:v>391</c:v>
                </c:pt>
                <c:pt idx="79">
                  <c:v>339</c:v>
                </c:pt>
                <c:pt idx="80">
                  <c:v>322</c:v>
                </c:pt>
                <c:pt idx="81">
                  <c:v>265</c:v>
                </c:pt>
                <c:pt idx="82">
                  <c:v>263</c:v>
                </c:pt>
                <c:pt idx="83">
                  <c:v>238</c:v>
                </c:pt>
                <c:pt idx="84">
                  <c:v>201</c:v>
                </c:pt>
                <c:pt idx="85">
                  <c:v>207</c:v>
                </c:pt>
                <c:pt idx="86">
                  <c:v>172</c:v>
                </c:pt>
                <c:pt idx="87">
                  <c:v>149</c:v>
                </c:pt>
                <c:pt idx="88">
                  <c:v>146</c:v>
                </c:pt>
                <c:pt idx="89">
                  <c:v>123</c:v>
                </c:pt>
                <c:pt idx="90">
                  <c:v>105</c:v>
                </c:pt>
                <c:pt idx="91">
                  <c:v>63</c:v>
                </c:pt>
                <c:pt idx="92">
                  <c:v>50</c:v>
                </c:pt>
                <c:pt idx="93">
                  <c:v>46</c:v>
                </c:pt>
                <c:pt idx="94">
                  <c:v>27</c:v>
                </c:pt>
                <c:pt idx="95">
                  <c:v>19</c:v>
                </c:pt>
                <c:pt idx="96">
                  <c:v>22</c:v>
                </c:pt>
                <c:pt idx="97">
                  <c:v>11</c:v>
                </c:pt>
                <c:pt idx="98">
                  <c:v>11</c:v>
                </c:pt>
                <c:pt idx="99">
                  <c:v>3</c:v>
                </c:pt>
                <c:pt idx="10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A3-4F48-BDA2-8C8B9EF051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808076592"/>
        <c:axId val="1628834240"/>
      </c:barChart>
      <c:catAx>
        <c:axId val="180807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Věk</a:t>
                </a:r>
              </a:p>
            </c:rich>
          </c:tx>
          <c:layout>
            <c:manualLayout>
              <c:xMode val="edge"/>
              <c:yMode val="edge"/>
              <c:x val="3.4662045060658578E-2"/>
              <c:y val="0.488341389389213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>
                  <a:noFill/>
                </a:ln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8834240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62883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 b="1"/>
                  <a:t>Population</a:t>
                </a:r>
                <a:r>
                  <a:rPr lang="cs-CZ" b="1" baseline="0"/>
                  <a:t> (in hundreds)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;0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8076592"/>
        <c:crosses val="autoZero"/>
        <c:crossBetween val="between"/>
        <c:dispUnits>
          <c:builtInUnit val="hundreds"/>
        </c:dispUnits>
      </c:valAx>
      <c:spPr>
        <a:noFill/>
        <a:ln w="635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en-US"/>
    </a:p>
  </c:txPr>
  <c:printSettings>
    <c:headerFooter/>
    <c:pageMargins b="0.78740157499999996" l="0.7" r="0.7" t="0.78740157499999996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135377575203446"/>
          <c:y val="3.797026071193272E-2"/>
          <c:w val="0.78107834440972179"/>
          <c:h val="0.8499354146402200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'Age structures'!$N$5</c:f>
              <c:strCache>
                <c:ptCount val="1"/>
                <c:pt idx="0">
                  <c:v>Czechia</c:v>
                </c:pt>
              </c:strCache>
            </c:strRef>
          </c:tx>
          <c:spPr>
            <a:solidFill>
              <a:srgbClr val="6DD9FF"/>
            </a:solidFill>
            <a:ln>
              <a:noFill/>
            </a:ln>
            <a:effectLst/>
          </c:spPr>
          <c:invertIfNegative val="0"/>
          <c:cat>
            <c:strRef>
              <c:f>'Age structures'!$M$6:$M$106</c:f>
              <c:strCach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100+</c:v>
                </c:pt>
              </c:strCache>
            </c:strRef>
          </c:cat>
          <c:val>
            <c:numRef>
              <c:f>'Age structures'!$N$6:$N$106</c:f>
              <c:numCache>
                <c:formatCode>0.00</c:formatCode>
                <c:ptCount val="101"/>
                <c:pt idx="0">
                  <c:v>-0.52499692340814053</c:v>
                </c:pt>
                <c:pt idx="1">
                  <c:v>-0.53935902420691439</c:v>
                </c:pt>
                <c:pt idx="2">
                  <c:v>-0.54775949825902748</c:v>
                </c:pt>
                <c:pt idx="3">
                  <c:v>-0.55321653590800857</c:v>
                </c:pt>
                <c:pt idx="4">
                  <c:v>-0.54864720130124189</c:v>
                </c:pt>
                <c:pt idx="5">
                  <c:v>-0.54210623151650428</c:v>
                </c:pt>
                <c:pt idx="6">
                  <c:v>-0.53953656481535739</c:v>
                </c:pt>
                <c:pt idx="7">
                  <c:v>-0.52589397069290456</c:v>
                </c:pt>
                <c:pt idx="8">
                  <c:v>-0.53028576469122835</c:v>
                </c:pt>
                <c:pt idx="9">
                  <c:v>-0.52994002771689219</c:v>
                </c:pt>
                <c:pt idx="10">
                  <c:v>-0.57853943321749279</c:v>
                </c:pt>
                <c:pt idx="11">
                  <c:v>-0.5828845060030684</c:v>
                </c:pt>
                <c:pt idx="12">
                  <c:v>-0.59206989642935004</c:v>
                </c:pt>
                <c:pt idx="13">
                  <c:v>-0.56924191188061579</c:v>
                </c:pt>
                <c:pt idx="14">
                  <c:v>-0.52721150889240176</c:v>
                </c:pt>
                <c:pt idx="15">
                  <c:v>-0.49771173516323503</c:v>
                </c:pt>
                <c:pt idx="16">
                  <c:v>-0.47733194216250258</c:v>
                </c:pt>
                <c:pt idx="17">
                  <c:v>-0.45971804495645907</c:v>
                </c:pt>
                <c:pt idx="18">
                  <c:v>-0.46091410800281113</c:v>
                </c:pt>
                <c:pt idx="19">
                  <c:v>-0.45913870191838235</c:v>
                </c:pt>
                <c:pt idx="20">
                  <c:v>-0.45966197950116133</c:v>
                </c:pt>
                <c:pt idx="21">
                  <c:v>-0.44866380602025258</c:v>
                </c:pt>
                <c:pt idx="22">
                  <c:v>-0.45703624734471665</c:v>
                </c:pt>
                <c:pt idx="23">
                  <c:v>-0.46190459771307135</c:v>
                </c:pt>
                <c:pt idx="24">
                  <c:v>-0.46941736872297007</c:v>
                </c:pt>
                <c:pt idx="25">
                  <c:v>-0.50238385643804762</c:v>
                </c:pt>
                <c:pt idx="26">
                  <c:v>-0.55416964864807039</c:v>
                </c:pt>
                <c:pt idx="27">
                  <c:v>-0.62518589202522168</c:v>
                </c:pt>
                <c:pt idx="28">
                  <c:v>-0.63445538063444973</c:v>
                </c:pt>
                <c:pt idx="29">
                  <c:v>-0.67565414603574714</c:v>
                </c:pt>
                <c:pt idx="30">
                  <c:v>-0.68111118368472823</c:v>
                </c:pt>
                <c:pt idx="31">
                  <c:v>-0.67510283572531926</c:v>
                </c:pt>
                <c:pt idx="32">
                  <c:v>-0.69815508209524457</c:v>
                </c:pt>
                <c:pt idx="33">
                  <c:v>-0.69882786755881754</c:v>
                </c:pt>
                <c:pt idx="34">
                  <c:v>-0.70905981315065714</c:v>
                </c:pt>
                <c:pt idx="35">
                  <c:v>-0.72189880241384208</c:v>
                </c:pt>
                <c:pt idx="36">
                  <c:v>-0.72399191274495811</c:v>
                </c:pt>
                <c:pt idx="37">
                  <c:v>-0.72279584969860611</c:v>
                </c:pt>
                <c:pt idx="38">
                  <c:v>-0.73463500500898127</c:v>
                </c:pt>
                <c:pt idx="39">
                  <c:v>-0.73768122808015901</c:v>
                </c:pt>
                <c:pt idx="40">
                  <c:v>-0.78090769411472505</c:v>
                </c:pt>
                <c:pt idx="41">
                  <c:v>-0.85336295084451863</c:v>
                </c:pt>
                <c:pt idx="42">
                  <c:v>-0.87619093539325288</c:v>
                </c:pt>
                <c:pt idx="43">
                  <c:v>-0.88484370399420587</c:v>
                </c:pt>
                <c:pt idx="44">
                  <c:v>-0.90736332853880253</c:v>
                </c:pt>
                <c:pt idx="45">
                  <c:v>-0.91689445593942009</c:v>
                </c:pt>
                <c:pt idx="46">
                  <c:v>-0.92610787909335057</c:v>
                </c:pt>
                <c:pt idx="47">
                  <c:v>-0.86983685045950776</c:v>
                </c:pt>
                <c:pt idx="48">
                  <c:v>-0.78369227839451339</c:v>
                </c:pt>
                <c:pt idx="49">
                  <c:v>-0.73612073957437163</c:v>
                </c:pt>
                <c:pt idx="50">
                  <c:v>-0.70341589065068355</c:v>
                </c:pt>
                <c:pt idx="51">
                  <c:v>-0.67490660663177715</c:v>
                </c:pt>
                <c:pt idx="52">
                  <c:v>-0.63802488128840662</c:v>
                </c:pt>
                <c:pt idx="53">
                  <c:v>-0.63662324490596278</c:v>
                </c:pt>
                <c:pt idx="54">
                  <c:v>-0.63775389825446749</c:v>
                </c:pt>
                <c:pt idx="55">
                  <c:v>-0.65905877126761281</c:v>
                </c:pt>
                <c:pt idx="56">
                  <c:v>-0.68474609403653242</c:v>
                </c:pt>
                <c:pt idx="57">
                  <c:v>-0.65274206330406626</c:v>
                </c:pt>
                <c:pt idx="58">
                  <c:v>-0.5833236854029008</c:v>
                </c:pt>
                <c:pt idx="59">
                  <c:v>-0.56171045238561779</c:v>
                </c:pt>
                <c:pt idx="60">
                  <c:v>-0.54809589099081391</c:v>
                </c:pt>
                <c:pt idx="61">
                  <c:v>-0.53388329807283408</c:v>
                </c:pt>
                <c:pt idx="62">
                  <c:v>-0.56428011908676479</c:v>
                </c:pt>
                <c:pt idx="63">
                  <c:v>-0.59571415102370384</c:v>
                </c:pt>
                <c:pt idx="64">
                  <c:v>-0.60581527721984862</c:v>
                </c:pt>
                <c:pt idx="65">
                  <c:v>-0.60179725292350983</c:v>
                </c:pt>
                <c:pt idx="66">
                  <c:v>-0.59174284794011311</c:v>
                </c:pt>
                <c:pt idx="67">
                  <c:v>-0.58535138603616954</c:v>
                </c:pt>
                <c:pt idx="68">
                  <c:v>-0.58014664293602825</c:v>
                </c:pt>
                <c:pt idx="69">
                  <c:v>-0.56584060759255217</c:v>
                </c:pt>
                <c:pt idx="70">
                  <c:v>-0.54433016124331501</c:v>
                </c:pt>
                <c:pt idx="71">
                  <c:v>-0.51383989780388806</c:v>
                </c:pt>
                <c:pt idx="72">
                  <c:v>-0.51723185784940207</c:v>
                </c:pt>
                <c:pt idx="73">
                  <c:v>-0.5136717014379949</c:v>
                </c:pt>
                <c:pt idx="74">
                  <c:v>-0.47290277119398028</c:v>
                </c:pt>
                <c:pt idx="75">
                  <c:v>-0.35873481572265992</c:v>
                </c:pt>
                <c:pt idx="76">
                  <c:v>-0.36237907031701372</c:v>
                </c:pt>
                <c:pt idx="77">
                  <c:v>-0.3350191281317112</c:v>
                </c:pt>
                <c:pt idx="78">
                  <c:v>-0.28135514316921389</c:v>
                </c:pt>
                <c:pt idx="79">
                  <c:v>-0.2520048773208412</c:v>
                </c:pt>
                <c:pt idx="80">
                  <c:v>-0.23190541159659747</c:v>
                </c:pt>
                <c:pt idx="81">
                  <c:v>-0.18681009705210638</c:v>
                </c:pt>
                <c:pt idx="82">
                  <c:v>-0.16310375370370733</c:v>
                </c:pt>
                <c:pt idx="83">
                  <c:v>-0.13846298610034577</c:v>
                </c:pt>
                <c:pt idx="84">
                  <c:v>-0.12245629861283784</c:v>
                </c:pt>
                <c:pt idx="85">
                  <c:v>-0.10988829238359199</c:v>
                </c:pt>
                <c:pt idx="86">
                  <c:v>-9.5217831580680479E-2</c:v>
                </c:pt>
                <c:pt idx="87">
                  <c:v>-8.2313432619648116E-2</c:v>
                </c:pt>
                <c:pt idx="88">
                  <c:v>-7.1520832474831042E-2</c:v>
                </c:pt>
                <c:pt idx="89">
                  <c:v>-5.929856321992133E-2</c:v>
                </c:pt>
                <c:pt idx="90">
                  <c:v>-4.7618260032889867E-2</c:v>
                </c:pt>
                <c:pt idx="91">
                  <c:v>-3.4302714399674E-2</c:v>
                </c:pt>
                <c:pt idx="92">
                  <c:v>-2.5509782160476717E-2</c:v>
                </c:pt>
                <c:pt idx="93">
                  <c:v>-1.8249305699417958E-2</c:v>
                </c:pt>
                <c:pt idx="94">
                  <c:v>-1.2465219561199977E-2</c:v>
                </c:pt>
                <c:pt idx="95">
                  <c:v>-8.0640813203265212E-3</c:v>
                </c:pt>
                <c:pt idx="96">
                  <c:v>-5.2327758277900946E-3</c:v>
                </c:pt>
                <c:pt idx="97">
                  <c:v>-3.5695006539568147E-3</c:v>
                </c:pt>
                <c:pt idx="98">
                  <c:v>-2.2052412417115398E-3</c:v>
                </c:pt>
                <c:pt idx="99">
                  <c:v>-1.2708169867490231E-3</c:v>
                </c:pt>
                <c:pt idx="100">
                  <c:v>-2.3173721523070418E-3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E4-4610-914C-D7CE59A44532}"/>
            </c:ext>
          </c:extLst>
        </c:ser>
        <c:ser>
          <c:idx val="1"/>
          <c:order val="1"/>
          <c:tx>
            <c:strRef>
              <c:f>'Age structures'!$O$5</c:f>
              <c:strCache>
                <c:ptCount val="1"/>
                <c:pt idx="0">
                  <c:v>Czechia</c:v>
                </c:pt>
              </c:strCache>
            </c:strRef>
          </c:tx>
          <c:spPr>
            <a:solidFill>
              <a:srgbClr val="FF8989"/>
            </a:solidFill>
            <a:ln>
              <a:noFill/>
            </a:ln>
            <a:effectLst/>
          </c:spPr>
          <c:invertIfNegative val="0"/>
          <c:cat>
            <c:strRef>
              <c:f>'Age structures'!$M$6:$M$106</c:f>
              <c:strCach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100+</c:v>
                </c:pt>
              </c:strCache>
            </c:strRef>
          </c:cat>
          <c:val>
            <c:numRef>
              <c:f>'Age structures'!$O$6:$O$106</c:f>
              <c:numCache>
                <c:formatCode>#,##0.00</c:formatCode>
                <c:ptCount val="101"/>
                <c:pt idx="0">
                  <c:v>0.50336500190575828</c:v>
                </c:pt>
                <c:pt idx="1">
                  <c:v>0.51238219596614654</c:v>
                </c:pt>
                <c:pt idx="2">
                  <c:v>0.52438954764241497</c:v>
                </c:pt>
                <c:pt idx="3">
                  <c:v>0.5261742979693933</c:v>
                </c:pt>
                <c:pt idx="4">
                  <c:v>0.52034349061842722</c:v>
                </c:pt>
                <c:pt idx="5">
                  <c:v>0.51446596205471296</c:v>
                </c:pt>
                <c:pt idx="6">
                  <c:v>0.51266252324263539</c:v>
                </c:pt>
                <c:pt idx="7">
                  <c:v>0.50048697520047369</c:v>
                </c:pt>
                <c:pt idx="8">
                  <c:v>0.50580384921121047</c:v>
                </c:pt>
                <c:pt idx="9">
                  <c:v>0.50315942856966656</c:v>
                </c:pt>
                <c:pt idx="10">
                  <c:v>0.54849769342044785</c:v>
                </c:pt>
                <c:pt idx="11">
                  <c:v>0.55966406326724993</c:v>
                </c:pt>
                <c:pt idx="12">
                  <c:v>0.56411192272087152</c:v>
                </c:pt>
                <c:pt idx="13">
                  <c:v>0.54560097823006404</c:v>
                </c:pt>
                <c:pt idx="14">
                  <c:v>0.49688009757631835</c:v>
                </c:pt>
                <c:pt idx="15">
                  <c:v>0.47270654210043805</c:v>
                </c:pt>
                <c:pt idx="16">
                  <c:v>0.44973839391345943</c:v>
                </c:pt>
                <c:pt idx="17">
                  <c:v>0.43548842402528104</c:v>
                </c:pt>
                <c:pt idx="18">
                  <c:v>0.43560989917842619</c:v>
                </c:pt>
                <c:pt idx="19">
                  <c:v>0.43452596704266966</c:v>
                </c:pt>
                <c:pt idx="20">
                  <c:v>0.42847089787051257</c:v>
                </c:pt>
                <c:pt idx="21">
                  <c:v>0.42615352571820547</c:v>
                </c:pt>
                <c:pt idx="22">
                  <c:v>0.43190957912877459</c:v>
                </c:pt>
                <c:pt idx="23">
                  <c:v>0.43883366285804687</c:v>
                </c:pt>
                <c:pt idx="24">
                  <c:v>0.44365529201365345</c:v>
                </c:pt>
                <c:pt idx="25">
                  <c:v>0.47218326451765907</c:v>
                </c:pt>
                <c:pt idx="26">
                  <c:v>0.52487544825499544</c:v>
                </c:pt>
                <c:pt idx="27">
                  <c:v>0.58810793758830893</c:v>
                </c:pt>
                <c:pt idx="28">
                  <c:v>0.59391071221162617</c:v>
                </c:pt>
                <c:pt idx="29">
                  <c:v>0.63114751877188247</c:v>
                </c:pt>
                <c:pt idx="30">
                  <c:v>0.64365011530328098</c:v>
                </c:pt>
                <c:pt idx="31">
                  <c:v>0.63851078190098709</c:v>
                </c:pt>
                <c:pt idx="32">
                  <c:v>0.6636374501169291</c:v>
                </c:pt>
                <c:pt idx="33">
                  <c:v>0.65066764145804945</c:v>
                </c:pt>
                <c:pt idx="34">
                  <c:v>0.65914286945055944</c:v>
                </c:pt>
                <c:pt idx="35">
                  <c:v>0.67315923327499727</c:v>
                </c:pt>
                <c:pt idx="36">
                  <c:v>0.67212202235198881</c:v>
                </c:pt>
                <c:pt idx="37">
                  <c:v>0.67384136298111985</c:v>
                </c:pt>
                <c:pt idx="38">
                  <c:v>0.68869870863502392</c:v>
                </c:pt>
                <c:pt idx="39">
                  <c:v>0.69028722986846014</c:v>
                </c:pt>
                <c:pt idx="40">
                  <c:v>0.7242348630512484</c:v>
                </c:pt>
                <c:pt idx="41">
                  <c:v>0.79993257194576184</c:v>
                </c:pt>
                <c:pt idx="42">
                  <c:v>0.82616186078255971</c:v>
                </c:pt>
                <c:pt idx="43">
                  <c:v>0.83729085365916345</c:v>
                </c:pt>
                <c:pt idx="44">
                  <c:v>0.85711933634946802</c:v>
                </c:pt>
                <c:pt idx="45">
                  <c:v>0.87430339839822868</c:v>
                </c:pt>
                <c:pt idx="46">
                  <c:v>0.87821863602652162</c:v>
                </c:pt>
                <c:pt idx="47">
                  <c:v>0.8168643394456826</c:v>
                </c:pt>
                <c:pt idx="48">
                  <c:v>0.74387646089056048</c:v>
                </c:pt>
                <c:pt idx="49">
                  <c:v>0.70118261668132309</c:v>
                </c:pt>
                <c:pt idx="50">
                  <c:v>0.67352365873443265</c:v>
                </c:pt>
                <c:pt idx="51">
                  <c:v>0.64362208257563203</c:v>
                </c:pt>
                <c:pt idx="52">
                  <c:v>0.61412230884646546</c:v>
                </c:pt>
                <c:pt idx="53">
                  <c:v>0.6135896870211367</c:v>
                </c:pt>
                <c:pt idx="54">
                  <c:v>0.6220649150136468</c:v>
                </c:pt>
                <c:pt idx="55">
                  <c:v>0.64330437832894483</c:v>
                </c:pt>
                <c:pt idx="56">
                  <c:v>0.67047743566325479</c:v>
                </c:pt>
                <c:pt idx="57">
                  <c:v>0.64949026689679668</c:v>
                </c:pt>
                <c:pt idx="58">
                  <c:v>0.58372548783253475</c:v>
                </c:pt>
                <c:pt idx="59">
                  <c:v>0.56956896036985261</c:v>
                </c:pt>
                <c:pt idx="60">
                  <c:v>0.55386128864393269</c:v>
                </c:pt>
                <c:pt idx="61">
                  <c:v>0.54855375887574553</c:v>
                </c:pt>
                <c:pt idx="62">
                  <c:v>0.59637759224472719</c:v>
                </c:pt>
                <c:pt idx="63">
                  <c:v>0.63702504733559673</c:v>
                </c:pt>
                <c:pt idx="64">
                  <c:v>0.66089024280733932</c:v>
                </c:pt>
                <c:pt idx="65">
                  <c:v>0.66549695438430467</c:v>
                </c:pt>
                <c:pt idx="66">
                  <c:v>0.66815071926839809</c:v>
                </c:pt>
                <c:pt idx="67">
                  <c:v>0.66777694956641309</c:v>
                </c:pt>
                <c:pt idx="68">
                  <c:v>0.67685020908209914</c:v>
                </c:pt>
                <c:pt idx="69">
                  <c:v>0.68008331700426949</c:v>
                </c:pt>
                <c:pt idx="70">
                  <c:v>0.65996516279492656</c:v>
                </c:pt>
                <c:pt idx="71">
                  <c:v>0.63747357097797874</c:v>
                </c:pt>
                <c:pt idx="72">
                  <c:v>0.64638797837032114</c:v>
                </c:pt>
                <c:pt idx="73">
                  <c:v>0.66545023317155638</c:v>
                </c:pt>
                <c:pt idx="74">
                  <c:v>0.63317521940515109</c:v>
                </c:pt>
                <c:pt idx="75">
                  <c:v>0.50452368798191172</c:v>
                </c:pt>
                <c:pt idx="76">
                  <c:v>0.51427907720372046</c:v>
                </c:pt>
                <c:pt idx="77">
                  <c:v>0.48498487681064556</c:v>
                </c:pt>
                <c:pt idx="78">
                  <c:v>0.41785583833413836</c:v>
                </c:pt>
                <c:pt idx="79">
                  <c:v>0.38729082095431439</c:v>
                </c:pt>
                <c:pt idx="80">
                  <c:v>0.36410775518869437</c:v>
                </c:pt>
                <c:pt idx="81">
                  <c:v>0.31110721144722042</c:v>
                </c:pt>
                <c:pt idx="82">
                  <c:v>0.28150465105000788</c:v>
                </c:pt>
                <c:pt idx="83">
                  <c:v>0.25087422397233655</c:v>
                </c:pt>
                <c:pt idx="84">
                  <c:v>0.23094295461398606</c:v>
                </c:pt>
                <c:pt idx="85">
                  <c:v>0.21047906343030692</c:v>
                </c:pt>
                <c:pt idx="86">
                  <c:v>0.19444434321515017</c:v>
                </c:pt>
                <c:pt idx="87">
                  <c:v>0.17498028598428092</c:v>
                </c:pt>
                <c:pt idx="88">
                  <c:v>0.1602724482111709</c:v>
                </c:pt>
                <c:pt idx="89">
                  <c:v>0.13566905757800785</c:v>
                </c:pt>
                <c:pt idx="90">
                  <c:v>0.11532664154747384</c:v>
                </c:pt>
                <c:pt idx="91">
                  <c:v>8.8275059366308972E-2</c:v>
                </c:pt>
                <c:pt idx="92">
                  <c:v>6.9773459118051148E-2</c:v>
                </c:pt>
                <c:pt idx="93">
                  <c:v>5.2196938882206195E-2</c:v>
                </c:pt>
                <c:pt idx="94">
                  <c:v>3.9105655070181336E-2</c:v>
                </c:pt>
                <c:pt idx="95">
                  <c:v>2.7294532487455121E-2</c:v>
                </c:pt>
                <c:pt idx="96">
                  <c:v>1.9912580873251234E-2</c:v>
                </c:pt>
                <c:pt idx="97">
                  <c:v>1.4212592917979883E-2</c:v>
                </c:pt>
                <c:pt idx="98">
                  <c:v>8.5032607201589033E-3</c:v>
                </c:pt>
                <c:pt idx="99">
                  <c:v>5.4476934064314735E-3</c:v>
                </c:pt>
                <c:pt idx="100">
                  <c:v>5.5785128021262264E-3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E4-4610-914C-D7CE59A44532}"/>
            </c:ext>
          </c:extLst>
        </c:ser>
        <c:ser>
          <c:idx val="2"/>
          <c:order val="2"/>
          <c:tx>
            <c:strRef>
              <c:f>'Age structures'!$P$5</c:f>
              <c:strCache>
                <c:ptCount val="1"/>
                <c:pt idx="0">
                  <c:v>Nymburk</c:v>
                </c:pt>
              </c:strCache>
            </c:strRef>
          </c:tx>
          <c:spPr>
            <a:noFill/>
            <a:ln w="15875">
              <a:solidFill>
                <a:srgbClr val="0070C0"/>
              </a:solidFill>
            </a:ln>
            <a:effectLst/>
          </c:spPr>
          <c:invertIfNegative val="0"/>
          <c:cat>
            <c:strRef>
              <c:f>'Age structures'!$M$6:$M$106</c:f>
              <c:strCach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100+</c:v>
                </c:pt>
              </c:strCache>
            </c:strRef>
          </c:cat>
          <c:val>
            <c:numRef>
              <c:f>'Age structures'!$P$6:$P$106</c:f>
              <c:numCache>
                <c:formatCode>0.00</c:formatCode>
                <c:ptCount val="101"/>
                <c:pt idx="0">
                  <c:v>-0.51033451985289779</c:v>
                </c:pt>
                <c:pt idx="1">
                  <c:v>-0.56933273024051601</c:v>
                </c:pt>
                <c:pt idx="2">
                  <c:v>-0.57129933725343662</c:v>
                </c:pt>
                <c:pt idx="3">
                  <c:v>-0.60571495997954727</c:v>
                </c:pt>
                <c:pt idx="4">
                  <c:v>-0.54868335660484968</c:v>
                </c:pt>
                <c:pt idx="5">
                  <c:v>-0.57523255127927786</c:v>
                </c:pt>
                <c:pt idx="6">
                  <c:v>-0.59883183543432517</c:v>
                </c:pt>
                <c:pt idx="7">
                  <c:v>-0.56048299868237339</c:v>
                </c:pt>
                <c:pt idx="8">
                  <c:v>-0.58899880036972208</c:v>
                </c:pt>
                <c:pt idx="9">
                  <c:v>-0.5978485319278648</c:v>
                </c:pt>
                <c:pt idx="10">
                  <c:v>-0.71584495270310133</c:v>
                </c:pt>
                <c:pt idx="11">
                  <c:v>-0.62734763712167396</c:v>
                </c:pt>
                <c:pt idx="12">
                  <c:v>-0.6548801353025625</c:v>
                </c:pt>
                <c:pt idx="13">
                  <c:v>-0.64111388621211818</c:v>
                </c:pt>
                <c:pt idx="14">
                  <c:v>-0.5673661232275955</c:v>
                </c:pt>
                <c:pt idx="15">
                  <c:v>-0.56638281972113513</c:v>
                </c:pt>
                <c:pt idx="16">
                  <c:v>-0.51820094790458027</c:v>
                </c:pt>
                <c:pt idx="17">
                  <c:v>-0.50541800232059619</c:v>
                </c:pt>
                <c:pt idx="18">
                  <c:v>-0.53885032154024659</c:v>
                </c:pt>
                <c:pt idx="19">
                  <c:v>-0.46608586206218405</c:v>
                </c:pt>
                <c:pt idx="20">
                  <c:v>-0.48476862868492993</c:v>
                </c:pt>
                <c:pt idx="21">
                  <c:v>-0.41200416920686739</c:v>
                </c:pt>
                <c:pt idx="22">
                  <c:v>-0.44936970245235897</c:v>
                </c:pt>
                <c:pt idx="23">
                  <c:v>-0.45625282699758107</c:v>
                </c:pt>
                <c:pt idx="24">
                  <c:v>-0.45133630946527953</c:v>
                </c:pt>
                <c:pt idx="25">
                  <c:v>-0.47001907608802534</c:v>
                </c:pt>
                <c:pt idx="26">
                  <c:v>-0.47395229011386658</c:v>
                </c:pt>
                <c:pt idx="27">
                  <c:v>-0.57129933725343662</c:v>
                </c:pt>
                <c:pt idx="28">
                  <c:v>-0.58408228283742059</c:v>
                </c:pt>
                <c:pt idx="29">
                  <c:v>-0.64406379673149905</c:v>
                </c:pt>
                <c:pt idx="30">
                  <c:v>-0.65684674231548312</c:v>
                </c:pt>
                <c:pt idx="31">
                  <c:v>-0.62243111958937247</c:v>
                </c:pt>
                <c:pt idx="32">
                  <c:v>-0.63029754764105483</c:v>
                </c:pt>
                <c:pt idx="33">
                  <c:v>-0.65094692127672127</c:v>
                </c:pt>
                <c:pt idx="34">
                  <c:v>-0.64603040374441967</c:v>
                </c:pt>
                <c:pt idx="35">
                  <c:v>-0.67061299140592734</c:v>
                </c:pt>
                <c:pt idx="36">
                  <c:v>-0.67552950893822883</c:v>
                </c:pt>
                <c:pt idx="37">
                  <c:v>-0.70994513166433948</c:v>
                </c:pt>
                <c:pt idx="38">
                  <c:v>-0.7119117386772601</c:v>
                </c:pt>
                <c:pt idx="39">
                  <c:v>-0.75517709296151347</c:v>
                </c:pt>
                <c:pt idx="40">
                  <c:v>-0.81712521386851267</c:v>
                </c:pt>
                <c:pt idx="41">
                  <c:v>-0.95872091879879651</c:v>
                </c:pt>
                <c:pt idx="42">
                  <c:v>-0.99706975555074828</c:v>
                </c:pt>
                <c:pt idx="43">
                  <c:v>-0.93413833113728872</c:v>
                </c:pt>
                <c:pt idx="44">
                  <c:v>-0.96068752581171712</c:v>
                </c:pt>
                <c:pt idx="45">
                  <c:v>-0.98035359594092308</c:v>
                </c:pt>
                <c:pt idx="46">
                  <c:v>-1.0246022537316368</c:v>
                </c:pt>
                <c:pt idx="47">
                  <c:v>-0.89185628035949571</c:v>
                </c:pt>
                <c:pt idx="48">
                  <c:v>-0.80040905425868747</c:v>
                </c:pt>
                <c:pt idx="49">
                  <c:v>-0.75419378945505322</c:v>
                </c:pt>
                <c:pt idx="50">
                  <c:v>-0.66864638439300672</c:v>
                </c:pt>
                <c:pt idx="51">
                  <c:v>-0.64504710023795941</c:v>
                </c:pt>
                <c:pt idx="52">
                  <c:v>-0.65094692127672127</c:v>
                </c:pt>
                <c:pt idx="53">
                  <c:v>-0.6430804932250388</c:v>
                </c:pt>
                <c:pt idx="54">
                  <c:v>-0.61161478101830913</c:v>
                </c:pt>
                <c:pt idx="55">
                  <c:v>-0.55458317764361142</c:v>
                </c:pt>
                <c:pt idx="56">
                  <c:v>-0.67651281244468919</c:v>
                </c:pt>
                <c:pt idx="57">
                  <c:v>-0.5457334460854687</c:v>
                </c:pt>
                <c:pt idx="58">
                  <c:v>-0.53491710751440535</c:v>
                </c:pt>
                <c:pt idx="59">
                  <c:v>-0.51033451985289779</c:v>
                </c:pt>
                <c:pt idx="60">
                  <c:v>-0.45428621998466046</c:v>
                </c:pt>
                <c:pt idx="61">
                  <c:v>-0.47198568310094596</c:v>
                </c:pt>
                <c:pt idx="62">
                  <c:v>-0.56146630218883364</c:v>
                </c:pt>
                <c:pt idx="63">
                  <c:v>-0.57228264075989699</c:v>
                </c:pt>
                <c:pt idx="64">
                  <c:v>-0.5673661232275955</c:v>
                </c:pt>
                <c:pt idx="65">
                  <c:v>-0.56441621270821452</c:v>
                </c:pt>
                <c:pt idx="66">
                  <c:v>-0.58899880036972208</c:v>
                </c:pt>
                <c:pt idx="67">
                  <c:v>-0.56638281972113513</c:v>
                </c:pt>
                <c:pt idx="68">
                  <c:v>-0.57523255127927786</c:v>
                </c:pt>
                <c:pt idx="69">
                  <c:v>-0.54081692855316721</c:v>
                </c:pt>
                <c:pt idx="70">
                  <c:v>-0.49558496725599321</c:v>
                </c:pt>
                <c:pt idx="71">
                  <c:v>-0.54081692855316721</c:v>
                </c:pt>
                <c:pt idx="72">
                  <c:v>-0.50443469881413594</c:v>
                </c:pt>
                <c:pt idx="73">
                  <c:v>-0.49951818128183445</c:v>
                </c:pt>
                <c:pt idx="74">
                  <c:v>-0.46411925504926349</c:v>
                </c:pt>
                <c:pt idx="75">
                  <c:v>-0.36283899388385216</c:v>
                </c:pt>
                <c:pt idx="76">
                  <c:v>-0.35497256583216974</c:v>
                </c:pt>
                <c:pt idx="77">
                  <c:v>-0.31760703258667822</c:v>
                </c:pt>
                <c:pt idx="78">
                  <c:v>-0.2576255186925997</c:v>
                </c:pt>
                <c:pt idx="79">
                  <c:v>-0.20157721882436233</c:v>
                </c:pt>
                <c:pt idx="80">
                  <c:v>-0.21141025388896534</c:v>
                </c:pt>
                <c:pt idx="81">
                  <c:v>-0.1465122224625853</c:v>
                </c:pt>
                <c:pt idx="82">
                  <c:v>-0.14061240142382347</c:v>
                </c:pt>
                <c:pt idx="83">
                  <c:v>-0.10914668921709375</c:v>
                </c:pt>
                <c:pt idx="84">
                  <c:v>-0.10521347519125253</c:v>
                </c:pt>
                <c:pt idx="85">
                  <c:v>-9.5380440126649493E-2</c:v>
                </c:pt>
                <c:pt idx="86">
                  <c:v>-9.5380440126649493E-2</c:v>
                </c:pt>
                <c:pt idx="87">
                  <c:v>-7.5714369997443409E-2</c:v>
                </c:pt>
                <c:pt idx="88">
                  <c:v>-6.4898031426380065E-2</c:v>
                </c:pt>
                <c:pt idx="89">
                  <c:v>-5.9981513894078547E-2</c:v>
                </c:pt>
                <c:pt idx="90">
                  <c:v>-4.2282050777793075E-2</c:v>
                </c:pt>
                <c:pt idx="91">
                  <c:v>-1.8682766622745775E-2</c:v>
                </c:pt>
                <c:pt idx="92">
                  <c:v>-2.1632677142126688E-2</c:v>
                </c:pt>
                <c:pt idx="93">
                  <c:v>-1.2782945583983952E-2</c:v>
                </c:pt>
                <c:pt idx="94">
                  <c:v>-1.4749552596904561E-2</c:v>
                </c:pt>
                <c:pt idx="95">
                  <c:v>-1.9666070129206082E-3</c:v>
                </c:pt>
                <c:pt idx="96">
                  <c:v>-8.8497315581427365E-3</c:v>
                </c:pt>
                <c:pt idx="97">
                  <c:v>-1.9666070129206082E-3</c:v>
                </c:pt>
                <c:pt idx="98">
                  <c:v>-1.9666070129206082E-3</c:v>
                </c:pt>
                <c:pt idx="99">
                  <c:v>0</c:v>
                </c:pt>
                <c:pt idx="100">
                  <c:v>-9.8330350646030408E-4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6E4-4610-914C-D7CE59A44532}"/>
            </c:ext>
          </c:extLst>
        </c:ser>
        <c:ser>
          <c:idx val="3"/>
          <c:order val="3"/>
          <c:tx>
            <c:strRef>
              <c:f>'Age structures'!$Q$5</c:f>
              <c:strCache>
                <c:ptCount val="1"/>
                <c:pt idx="0">
                  <c:v>Nymburk</c:v>
                </c:pt>
              </c:strCache>
            </c:strRef>
          </c:tx>
          <c:spPr>
            <a:noFill/>
            <a:ln w="15875">
              <a:solidFill>
                <a:srgbClr val="C00000"/>
              </a:solidFill>
            </a:ln>
            <a:effectLst/>
          </c:spPr>
          <c:invertIfNegative val="0"/>
          <c:cat>
            <c:strRef>
              <c:f>'Age structures'!$M$6:$M$106</c:f>
              <c:strCach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100+</c:v>
                </c:pt>
              </c:strCache>
            </c:strRef>
          </c:cat>
          <c:val>
            <c:numRef>
              <c:f>'Age structures'!$Q$6:$Q$106</c:f>
              <c:numCache>
                <c:formatCode>#,##0.00</c:formatCode>
                <c:ptCount val="101"/>
                <c:pt idx="0">
                  <c:v>0.5152510373851994</c:v>
                </c:pt>
                <c:pt idx="1">
                  <c:v>0.57129933725343662</c:v>
                </c:pt>
                <c:pt idx="2">
                  <c:v>0.55064996361777019</c:v>
                </c:pt>
                <c:pt idx="3">
                  <c:v>0.54081692855316721</c:v>
                </c:pt>
                <c:pt idx="4">
                  <c:v>0.55654978465653204</c:v>
                </c:pt>
                <c:pt idx="5">
                  <c:v>0.53098389348856423</c:v>
                </c:pt>
                <c:pt idx="6">
                  <c:v>0.62243111958937247</c:v>
                </c:pt>
                <c:pt idx="7">
                  <c:v>0.55261657063069081</c:v>
                </c:pt>
                <c:pt idx="8">
                  <c:v>0.55458317764361142</c:v>
                </c:pt>
                <c:pt idx="9">
                  <c:v>0.58309897933096033</c:v>
                </c:pt>
                <c:pt idx="10">
                  <c:v>0.63521406517335643</c:v>
                </c:pt>
                <c:pt idx="11">
                  <c:v>0.63521406517335643</c:v>
                </c:pt>
                <c:pt idx="12">
                  <c:v>0.65389683179610225</c:v>
                </c:pt>
                <c:pt idx="13">
                  <c:v>0.62734763712167396</c:v>
                </c:pt>
                <c:pt idx="14">
                  <c:v>0.5457334460854687</c:v>
                </c:pt>
                <c:pt idx="15">
                  <c:v>0.52606737595626263</c:v>
                </c:pt>
                <c:pt idx="16">
                  <c:v>0.47886880764616807</c:v>
                </c:pt>
                <c:pt idx="17">
                  <c:v>0.47001907608802534</c:v>
                </c:pt>
                <c:pt idx="18">
                  <c:v>0.48083541465908869</c:v>
                </c:pt>
                <c:pt idx="19">
                  <c:v>0.43363684634899413</c:v>
                </c:pt>
                <c:pt idx="20">
                  <c:v>0.43265354284253382</c:v>
                </c:pt>
                <c:pt idx="21">
                  <c:v>0.40610434816810553</c:v>
                </c:pt>
                <c:pt idx="22">
                  <c:v>0.39332140258412163</c:v>
                </c:pt>
                <c:pt idx="23">
                  <c:v>0.43855336388129562</c:v>
                </c:pt>
                <c:pt idx="24">
                  <c:v>0.41003756219394677</c:v>
                </c:pt>
                <c:pt idx="25">
                  <c:v>0.4877185392043108</c:v>
                </c:pt>
                <c:pt idx="26">
                  <c:v>0.481818718165549</c:v>
                </c:pt>
                <c:pt idx="27">
                  <c:v>0.54868335660484968</c:v>
                </c:pt>
                <c:pt idx="28">
                  <c:v>0.53885032154024659</c:v>
                </c:pt>
                <c:pt idx="29">
                  <c:v>0.62243111958937247</c:v>
                </c:pt>
                <c:pt idx="30">
                  <c:v>0.64603040374441967</c:v>
                </c:pt>
                <c:pt idx="31">
                  <c:v>0.63914727919919756</c:v>
                </c:pt>
                <c:pt idx="32">
                  <c:v>0.61161478101830913</c:v>
                </c:pt>
                <c:pt idx="33">
                  <c:v>0.61653129855061062</c:v>
                </c:pt>
                <c:pt idx="34">
                  <c:v>0.65389683179610225</c:v>
                </c:pt>
                <c:pt idx="35">
                  <c:v>0.69814548958681588</c:v>
                </c:pt>
                <c:pt idx="36">
                  <c:v>0.66077995634132436</c:v>
                </c:pt>
                <c:pt idx="37">
                  <c:v>0.68929575802867304</c:v>
                </c:pt>
                <c:pt idx="38">
                  <c:v>0.73747762984522802</c:v>
                </c:pt>
                <c:pt idx="39">
                  <c:v>0.76304352101319595</c:v>
                </c:pt>
                <c:pt idx="40">
                  <c:v>0.8544907471140043</c:v>
                </c:pt>
                <c:pt idx="41">
                  <c:v>0.88103994178843248</c:v>
                </c:pt>
                <c:pt idx="42">
                  <c:v>0.96462073983755825</c:v>
                </c:pt>
                <c:pt idx="43">
                  <c:v>0.95577100827941552</c:v>
                </c:pt>
                <c:pt idx="44">
                  <c:v>0.92037208204684451</c:v>
                </c:pt>
                <c:pt idx="45">
                  <c:v>0.98920332749906581</c:v>
                </c:pt>
                <c:pt idx="46">
                  <c:v>0.9705205608763201</c:v>
                </c:pt>
                <c:pt idx="47">
                  <c:v>0.81712521386851267</c:v>
                </c:pt>
                <c:pt idx="48">
                  <c:v>0.74239414737752962</c:v>
                </c:pt>
                <c:pt idx="49">
                  <c:v>0.72469468426124406</c:v>
                </c:pt>
                <c:pt idx="50">
                  <c:v>0.67552950893822883</c:v>
                </c:pt>
                <c:pt idx="51">
                  <c:v>0.63226415465397545</c:v>
                </c:pt>
                <c:pt idx="52">
                  <c:v>0.59686522842140455</c:v>
                </c:pt>
                <c:pt idx="53">
                  <c:v>0.5860488898503412</c:v>
                </c:pt>
                <c:pt idx="54">
                  <c:v>0.57719915829219848</c:v>
                </c:pt>
                <c:pt idx="55">
                  <c:v>0.58506558634388084</c:v>
                </c:pt>
                <c:pt idx="56">
                  <c:v>0.57424924777281761</c:v>
                </c:pt>
                <c:pt idx="57">
                  <c:v>0.59194871088910306</c:v>
                </c:pt>
                <c:pt idx="58">
                  <c:v>0.50246809180121532</c:v>
                </c:pt>
                <c:pt idx="59">
                  <c:v>0.54180023205962746</c:v>
                </c:pt>
                <c:pt idx="60">
                  <c:v>0.51623434089165965</c:v>
                </c:pt>
                <c:pt idx="61">
                  <c:v>0.52311746543688176</c:v>
                </c:pt>
                <c:pt idx="62">
                  <c:v>0.57326594426635724</c:v>
                </c:pt>
                <c:pt idx="63">
                  <c:v>0.64898031426380065</c:v>
                </c:pt>
                <c:pt idx="64">
                  <c:v>0.59981513894078542</c:v>
                </c:pt>
                <c:pt idx="65">
                  <c:v>0.66176325984778461</c:v>
                </c:pt>
                <c:pt idx="66">
                  <c:v>0.63029754764105483</c:v>
                </c:pt>
                <c:pt idx="67">
                  <c:v>0.62341442309583273</c:v>
                </c:pt>
                <c:pt idx="68">
                  <c:v>0.66569647387362585</c:v>
                </c:pt>
                <c:pt idx="69">
                  <c:v>0.62538103010875334</c:v>
                </c:pt>
                <c:pt idx="70">
                  <c:v>0.6548801353025625</c:v>
                </c:pt>
                <c:pt idx="71">
                  <c:v>0.62538103010875334</c:v>
                </c:pt>
                <c:pt idx="72">
                  <c:v>0.59391531790202357</c:v>
                </c:pt>
                <c:pt idx="73">
                  <c:v>0.60178174595370615</c:v>
                </c:pt>
                <c:pt idx="74">
                  <c:v>0.62243111958937247</c:v>
                </c:pt>
                <c:pt idx="75">
                  <c:v>0.48968514621723142</c:v>
                </c:pt>
                <c:pt idx="76">
                  <c:v>0.46706916556864436</c:v>
                </c:pt>
                <c:pt idx="77">
                  <c:v>0.42183720427147037</c:v>
                </c:pt>
                <c:pt idx="78">
                  <c:v>0.38447167102597885</c:v>
                </c:pt>
                <c:pt idx="79">
                  <c:v>0.33333988869004305</c:v>
                </c:pt>
                <c:pt idx="80">
                  <c:v>0.31662372908021791</c:v>
                </c:pt>
                <c:pt idx="81">
                  <c:v>0.26057542921198057</c:v>
                </c:pt>
                <c:pt idx="82">
                  <c:v>0.25860882219906001</c:v>
                </c:pt>
                <c:pt idx="83">
                  <c:v>0.23402623453755239</c:v>
                </c:pt>
                <c:pt idx="84">
                  <c:v>0.19764400479852112</c:v>
                </c:pt>
                <c:pt idx="85">
                  <c:v>0.20354382583728292</c:v>
                </c:pt>
                <c:pt idx="86">
                  <c:v>0.1691282031111723</c:v>
                </c:pt>
                <c:pt idx="87">
                  <c:v>0.1465122224625853</c:v>
                </c:pt>
                <c:pt idx="88">
                  <c:v>0.1435623119432044</c:v>
                </c:pt>
                <c:pt idx="89">
                  <c:v>0.1209463312946174</c:v>
                </c:pt>
                <c:pt idx="90">
                  <c:v>0.10324686817833192</c:v>
                </c:pt>
                <c:pt idx="91">
                  <c:v>6.1948120906999152E-2</c:v>
                </c:pt>
                <c:pt idx="92">
                  <c:v>4.9165175323015203E-2</c:v>
                </c:pt>
                <c:pt idx="93">
                  <c:v>4.5231961297173981E-2</c:v>
                </c:pt>
                <c:pt idx="94">
                  <c:v>2.6549194674428213E-2</c:v>
                </c:pt>
                <c:pt idx="95">
                  <c:v>1.8682766622745775E-2</c:v>
                </c:pt>
                <c:pt idx="96">
                  <c:v>2.1632677142126688E-2</c:v>
                </c:pt>
                <c:pt idx="97">
                  <c:v>1.0816338571063344E-2</c:v>
                </c:pt>
                <c:pt idx="98">
                  <c:v>1.0816338571063344E-2</c:v>
                </c:pt>
                <c:pt idx="99">
                  <c:v>2.949910519380912E-3</c:v>
                </c:pt>
                <c:pt idx="100">
                  <c:v>1.9666070129206082E-3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6E4-4610-914C-D7CE59A445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808076592"/>
        <c:axId val="1628834240"/>
      </c:barChart>
      <c:catAx>
        <c:axId val="180807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Věk</a:t>
                </a:r>
              </a:p>
            </c:rich>
          </c:tx>
          <c:layout>
            <c:manualLayout>
              <c:xMode val="edge"/>
              <c:yMode val="edge"/>
              <c:x val="3.4662045060658578E-2"/>
              <c:y val="0.488341389389213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>
                  <a:noFill/>
                </a:ln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8834240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62883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Population (in 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;0.0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8076592"/>
        <c:crosses val="autoZero"/>
        <c:crossBetween val="between"/>
        <c:majorUnit val="0.5"/>
      </c:valAx>
      <c:spPr>
        <a:noFill/>
        <a:ln w="635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6756760690875492"/>
          <c:y val="5.5538804722347415E-2"/>
          <c:w val="0.14834263568007203"/>
          <c:h val="0.19184605458323978"/>
        </c:manualLayout>
      </c:layout>
      <c:overlay val="0"/>
      <c:spPr>
        <a:solidFill>
          <a:schemeClr val="bg1"/>
        </a:solidFill>
        <a:ln w="635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en-US"/>
    </a:p>
  </c:txPr>
  <c:printSettings>
    <c:headerFooter/>
    <c:pageMargins b="0.78740157499999996" l="0.7" r="0.7" t="0.78740157499999996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9524</xdr:colOff>
      <xdr:row>7</xdr:row>
      <xdr:rowOff>9525</xdr:rowOff>
    </xdr:from>
    <xdr:to>
      <xdr:col>29</xdr:col>
      <xdr:colOff>190499</xdr:colOff>
      <xdr:row>35</xdr:row>
      <xdr:rowOff>104774</xdr:rowOff>
    </xdr:to>
    <xdr:graphicFrame macro="">
      <xdr:nvGraphicFramePr>
        <xdr:cNvPr id="2" name="Graf 2">
          <a:extLst>
            <a:ext uri="{FF2B5EF4-FFF2-40B4-BE49-F238E27FC236}">
              <a16:creationId xmlns:a16="http://schemas.microsoft.com/office/drawing/2014/main" id="{7E955330-1EF4-426D-8267-8A9DC2F72A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0</xdr:colOff>
      <xdr:row>7</xdr:row>
      <xdr:rowOff>0</xdr:rowOff>
    </xdr:from>
    <xdr:to>
      <xdr:col>39</xdr:col>
      <xdr:colOff>180975</xdr:colOff>
      <xdr:row>35</xdr:row>
      <xdr:rowOff>95249</xdr:rowOff>
    </xdr:to>
    <xdr:graphicFrame macro="">
      <xdr:nvGraphicFramePr>
        <xdr:cNvPr id="3" name="Graf 3">
          <a:extLst>
            <a:ext uri="{FF2B5EF4-FFF2-40B4-BE49-F238E27FC236}">
              <a16:creationId xmlns:a16="http://schemas.microsoft.com/office/drawing/2014/main" id="{B0024920-DE85-4C71-BA0C-860223B54B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40</xdr:col>
      <xdr:colOff>0</xdr:colOff>
      <xdr:row>7</xdr:row>
      <xdr:rowOff>0</xdr:rowOff>
    </xdr:from>
    <xdr:to>
      <xdr:col>49</xdr:col>
      <xdr:colOff>180975</xdr:colOff>
      <xdr:row>35</xdr:row>
      <xdr:rowOff>95249</xdr:rowOff>
    </xdr:to>
    <xdr:graphicFrame macro="">
      <xdr:nvGraphicFramePr>
        <xdr:cNvPr id="4" name="Graf 4">
          <a:extLst>
            <a:ext uri="{FF2B5EF4-FFF2-40B4-BE49-F238E27FC236}">
              <a16:creationId xmlns:a16="http://schemas.microsoft.com/office/drawing/2014/main" id="{05DD1484-5F4B-45E8-B94D-5F9C0EAAFC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0.30503</cdr:x>
      <cdr:y>0.08596</cdr:y>
    </cdr:from>
    <cdr:to>
      <cdr:x>0.40555</cdr:x>
      <cdr:y>0.1386</cdr:y>
    </cdr:to>
    <cdr:sp macro="" textlink="">
      <cdr:nvSpPr>
        <cdr:cNvPr id="2" name="TextovéPole 1">
          <a:extLst xmlns:a="http://schemas.openxmlformats.org/drawingml/2006/main">
            <a:ext uri="{FF2B5EF4-FFF2-40B4-BE49-F238E27FC236}">
              <a16:creationId xmlns:a16="http://schemas.microsoft.com/office/drawing/2014/main" id="{FC0FB25C-FC7D-47C5-B171-D6E33590471A}"/>
            </a:ext>
          </a:extLst>
        </cdr:cNvPr>
        <cdr:cNvSpPr txBox="1"/>
      </cdr:nvSpPr>
      <cdr:spPr>
        <a:xfrm xmlns:a="http://schemas.openxmlformats.org/drawingml/2006/main">
          <a:off x="1676401" y="466725"/>
          <a:ext cx="552450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cs-CZ" sz="1200" b="1" i="0"/>
            <a:t>MALES</a:t>
          </a:r>
        </a:p>
      </cdr:txBody>
    </cdr:sp>
  </cdr:relSizeAnchor>
  <cdr:relSizeAnchor xmlns:cdr="http://schemas.openxmlformats.org/drawingml/2006/chartDrawing">
    <cdr:from>
      <cdr:x>0.68689</cdr:x>
      <cdr:y>0.08304</cdr:y>
    </cdr:from>
    <cdr:to>
      <cdr:x>0.78741</cdr:x>
      <cdr:y>0.13567</cdr:y>
    </cdr:to>
    <cdr:sp macro="" textlink="">
      <cdr:nvSpPr>
        <cdr:cNvPr id="3" name="TextovéPole 1">
          <a:extLst xmlns:a="http://schemas.openxmlformats.org/drawingml/2006/main">
            <a:ext uri="{FF2B5EF4-FFF2-40B4-BE49-F238E27FC236}">
              <a16:creationId xmlns:a16="http://schemas.microsoft.com/office/drawing/2014/main" id="{476EBC20-4C41-4C5B-8352-09AE4C8291D5}"/>
            </a:ext>
          </a:extLst>
        </cdr:cNvPr>
        <cdr:cNvSpPr txBox="1"/>
      </cdr:nvSpPr>
      <cdr:spPr>
        <a:xfrm xmlns:a="http://schemas.openxmlformats.org/drawingml/2006/main">
          <a:off x="3775075" y="450850"/>
          <a:ext cx="552450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cs-CZ" sz="1200" b="1" i="0"/>
            <a:t>FEMALES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0.30503</cdr:x>
      <cdr:y>0.08596</cdr:y>
    </cdr:from>
    <cdr:to>
      <cdr:x>0.40555</cdr:x>
      <cdr:y>0.1386</cdr:y>
    </cdr:to>
    <cdr:sp macro="" textlink="">
      <cdr:nvSpPr>
        <cdr:cNvPr id="2" name="TextovéPole 1">
          <a:extLst xmlns:a="http://schemas.openxmlformats.org/drawingml/2006/main">
            <a:ext uri="{FF2B5EF4-FFF2-40B4-BE49-F238E27FC236}">
              <a16:creationId xmlns:a16="http://schemas.microsoft.com/office/drawing/2014/main" id="{FC0FB25C-FC7D-47C5-B171-D6E33590471A}"/>
            </a:ext>
          </a:extLst>
        </cdr:cNvPr>
        <cdr:cNvSpPr txBox="1"/>
      </cdr:nvSpPr>
      <cdr:spPr>
        <a:xfrm xmlns:a="http://schemas.openxmlformats.org/drawingml/2006/main">
          <a:off x="1676401" y="466725"/>
          <a:ext cx="552450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cs-CZ" sz="1200" b="1" i="0"/>
            <a:t>MALES</a:t>
          </a:r>
        </a:p>
      </cdr:txBody>
    </cdr:sp>
  </cdr:relSizeAnchor>
  <cdr:relSizeAnchor xmlns:cdr="http://schemas.openxmlformats.org/drawingml/2006/chartDrawing">
    <cdr:from>
      <cdr:x>0.68689</cdr:x>
      <cdr:y>0.08304</cdr:y>
    </cdr:from>
    <cdr:to>
      <cdr:x>0.78741</cdr:x>
      <cdr:y>0.13567</cdr:y>
    </cdr:to>
    <cdr:sp macro="" textlink="">
      <cdr:nvSpPr>
        <cdr:cNvPr id="3" name="TextovéPole 1">
          <a:extLst xmlns:a="http://schemas.openxmlformats.org/drawingml/2006/main">
            <a:ext uri="{FF2B5EF4-FFF2-40B4-BE49-F238E27FC236}">
              <a16:creationId xmlns:a16="http://schemas.microsoft.com/office/drawing/2014/main" id="{476EBC20-4C41-4C5B-8352-09AE4C8291D5}"/>
            </a:ext>
          </a:extLst>
        </cdr:cNvPr>
        <cdr:cNvSpPr txBox="1"/>
      </cdr:nvSpPr>
      <cdr:spPr>
        <a:xfrm xmlns:a="http://schemas.openxmlformats.org/drawingml/2006/main">
          <a:off x="3775075" y="450850"/>
          <a:ext cx="552450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cs-CZ" sz="1200" b="1" i="0"/>
            <a:t>FEMALES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0.1851</cdr:x>
      <cdr:y>0.28878</cdr:y>
    </cdr:from>
    <cdr:to>
      <cdr:x>0.28562</cdr:x>
      <cdr:y>0.34142</cdr:y>
    </cdr:to>
    <cdr:sp macro="" textlink="">
      <cdr:nvSpPr>
        <cdr:cNvPr id="2" name="TextovéPole 1">
          <a:extLst xmlns:a="http://schemas.openxmlformats.org/drawingml/2006/main">
            <a:ext uri="{FF2B5EF4-FFF2-40B4-BE49-F238E27FC236}">
              <a16:creationId xmlns:a16="http://schemas.microsoft.com/office/drawing/2014/main" id="{49FA052F-ECF7-F654-CF02-D75DD2F58C29}"/>
            </a:ext>
          </a:extLst>
        </cdr:cNvPr>
        <cdr:cNvSpPr txBox="1"/>
      </cdr:nvSpPr>
      <cdr:spPr>
        <a:xfrm xmlns:a="http://schemas.openxmlformats.org/drawingml/2006/main">
          <a:off x="1049020" y="1506220"/>
          <a:ext cx="569685" cy="27456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cs-CZ" sz="1200" b="1" i="0"/>
            <a:t>MALES</a:t>
          </a:r>
        </a:p>
      </cdr:txBody>
    </cdr:sp>
  </cdr:relSizeAnchor>
  <cdr:relSizeAnchor xmlns:cdr="http://schemas.openxmlformats.org/drawingml/2006/chartDrawing">
    <cdr:from>
      <cdr:x>0.76594</cdr:x>
      <cdr:y>0.28878</cdr:y>
    </cdr:from>
    <cdr:to>
      <cdr:x>0.86646</cdr:x>
      <cdr:y>0.34141</cdr:y>
    </cdr:to>
    <cdr:sp macro="" textlink="">
      <cdr:nvSpPr>
        <cdr:cNvPr id="3" name="TextovéPole 1">
          <a:extLst xmlns:a="http://schemas.openxmlformats.org/drawingml/2006/main">
            <a:ext uri="{FF2B5EF4-FFF2-40B4-BE49-F238E27FC236}">
              <a16:creationId xmlns:a16="http://schemas.microsoft.com/office/drawing/2014/main" id="{63B6F9C8-12CB-890E-37BD-E7208FBA1B0E}"/>
            </a:ext>
          </a:extLst>
        </cdr:cNvPr>
        <cdr:cNvSpPr txBox="1"/>
      </cdr:nvSpPr>
      <cdr:spPr>
        <a:xfrm xmlns:a="http://schemas.openxmlformats.org/drawingml/2006/main">
          <a:off x="4340860" y="1506220"/>
          <a:ext cx="569685" cy="27451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cs-CZ" sz="1200" b="1" i="0"/>
            <a:t>FEMALES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C95F3-2A1F-417D-BBA8-82A7F83E39F2}">
  <dimension ref="A1:AO109"/>
  <sheetViews>
    <sheetView tabSelected="1" zoomScale="85" zoomScaleNormal="85" workbookViewId="0">
      <pane ySplit="5" topLeftCell="A110" activePane="bottomLeft" state="frozen"/>
      <selection pane="bottomLeft" activeCell="O15" sqref="O15"/>
    </sheetView>
  </sheetViews>
  <sheetFormatPr defaultColWidth="8.88671875" defaultRowHeight="14.4" x14ac:dyDescent="0.3"/>
  <cols>
    <col min="1" max="1" width="11.88671875" customWidth="1"/>
    <col min="2" max="2" width="9.88671875" bestFit="1" customWidth="1"/>
    <col min="4" max="4" width="11" customWidth="1"/>
    <col min="5" max="5" width="10.44140625" customWidth="1"/>
    <col min="14" max="14" width="10.5546875" bestFit="1" customWidth="1"/>
  </cols>
  <sheetData>
    <row r="1" spans="1:41" ht="21" x14ac:dyDescent="0.4">
      <c r="A1" s="19" t="s">
        <v>108</v>
      </c>
      <c r="R1">
        <v>-1</v>
      </c>
    </row>
    <row r="2" spans="1:41" x14ac:dyDescent="0.3">
      <c r="A2" s="18" t="s">
        <v>107</v>
      </c>
      <c r="B2" s="17"/>
      <c r="C2" s="18"/>
      <c r="D2" s="17"/>
      <c r="E2" s="17"/>
      <c r="F2" s="18"/>
      <c r="G2" s="17"/>
      <c r="H2" s="17"/>
      <c r="I2" s="16"/>
    </row>
    <row r="3" spans="1:41" x14ac:dyDescent="0.3">
      <c r="A3" s="15" t="s">
        <v>115</v>
      </c>
      <c r="G3" s="15" t="s">
        <v>116</v>
      </c>
      <c r="M3" s="15" t="s">
        <v>117</v>
      </c>
    </row>
    <row r="4" spans="1:41" ht="15" customHeight="1" x14ac:dyDescent="0.3">
      <c r="A4" s="22" t="s">
        <v>106</v>
      </c>
      <c r="B4" s="22" t="s">
        <v>109</v>
      </c>
      <c r="C4" s="25" t="s">
        <v>110</v>
      </c>
      <c r="D4" s="25" t="s">
        <v>111</v>
      </c>
      <c r="E4" s="25" t="s">
        <v>112</v>
      </c>
      <c r="F4" s="12" t="s">
        <v>113</v>
      </c>
      <c r="G4" s="22" t="s">
        <v>3</v>
      </c>
      <c r="H4" s="22" t="s">
        <v>109</v>
      </c>
      <c r="I4" s="25" t="s">
        <v>110</v>
      </c>
      <c r="J4" s="25" t="s">
        <v>111</v>
      </c>
      <c r="K4" s="25" t="s">
        <v>112</v>
      </c>
      <c r="M4" s="14"/>
      <c r="N4" s="14" t="s">
        <v>0</v>
      </c>
      <c r="O4" s="13" t="s">
        <v>1</v>
      </c>
      <c r="P4" s="13" t="s">
        <v>0</v>
      </c>
      <c r="Q4" s="13" t="s">
        <v>1</v>
      </c>
    </row>
    <row r="5" spans="1:41" ht="26.25" customHeight="1" x14ac:dyDescent="0.3">
      <c r="A5" s="23"/>
      <c r="B5" s="24"/>
      <c r="C5" s="26"/>
      <c r="D5" s="26"/>
      <c r="E5" s="26"/>
      <c r="F5" s="12" t="s">
        <v>114</v>
      </c>
      <c r="G5" s="24"/>
      <c r="H5" s="24"/>
      <c r="I5" s="26"/>
      <c r="J5" s="26"/>
      <c r="K5" s="26"/>
      <c r="M5" s="11"/>
      <c r="N5" s="11" t="s">
        <v>118</v>
      </c>
      <c r="O5" s="10" t="s">
        <v>118</v>
      </c>
      <c r="P5" s="10" t="s">
        <v>105</v>
      </c>
      <c r="Q5" s="10" t="s">
        <v>105</v>
      </c>
    </row>
    <row r="6" spans="1:41" x14ac:dyDescent="0.3">
      <c r="A6" s="9" t="s">
        <v>104</v>
      </c>
      <c r="B6" s="2">
        <v>56184</v>
      </c>
      <c r="C6" s="2">
        <v>53869</v>
      </c>
      <c r="D6" s="2">
        <v>519</v>
      </c>
      <c r="E6" s="2">
        <v>524</v>
      </c>
      <c r="G6" s="9" t="s">
        <v>104</v>
      </c>
      <c r="H6" s="1">
        <f t="shared" ref="H6:H37" si="0">0-B6</f>
        <v>-56184</v>
      </c>
      <c r="I6" s="1">
        <f t="shared" ref="I6:I37" si="1">C6</f>
        <v>53869</v>
      </c>
      <c r="J6" s="1">
        <f t="shared" ref="J6:J37" si="2">0-D6</f>
        <v>-519</v>
      </c>
      <c r="K6" s="1">
        <f t="shared" ref="K6:K37" si="3">E6</f>
        <v>524</v>
      </c>
      <c r="M6" s="9" t="s">
        <v>104</v>
      </c>
      <c r="N6" s="7">
        <f>(B6/B$109*100)*-1</f>
        <v>-0.52499692340814053</v>
      </c>
      <c r="O6" s="8">
        <f>C6/B$109*100</f>
        <v>0.50336500190575828</v>
      </c>
      <c r="P6" s="7">
        <f>(D6/D$109*100)*-1</f>
        <v>-0.51033451985289779</v>
      </c>
      <c r="Q6" s="8">
        <f>E6/D$109*100</f>
        <v>0.5152510373851994</v>
      </c>
    </row>
    <row r="7" spans="1:41" ht="15.6" x14ac:dyDescent="0.3">
      <c r="A7" s="9" t="s">
        <v>103</v>
      </c>
      <c r="B7" s="2">
        <v>57721</v>
      </c>
      <c r="C7" s="2">
        <v>54834</v>
      </c>
      <c r="D7" s="2">
        <v>579</v>
      </c>
      <c r="E7" s="2">
        <v>581</v>
      </c>
      <c r="G7" s="9" t="s">
        <v>103</v>
      </c>
      <c r="H7" s="1">
        <f t="shared" si="0"/>
        <v>-57721</v>
      </c>
      <c r="I7" s="1">
        <f t="shared" si="1"/>
        <v>54834</v>
      </c>
      <c r="J7" s="1">
        <f t="shared" si="2"/>
        <v>-579</v>
      </c>
      <c r="K7" s="1">
        <f t="shared" si="3"/>
        <v>581</v>
      </c>
      <c r="M7" s="9" t="s">
        <v>103</v>
      </c>
      <c r="N7" s="7">
        <f t="shared" ref="N7:N70" si="4">(B7/B$109*100)*-1</f>
        <v>-0.53935902420691439</v>
      </c>
      <c r="O7" s="8">
        <f t="shared" ref="O7:O70" si="5">C7/B$109*100</f>
        <v>0.51238219596614654</v>
      </c>
      <c r="P7" s="7">
        <f t="shared" ref="P7:P70" si="6">(D7/D$109*100)*-1</f>
        <v>-0.56933273024051601</v>
      </c>
      <c r="Q7" s="8">
        <f t="shared" ref="Q7:Q70" si="7">E7/D$109*100</f>
        <v>0.57129933725343662</v>
      </c>
      <c r="U7" s="21" t="s">
        <v>121</v>
      </c>
      <c r="AE7" s="21" t="s">
        <v>122</v>
      </c>
      <c r="AO7" s="21" t="s">
        <v>123</v>
      </c>
    </row>
    <row r="8" spans="1:41" x14ac:dyDescent="0.3">
      <c r="A8" s="9" t="s">
        <v>102</v>
      </c>
      <c r="B8" s="2">
        <v>58620</v>
      </c>
      <c r="C8" s="2">
        <v>56119</v>
      </c>
      <c r="D8" s="2">
        <v>581</v>
      </c>
      <c r="E8" s="2">
        <v>560</v>
      </c>
      <c r="G8" s="9" t="s">
        <v>102</v>
      </c>
      <c r="H8" s="1">
        <f t="shared" si="0"/>
        <v>-58620</v>
      </c>
      <c r="I8" s="1">
        <f t="shared" si="1"/>
        <v>56119</v>
      </c>
      <c r="J8" s="1">
        <f t="shared" si="2"/>
        <v>-581</v>
      </c>
      <c r="K8" s="1">
        <f t="shared" si="3"/>
        <v>560</v>
      </c>
      <c r="M8" s="9" t="s">
        <v>102</v>
      </c>
      <c r="N8" s="7">
        <f t="shared" si="4"/>
        <v>-0.54775949825902748</v>
      </c>
      <c r="O8" s="8">
        <f t="shared" si="5"/>
        <v>0.52438954764241497</v>
      </c>
      <c r="P8" s="7">
        <f t="shared" si="6"/>
        <v>-0.57129933725343662</v>
      </c>
      <c r="Q8" s="8">
        <f t="shared" si="7"/>
        <v>0.55064996361777019</v>
      </c>
    </row>
    <row r="9" spans="1:41" x14ac:dyDescent="0.3">
      <c r="A9" s="9" t="s">
        <v>101</v>
      </c>
      <c r="B9" s="2">
        <v>59204</v>
      </c>
      <c r="C9" s="2">
        <v>56310</v>
      </c>
      <c r="D9" s="2">
        <v>616</v>
      </c>
      <c r="E9" s="2">
        <v>550</v>
      </c>
      <c r="G9" s="9" t="s">
        <v>101</v>
      </c>
      <c r="H9" s="1">
        <f t="shared" si="0"/>
        <v>-59204</v>
      </c>
      <c r="I9" s="1">
        <f t="shared" si="1"/>
        <v>56310</v>
      </c>
      <c r="J9" s="1">
        <f t="shared" si="2"/>
        <v>-616</v>
      </c>
      <c r="K9" s="1">
        <f t="shared" si="3"/>
        <v>550</v>
      </c>
      <c r="M9" s="9" t="s">
        <v>101</v>
      </c>
      <c r="N9" s="7">
        <f t="shared" si="4"/>
        <v>-0.55321653590800857</v>
      </c>
      <c r="O9" s="8">
        <f t="shared" si="5"/>
        <v>0.5261742979693933</v>
      </c>
      <c r="P9" s="7">
        <f t="shared" si="6"/>
        <v>-0.60571495997954727</v>
      </c>
      <c r="Q9" s="8">
        <f t="shared" si="7"/>
        <v>0.54081692855316721</v>
      </c>
    </row>
    <row r="10" spans="1:41" x14ac:dyDescent="0.3">
      <c r="A10" s="9" t="s">
        <v>100</v>
      </c>
      <c r="B10" s="2">
        <v>58715</v>
      </c>
      <c r="C10" s="2">
        <v>55686</v>
      </c>
      <c r="D10" s="2">
        <v>558</v>
      </c>
      <c r="E10" s="2">
        <v>566</v>
      </c>
      <c r="G10" s="9" t="s">
        <v>100</v>
      </c>
      <c r="H10" s="1">
        <f t="shared" si="0"/>
        <v>-58715</v>
      </c>
      <c r="I10" s="1">
        <f t="shared" si="1"/>
        <v>55686</v>
      </c>
      <c r="J10" s="1">
        <f t="shared" si="2"/>
        <v>-558</v>
      </c>
      <c r="K10" s="1">
        <f t="shared" si="3"/>
        <v>566</v>
      </c>
      <c r="M10" s="9" t="s">
        <v>100</v>
      </c>
      <c r="N10" s="7">
        <f t="shared" si="4"/>
        <v>-0.54864720130124189</v>
      </c>
      <c r="O10" s="8">
        <f t="shared" si="5"/>
        <v>0.52034349061842722</v>
      </c>
      <c r="P10" s="7">
        <f t="shared" si="6"/>
        <v>-0.54868335660484968</v>
      </c>
      <c r="Q10" s="8">
        <f t="shared" si="7"/>
        <v>0.55654978465653204</v>
      </c>
    </row>
    <row r="11" spans="1:41" x14ac:dyDescent="0.3">
      <c r="A11" s="9" t="s">
        <v>99</v>
      </c>
      <c r="B11" s="2">
        <v>58015</v>
      </c>
      <c r="C11" s="2">
        <v>55057</v>
      </c>
      <c r="D11" s="2">
        <v>585</v>
      </c>
      <c r="E11" s="2">
        <v>540</v>
      </c>
      <c r="G11" s="9" t="s">
        <v>99</v>
      </c>
      <c r="H11" s="1">
        <f t="shared" si="0"/>
        <v>-58015</v>
      </c>
      <c r="I11" s="1">
        <f t="shared" si="1"/>
        <v>55057</v>
      </c>
      <c r="J11" s="1">
        <f t="shared" si="2"/>
        <v>-585</v>
      </c>
      <c r="K11" s="1">
        <f t="shared" si="3"/>
        <v>540</v>
      </c>
      <c r="M11" s="9" t="s">
        <v>99</v>
      </c>
      <c r="N11" s="7">
        <f t="shared" si="4"/>
        <v>-0.54210623151650428</v>
      </c>
      <c r="O11" s="8">
        <f t="shared" si="5"/>
        <v>0.51446596205471296</v>
      </c>
      <c r="P11" s="7">
        <f t="shared" si="6"/>
        <v>-0.57523255127927786</v>
      </c>
      <c r="Q11" s="8">
        <f t="shared" si="7"/>
        <v>0.53098389348856423</v>
      </c>
    </row>
    <row r="12" spans="1:41" x14ac:dyDescent="0.3">
      <c r="A12" s="9" t="s">
        <v>98</v>
      </c>
      <c r="B12" s="2">
        <v>57740</v>
      </c>
      <c r="C12" s="2">
        <v>54864</v>
      </c>
      <c r="D12" s="2">
        <v>609</v>
      </c>
      <c r="E12" s="2">
        <v>633</v>
      </c>
      <c r="G12" s="9" t="s">
        <v>98</v>
      </c>
      <c r="H12" s="1">
        <f t="shared" si="0"/>
        <v>-57740</v>
      </c>
      <c r="I12" s="1">
        <f t="shared" si="1"/>
        <v>54864</v>
      </c>
      <c r="J12" s="1">
        <f t="shared" si="2"/>
        <v>-609</v>
      </c>
      <c r="K12" s="1">
        <f t="shared" si="3"/>
        <v>633</v>
      </c>
      <c r="M12" s="9" t="s">
        <v>98</v>
      </c>
      <c r="N12" s="7">
        <f t="shared" si="4"/>
        <v>-0.53953656481535739</v>
      </c>
      <c r="O12" s="8">
        <f t="shared" si="5"/>
        <v>0.51266252324263539</v>
      </c>
      <c r="P12" s="7">
        <f t="shared" si="6"/>
        <v>-0.59883183543432517</v>
      </c>
      <c r="Q12" s="8">
        <f t="shared" si="7"/>
        <v>0.62243111958937247</v>
      </c>
    </row>
    <row r="13" spans="1:41" x14ac:dyDescent="0.3">
      <c r="A13" s="9" t="s">
        <v>97</v>
      </c>
      <c r="B13" s="2">
        <v>56280</v>
      </c>
      <c r="C13" s="2">
        <v>53561</v>
      </c>
      <c r="D13" s="2">
        <v>570</v>
      </c>
      <c r="E13" s="2">
        <v>562</v>
      </c>
      <c r="G13" s="9" t="s">
        <v>97</v>
      </c>
      <c r="H13" s="1">
        <f t="shared" si="0"/>
        <v>-56280</v>
      </c>
      <c r="I13" s="1">
        <f t="shared" si="1"/>
        <v>53561</v>
      </c>
      <c r="J13" s="1">
        <f t="shared" si="2"/>
        <v>-570</v>
      </c>
      <c r="K13" s="1">
        <f t="shared" si="3"/>
        <v>562</v>
      </c>
      <c r="M13" s="9" t="s">
        <v>97</v>
      </c>
      <c r="N13" s="7">
        <f t="shared" si="4"/>
        <v>-0.52589397069290456</v>
      </c>
      <c r="O13" s="8">
        <f t="shared" si="5"/>
        <v>0.50048697520047369</v>
      </c>
      <c r="P13" s="7">
        <f t="shared" si="6"/>
        <v>-0.56048299868237339</v>
      </c>
      <c r="Q13" s="8">
        <f t="shared" si="7"/>
        <v>0.55261657063069081</v>
      </c>
    </row>
    <row r="14" spans="1:41" x14ac:dyDescent="0.3">
      <c r="A14" s="9" t="s">
        <v>96</v>
      </c>
      <c r="B14" s="2">
        <v>56750</v>
      </c>
      <c r="C14" s="2">
        <v>54130</v>
      </c>
      <c r="D14" s="2">
        <v>599</v>
      </c>
      <c r="E14" s="2">
        <v>564</v>
      </c>
      <c r="G14" s="9" t="s">
        <v>96</v>
      </c>
      <c r="H14" s="1">
        <f t="shared" si="0"/>
        <v>-56750</v>
      </c>
      <c r="I14" s="1">
        <f t="shared" si="1"/>
        <v>54130</v>
      </c>
      <c r="J14" s="1">
        <f t="shared" si="2"/>
        <v>-599</v>
      </c>
      <c r="K14" s="1">
        <f t="shared" si="3"/>
        <v>564</v>
      </c>
      <c r="M14" s="9" t="s">
        <v>96</v>
      </c>
      <c r="N14" s="7">
        <f t="shared" si="4"/>
        <v>-0.53028576469122835</v>
      </c>
      <c r="O14" s="8">
        <f t="shared" si="5"/>
        <v>0.50580384921121047</v>
      </c>
      <c r="P14" s="7">
        <f t="shared" si="6"/>
        <v>-0.58899880036972208</v>
      </c>
      <c r="Q14" s="8">
        <f t="shared" si="7"/>
        <v>0.55458317764361142</v>
      </c>
    </row>
    <row r="15" spans="1:41" x14ac:dyDescent="0.3">
      <c r="A15" s="9" t="s">
        <v>95</v>
      </c>
      <c r="B15" s="2">
        <v>56713</v>
      </c>
      <c r="C15" s="2">
        <v>53847</v>
      </c>
      <c r="D15" s="2">
        <v>608</v>
      </c>
      <c r="E15" s="2">
        <v>593</v>
      </c>
      <c r="G15" s="9" t="s">
        <v>95</v>
      </c>
      <c r="H15" s="1">
        <f t="shared" si="0"/>
        <v>-56713</v>
      </c>
      <c r="I15" s="1">
        <f t="shared" si="1"/>
        <v>53847</v>
      </c>
      <c r="J15" s="1">
        <f t="shared" si="2"/>
        <v>-608</v>
      </c>
      <c r="K15" s="1">
        <f t="shared" si="3"/>
        <v>593</v>
      </c>
      <c r="M15" s="9" t="s">
        <v>95</v>
      </c>
      <c r="N15" s="7">
        <f t="shared" si="4"/>
        <v>-0.52994002771689219</v>
      </c>
      <c r="O15" s="8">
        <f t="shared" si="5"/>
        <v>0.50315942856966656</v>
      </c>
      <c r="P15" s="7">
        <f t="shared" si="6"/>
        <v>-0.5978485319278648</v>
      </c>
      <c r="Q15" s="8">
        <f t="shared" si="7"/>
        <v>0.58309897933096033</v>
      </c>
    </row>
    <row r="16" spans="1:41" x14ac:dyDescent="0.3">
      <c r="A16" s="9" t="s">
        <v>94</v>
      </c>
      <c r="B16" s="2">
        <v>61914</v>
      </c>
      <c r="C16" s="2">
        <v>58699</v>
      </c>
      <c r="D16" s="2">
        <v>728</v>
      </c>
      <c r="E16" s="2">
        <v>646</v>
      </c>
      <c r="G16" s="9" t="s">
        <v>94</v>
      </c>
      <c r="H16" s="1">
        <f t="shared" si="0"/>
        <v>-61914</v>
      </c>
      <c r="I16" s="1">
        <f t="shared" si="1"/>
        <v>58699</v>
      </c>
      <c r="J16" s="1">
        <f t="shared" si="2"/>
        <v>-728</v>
      </c>
      <c r="K16" s="1">
        <f t="shared" si="3"/>
        <v>646</v>
      </c>
      <c r="M16" s="9" t="s">
        <v>94</v>
      </c>
      <c r="N16" s="7">
        <f t="shared" si="4"/>
        <v>-0.57853943321749279</v>
      </c>
      <c r="O16" s="8">
        <f t="shared" si="5"/>
        <v>0.54849769342044785</v>
      </c>
      <c r="P16" s="7">
        <f t="shared" si="6"/>
        <v>-0.71584495270310133</v>
      </c>
      <c r="Q16" s="8">
        <f t="shared" si="7"/>
        <v>0.63521406517335643</v>
      </c>
    </row>
    <row r="17" spans="1:17" x14ac:dyDescent="0.3">
      <c r="A17" s="9" t="s">
        <v>93</v>
      </c>
      <c r="B17" s="2">
        <v>62379</v>
      </c>
      <c r="C17" s="2">
        <v>59894</v>
      </c>
      <c r="D17" s="2">
        <v>638</v>
      </c>
      <c r="E17" s="2">
        <v>646</v>
      </c>
      <c r="G17" s="9" t="s">
        <v>93</v>
      </c>
      <c r="H17" s="1">
        <f t="shared" si="0"/>
        <v>-62379</v>
      </c>
      <c r="I17" s="1">
        <f t="shared" si="1"/>
        <v>59894</v>
      </c>
      <c r="J17" s="1">
        <f t="shared" si="2"/>
        <v>-638</v>
      </c>
      <c r="K17" s="1">
        <f t="shared" si="3"/>
        <v>646</v>
      </c>
      <c r="M17" s="9" t="s">
        <v>93</v>
      </c>
      <c r="N17" s="7">
        <f t="shared" si="4"/>
        <v>-0.5828845060030684</v>
      </c>
      <c r="O17" s="8">
        <f t="shared" si="5"/>
        <v>0.55966406326724993</v>
      </c>
      <c r="P17" s="7">
        <f t="shared" si="6"/>
        <v>-0.62734763712167396</v>
      </c>
      <c r="Q17" s="8">
        <f t="shared" si="7"/>
        <v>0.63521406517335643</v>
      </c>
    </row>
    <row r="18" spans="1:17" x14ac:dyDescent="0.3">
      <c r="A18" s="9" t="s">
        <v>92</v>
      </c>
      <c r="B18" s="2">
        <v>63362</v>
      </c>
      <c r="C18" s="2">
        <v>60370</v>
      </c>
      <c r="D18" s="2">
        <v>666</v>
      </c>
      <c r="E18" s="2">
        <v>665</v>
      </c>
      <c r="G18" s="9" t="s">
        <v>92</v>
      </c>
      <c r="H18" s="1">
        <f t="shared" si="0"/>
        <v>-63362</v>
      </c>
      <c r="I18" s="1">
        <f t="shared" si="1"/>
        <v>60370</v>
      </c>
      <c r="J18" s="1">
        <f t="shared" si="2"/>
        <v>-666</v>
      </c>
      <c r="K18" s="1">
        <f t="shared" si="3"/>
        <v>665</v>
      </c>
      <c r="M18" s="9" t="s">
        <v>92</v>
      </c>
      <c r="N18" s="7">
        <f t="shared" si="4"/>
        <v>-0.59206989642935004</v>
      </c>
      <c r="O18" s="8">
        <f t="shared" si="5"/>
        <v>0.56411192272087152</v>
      </c>
      <c r="P18" s="7">
        <f t="shared" si="6"/>
        <v>-0.6548801353025625</v>
      </c>
      <c r="Q18" s="8">
        <f t="shared" si="7"/>
        <v>0.65389683179610225</v>
      </c>
    </row>
    <row r="19" spans="1:17" x14ac:dyDescent="0.3">
      <c r="A19" s="9" t="s">
        <v>91</v>
      </c>
      <c r="B19" s="2">
        <v>60919</v>
      </c>
      <c r="C19" s="2">
        <v>58389</v>
      </c>
      <c r="D19" s="2">
        <v>652</v>
      </c>
      <c r="E19" s="2">
        <v>638</v>
      </c>
      <c r="G19" s="9" t="s">
        <v>91</v>
      </c>
      <c r="H19" s="1">
        <f t="shared" si="0"/>
        <v>-60919</v>
      </c>
      <c r="I19" s="1">
        <f t="shared" si="1"/>
        <v>58389</v>
      </c>
      <c r="J19" s="1">
        <f t="shared" si="2"/>
        <v>-652</v>
      </c>
      <c r="K19" s="1">
        <f t="shared" si="3"/>
        <v>638</v>
      </c>
      <c r="M19" s="9" t="s">
        <v>91</v>
      </c>
      <c r="N19" s="7">
        <f t="shared" si="4"/>
        <v>-0.56924191188061579</v>
      </c>
      <c r="O19" s="8">
        <f t="shared" si="5"/>
        <v>0.54560097823006404</v>
      </c>
      <c r="P19" s="7">
        <f t="shared" si="6"/>
        <v>-0.64111388621211818</v>
      </c>
      <c r="Q19" s="8">
        <f t="shared" si="7"/>
        <v>0.62734763712167396</v>
      </c>
    </row>
    <row r="20" spans="1:17" x14ac:dyDescent="0.3">
      <c r="A20" s="9" t="s">
        <v>90</v>
      </c>
      <c r="B20" s="2">
        <v>56421</v>
      </c>
      <c r="C20" s="2">
        <v>53175</v>
      </c>
      <c r="D20" s="2">
        <v>577</v>
      </c>
      <c r="E20" s="2">
        <v>555</v>
      </c>
      <c r="G20" s="9" t="s">
        <v>90</v>
      </c>
      <c r="H20" s="1">
        <f t="shared" si="0"/>
        <v>-56421</v>
      </c>
      <c r="I20" s="1">
        <f t="shared" si="1"/>
        <v>53175</v>
      </c>
      <c r="J20" s="1">
        <f t="shared" si="2"/>
        <v>-577</v>
      </c>
      <c r="K20" s="1">
        <f t="shared" si="3"/>
        <v>555</v>
      </c>
      <c r="M20" s="9" t="s">
        <v>90</v>
      </c>
      <c r="N20" s="7">
        <f t="shared" si="4"/>
        <v>-0.52721150889240176</v>
      </c>
      <c r="O20" s="8">
        <f t="shared" si="5"/>
        <v>0.49688009757631835</v>
      </c>
      <c r="P20" s="7">
        <f t="shared" si="6"/>
        <v>-0.5673661232275955</v>
      </c>
      <c r="Q20" s="8">
        <f t="shared" si="7"/>
        <v>0.5457334460854687</v>
      </c>
    </row>
    <row r="21" spans="1:17" x14ac:dyDescent="0.3">
      <c r="A21" s="9" t="s">
        <v>89</v>
      </c>
      <c r="B21" s="2">
        <v>53264</v>
      </c>
      <c r="C21" s="2">
        <v>50588</v>
      </c>
      <c r="D21" s="2">
        <v>576</v>
      </c>
      <c r="E21" s="2">
        <v>535</v>
      </c>
      <c r="G21" s="9" t="s">
        <v>89</v>
      </c>
      <c r="H21" s="1">
        <f t="shared" si="0"/>
        <v>-53264</v>
      </c>
      <c r="I21" s="1">
        <f t="shared" si="1"/>
        <v>50588</v>
      </c>
      <c r="J21" s="1">
        <f t="shared" si="2"/>
        <v>-576</v>
      </c>
      <c r="K21" s="1">
        <f t="shared" si="3"/>
        <v>535</v>
      </c>
      <c r="M21" s="9" t="s">
        <v>89</v>
      </c>
      <c r="N21" s="7">
        <f t="shared" si="4"/>
        <v>-0.49771173516323503</v>
      </c>
      <c r="O21" s="8">
        <f t="shared" si="5"/>
        <v>0.47270654210043805</v>
      </c>
      <c r="P21" s="7">
        <f t="shared" si="6"/>
        <v>-0.56638281972113513</v>
      </c>
      <c r="Q21" s="8">
        <f t="shared" si="7"/>
        <v>0.52606737595626263</v>
      </c>
    </row>
    <row r="22" spans="1:17" x14ac:dyDescent="0.3">
      <c r="A22" s="9" t="s">
        <v>88</v>
      </c>
      <c r="B22" s="2">
        <v>51083</v>
      </c>
      <c r="C22" s="2">
        <v>48130</v>
      </c>
      <c r="D22" s="2">
        <v>527</v>
      </c>
      <c r="E22" s="2">
        <v>487</v>
      </c>
      <c r="G22" s="9" t="s">
        <v>88</v>
      </c>
      <c r="H22" s="1">
        <f t="shared" si="0"/>
        <v>-51083</v>
      </c>
      <c r="I22" s="1">
        <f t="shared" si="1"/>
        <v>48130</v>
      </c>
      <c r="J22" s="1">
        <f t="shared" si="2"/>
        <v>-527</v>
      </c>
      <c r="K22" s="1">
        <f t="shared" si="3"/>
        <v>487</v>
      </c>
      <c r="M22" s="9" t="s">
        <v>88</v>
      </c>
      <c r="N22" s="7">
        <f t="shared" si="4"/>
        <v>-0.47733194216250258</v>
      </c>
      <c r="O22" s="8">
        <f t="shared" si="5"/>
        <v>0.44973839391345943</v>
      </c>
      <c r="P22" s="7">
        <f t="shared" si="6"/>
        <v>-0.51820094790458027</v>
      </c>
      <c r="Q22" s="8">
        <f t="shared" si="7"/>
        <v>0.47886880764616807</v>
      </c>
    </row>
    <row r="23" spans="1:17" x14ac:dyDescent="0.3">
      <c r="A23" s="9" t="s">
        <v>87</v>
      </c>
      <c r="B23" s="2">
        <v>49198</v>
      </c>
      <c r="C23" s="2">
        <v>46605</v>
      </c>
      <c r="D23" s="2">
        <v>514</v>
      </c>
      <c r="E23" s="2">
        <v>478</v>
      </c>
      <c r="G23" s="9" t="s">
        <v>87</v>
      </c>
      <c r="H23" s="1">
        <f t="shared" si="0"/>
        <v>-49198</v>
      </c>
      <c r="I23" s="1">
        <f t="shared" si="1"/>
        <v>46605</v>
      </c>
      <c r="J23" s="1">
        <f t="shared" si="2"/>
        <v>-514</v>
      </c>
      <c r="K23" s="1">
        <f t="shared" si="3"/>
        <v>478</v>
      </c>
      <c r="M23" s="9" t="s">
        <v>87</v>
      </c>
      <c r="N23" s="7">
        <f t="shared" si="4"/>
        <v>-0.45971804495645907</v>
      </c>
      <c r="O23" s="8">
        <f t="shared" si="5"/>
        <v>0.43548842402528104</v>
      </c>
      <c r="P23" s="7">
        <f t="shared" si="6"/>
        <v>-0.50541800232059619</v>
      </c>
      <c r="Q23" s="8">
        <f t="shared" si="7"/>
        <v>0.47001907608802534</v>
      </c>
    </row>
    <row r="24" spans="1:17" x14ac:dyDescent="0.3">
      <c r="A24" s="9" t="s">
        <v>86</v>
      </c>
      <c r="B24" s="2">
        <v>49326</v>
      </c>
      <c r="C24" s="2">
        <v>46618</v>
      </c>
      <c r="D24" s="2">
        <v>548</v>
      </c>
      <c r="E24" s="2">
        <v>489</v>
      </c>
      <c r="G24" s="9" t="s">
        <v>86</v>
      </c>
      <c r="H24" s="1">
        <f t="shared" si="0"/>
        <v>-49326</v>
      </c>
      <c r="I24" s="1">
        <f t="shared" si="1"/>
        <v>46618</v>
      </c>
      <c r="J24" s="1">
        <f t="shared" si="2"/>
        <v>-548</v>
      </c>
      <c r="K24" s="1">
        <f t="shared" si="3"/>
        <v>489</v>
      </c>
      <c r="M24" s="9" t="s">
        <v>86</v>
      </c>
      <c r="N24" s="7">
        <f t="shared" si="4"/>
        <v>-0.46091410800281113</v>
      </c>
      <c r="O24" s="8">
        <f t="shared" si="5"/>
        <v>0.43560989917842619</v>
      </c>
      <c r="P24" s="7">
        <f t="shared" si="6"/>
        <v>-0.53885032154024659</v>
      </c>
      <c r="Q24" s="8">
        <f t="shared" si="7"/>
        <v>0.48083541465908869</v>
      </c>
    </row>
    <row r="25" spans="1:17" x14ac:dyDescent="0.3">
      <c r="A25" s="9" t="s">
        <v>85</v>
      </c>
      <c r="B25" s="2">
        <v>49136</v>
      </c>
      <c r="C25" s="2">
        <v>46502</v>
      </c>
      <c r="D25" s="2">
        <v>474</v>
      </c>
      <c r="E25" s="2">
        <v>441</v>
      </c>
      <c r="G25" s="9" t="s">
        <v>85</v>
      </c>
      <c r="H25" s="1">
        <f t="shared" si="0"/>
        <v>-49136</v>
      </c>
      <c r="I25" s="1">
        <f t="shared" si="1"/>
        <v>46502</v>
      </c>
      <c r="J25" s="1">
        <f t="shared" si="2"/>
        <v>-474</v>
      </c>
      <c r="K25" s="1">
        <f t="shared" si="3"/>
        <v>441</v>
      </c>
      <c r="M25" s="9" t="s">
        <v>85</v>
      </c>
      <c r="N25" s="7">
        <f t="shared" si="4"/>
        <v>-0.45913870191838235</v>
      </c>
      <c r="O25" s="8">
        <f t="shared" si="5"/>
        <v>0.43452596704266966</v>
      </c>
      <c r="P25" s="7">
        <f t="shared" si="6"/>
        <v>-0.46608586206218405</v>
      </c>
      <c r="Q25" s="8">
        <f t="shared" si="7"/>
        <v>0.43363684634899413</v>
      </c>
    </row>
    <row r="26" spans="1:17" x14ac:dyDescent="0.3">
      <c r="A26" s="9" t="s">
        <v>84</v>
      </c>
      <c r="B26" s="2">
        <v>49192</v>
      </c>
      <c r="C26" s="2">
        <v>45854</v>
      </c>
      <c r="D26" s="2">
        <v>493</v>
      </c>
      <c r="E26" s="2">
        <v>440</v>
      </c>
      <c r="G26" s="9" t="s">
        <v>84</v>
      </c>
      <c r="H26" s="1">
        <f t="shared" si="0"/>
        <v>-49192</v>
      </c>
      <c r="I26" s="1">
        <f t="shared" si="1"/>
        <v>45854</v>
      </c>
      <c r="J26" s="1">
        <f t="shared" si="2"/>
        <v>-493</v>
      </c>
      <c r="K26" s="1">
        <f t="shared" si="3"/>
        <v>440</v>
      </c>
      <c r="M26" s="9" t="s">
        <v>84</v>
      </c>
      <c r="N26" s="7">
        <f t="shared" si="4"/>
        <v>-0.45966197950116133</v>
      </c>
      <c r="O26" s="8">
        <f t="shared" si="5"/>
        <v>0.42847089787051257</v>
      </c>
      <c r="P26" s="7">
        <f t="shared" si="6"/>
        <v>-0.48476862868492993</v>
      </c>
      <c r="Q26" s="8">
        <f t="shared" si="7"/>
        <v>0.43265354284253382</v>
      </c>
    </row>
    <row r="27" spans="1:17" x14ac:dyDescent="0.3">
      <c r="A27" s="9" t="s">
        <v>83</v>
      </c>
      <c r="B27" s="2">
        <v>48015</v>
      </c>
      <c r="C27" s="2">
        <v>45606</v>
      </c>
      <c r="D27" s="2">
        <v>419</v>
      </c>
      <c r="E27" s="2">
        <v>413</v>
      </c>
      <c r="G27" s="9" t="s">
        <v>83</v>
      </c>
      <c r="H27" s="1">
        <f t="shared" si="0"/>
        <v>-48015</v>
      </c>
      <c r="I27" s="1">
        <f t="shared" si="1"/>
        <v>45606</v>
      </c>
      <c r="J27" s="1">
        <f t="shared" si="2"/>
        <v>-419</v>
      </c>
      <c r="K27" s="1">
        <f t="shared" si="3"/>
        <v>413</v>
      </c>
      <c r="M27" s="9" t="s">
        <v>83</v>
      </c>
      <c r="N27" s="7">
        <f t="shared" si="4"/>
        <v>-0.44866380602025258</v>
      </c>
      <c r="O27" s="8">
        <f t="shared" si="5"/>
        <v>0.42615352571820547</v>
      </c>
      <c r="P27" s="7">
        <f t="shared" si="6"/>
        <v>-0.41200416920686739</v>
      </c>
      <c r="Q27" s="8">
        <f t="shared" si="7"/>
        <v>0.40610434816810553</v>
      </c>
    </row>
    <row r="28" spans="1:17" x14ac:dyDescent="0.3">
      <c r="A28" s="9" t="s">
        <v>82</v>
      </c>
      <c r="B28" s="2">
        <v>48911</v>
      </c>
      <c r="C28" s="2">
        <v>46222</v>
      </c>
      <c r="D28" s="2">
        <v>457</v>
      </c>
      <c r="E28" s="2">
        <v>400</v>
      </c>
      <c r="G28" s="9" t="s">
        <v>82</v>
      </c>
      <c r="H28" s="1">
        <f t="shared" si="0"/>
        <v>-48911</v>
      </c>
      <c r="I28" s="1">
        <f t="shared" si="1"/>
        <v>46222</v>
      </c>
      <c r="J28" s="1">
        <f t="shared" si="2"/>
        <v>-457</v>
      </c>
      <c r="K28" s="1">
        <f t="shared" si="3"/>
        <v>400</v>
      </c>
      <c r="M28" s="9" t="s">
        <v>82</v>
      </c>
      <c r="N28" s="7">
        <f t="shared" si="4"/>
        <v>-0.45703624734471665</v>
      </c>
      <c r="O28" s="8">
        <f t="shared" si="5"/>
        <v>0.43190957912877459</v>
      </c>
      <c r="P28" s="7">
        <f t="shared" si="6"/>
        <v>-0.44936970245235897</v>
      </c>
      <c r="Q28" s="8">
        <f t="shared" si="7"/>
        <v>0.39332140258412163</v>
      </c>
    </row>
    <row r="29" spans="1:17" x14ac:dyDescent="0.3">
      <c r="A29" s="9" t="s">
        <v>81</v>
      </c>
      <c r="B29" s="2">
        <v>49432</v>
      </c>
      <c r="C29" s="2">
        <v>46963</v>
      </c>
      <c r="D29" s="2">
        <v>464</v>
      </c>
      <c r="E29" s="2">
        <v>446</v>
      </c>
      <c r="G29" s="9" t="s">
        <v>81</v>
      </c>
      <c r="H29" s="1">
        <f t="shared" si="0"/>
        <v>-49432</v>
      </c>
      <c r="I29" s="1">
        <f t="shared" si="1"/>
        <v>46963</v>
      </c>
      <c r="J29" s="1">
        <f t="shared" si="2"/>
        <v>-464</v>
      </c>
      <c r="K29" s="1">
        <f t="shared" si="3"/>
        <v>446</v>
      </c>
      <c r="M29" s="9" t="s">
        <v>81</v>
      </c>
      <c r="N29" s="7">
        <f t="shared" si="4"/>
        <v>-0.46190459771307135</v>
      </c>
      <c r="O29" s="8">
        <f t="shared" si="5"/>
        <v>0.43883366285804687</v>
      </c>
      <c r="P29" s="7">
        <f t="shared" si="6"/>
        <v>-0.45625282699758107</v>
      </c>
      <c r="Q29" s="8">
        <f t="shared" si="7"/>
        <v>0.43855336388129562</v>
      </c>
    </row>
    <row r="30" spans="1:17" x14ac:dyDescent="0.3">
      <c r="A30" s="9" t="s">
        <v>80</v>
      </c>
      <c r="B30" s="2">
        <v>50236</v>
      </c>
      <c r="C30" s="2">
        <v>47479</v>
      </c>
      <c r="D30" s="2">
        <v>459</v>
      </c>
      <c r="E30" s="2">
        <v>417</v>
      </c>
      <c r="G30" s="9" t="s">
        <v>80</v>
      </c>
      <c r="H30" s="1">
        <f t="shared" si="0"/>
        <v>-50236</v>
      </c>
      <c r="I30" s="1">
        <f t="shared" si="1"/>
        <v>47479</v>
      </c>
      <c r="J30" s="1">
        <f t="shared" si="2"/>
        <v>-459</v>
      </c>
      <c r="K30" s="1">
        <f t="shared" si="3"/>
        <v>417</v>
      </c>
      <c r="M30" s="9" t="s">
        <v>80</v>
      </c>
      <c r="N30" s="7">
        <f t="shared" si="4"/>
        <v>-0.46941736872297007</v>
      </c>
      <c r="O30" s="8">
        <f t="shared" si="5"/>
        <v>0.44365529201365345</v>
      </c>
      <c r="P30" s="7">
        <f t="shared" si="6"/>
        <v>-0.45133630946527953</v>
      </c>
      <c r="Q30" s="8">
        <f t="shared" si="7"/>
        <v>0.41003756219394677</v>
      </c>
    </row>
    <row r="31" spans="1:17" x14ac:dyDescent="0.3">
      <c r="A31" s="9" t="s">
        <v>79</v>
      </c>
      <c r="B31" s="2">
        <v>53764</v>
      </c>
      <c r="C31" s="2">
        <v>50532</v>
      </c>
      <c r="D31" s="2">
        <v>478</v>
      </c>
      <c r="E31" s="2">
        <v>496</v>
      </c>
      <c r="G31" s="9" t="s">
        <v>79</v>
      </c>
      <c r="H31" s="1">
        <f t="shared" si="0"/>
        <v>-53764</v>
      </c>
      <c r="I31" s="1">
        <f t="shared" si="1"/>
        <v>50532</v>
      </c>
      <c r="J31" s="1">
        <f t="shared" si="2"/>
        <v>-478</v>
      </c>
      <c r="K31" s="1">
        <f t="shared" si="3"/>
        <v>496</v>
      </c>
      <c r="M31" s="9" t="s">
        <v>79</v>
      </c>
      <c r="N31" s="7">
        <f t="shared" si="4"/>
        <v>-0.50238385643804762</v>
      </c>
      <c r="O31" s="8">
        <f t="shared" si="5"/>
        <v>0.47218326451765907</v>
      </c>
      <c r="P31" s="7">
        <f t="shared" si="6"/>
        <v>-0.47001907608802534</v>
      </c>
      <c r="Q31" s="8">
        <f t="shared" si="7"/>
        <v>0.4877185392043108</v>
      </c>
    </row>
    <row r="32" spans="1:17" x14ac:dyDescent="0.3">
      <c r="A32" s="9" t="s">
        <v>78</v>
      </c>
      <c r="B32" s="2">
        <v>59306</v>
      </c>
      <c r="C32" s="2">
        <v>56171</v>
      </c>
      <c r="D32" s="2">
        <v>482</v>
      </c>
      <c r="E32" s="2">
        <v>490</v>
      </c>
      <c r="G32" s="9" t="s">
        <v>78</v>
      </c>
      <c r="H32" s="1">
        <f t="shared" si="0"/>
        <v>-59306</v>
      </c>
      <c r="I32" s="1">
        <f t="shared" si="1"/>
        <v>56171</v>
      </c>
      <c r="J32" s="1">
        <f t="shared" si="2"/>
        <v>-482</v>
      </c>
      <c r="K32" s="1">
        <f t="shared" si="3"/>
        <v>490</v>
      </c>
      <c r="M32" s="9" t="s">
        <v>78</v>
      </c>
      <c r="N32" s="7">
        <f t="shared" si="4"/>
        <v>-0.55416964864807039</v>
      </c>
      <c r="O32" s="8">
        <f t="shared" si="5"/>
        <v>0.52487544825499544</v>
      </c>
      <c r="P32" s="7">
        <f t="shared" si="6"/>
        <v>-0.47395229011386658</v>
      </c>
      <c r="Q32" s="8">
        <f t="shared" si="7"/>
        <v>0.481818718165549</v>
      </c>
    </row>
    <row r="33" spans="1:17" x14ac:dyDescent="0.3">
      <c r="A33" s="9" t="s">
        <v>77</v>
      </c>
      <c r="B33" s="2">
        <v>66906</v>
      </c>
      <c r="C33" s="2">
        <v>62938</v>
      </c>
      <c r="D33" s="2">
        <v>581</v>
      </c>
      <c r="E33" s="2">
        <v>558</v>
      </c>
      <c r="G33" s="9" t="s">
        <v>77</v>
      </c>
      <c r="H33" s="1">
        <f t="shared" si="0"/>
        <v>-66906</v>
      </c>
      <c r="I33" s="1">
        <f t="shared" si="1"/>
        <v>62938</v>
      </c>
      <c r="J33" s="1">
        <f t="shared" si="2"/>
        <v>-581</v>
      </c>
      <c r="K33" s="1">
        <f t="shared" si="3"/>
        <v>558</v>
      </c>
      <c r="M33" s="9" t="s">
        <v>77</v>
      </c>
      <c r="N33" s="7">
        <f t="shared" si="4"/>
        <v>-0.62518589202522168</v>
      </c>
      <c r="O33" s="8">
        <f t="shared" si="5"/>
        <v>0.58810793758830893</v>
      </c>
      <c r="P33" s="7">
        <f t="shared" si="6"/>
        <v>-0.57129933725343662</v>
      </c>
      <c r="Q33" s="8">
        <f t="shared" si="7"/>
        <v>0.54868335660484968</v>
      </c>
    </row>
    <row r="34" spans="1:17" x14ac:dyDescent="0.3">
      <c r="A34" s="9" t="s">
        <v>76</v>
      </c>
      <c r="B34" s="2">
        <v>67898</v>
      </c>
      <c r="C34" s="2">
        <v>63559</v>
      </c>
      <c r="D34" s="2">
        <v>594</v>
      </c>
      <c r="E34" s="2">
        <v>548</v>
      </c>
      <c r="G34" s="9" t="s">
        <v>76</v>
      </c>
      <c r="H34" s="1">
        <f t="shared" si="0"/>
        <v>-67898</v>
      </c>
      <c r="I34" s="1">
        <f t="shared" si="1"/>
        <v>63559</v>
      </c>
      <c r="J34" s="1">
        <f t="shared" si="2"/>
        <v>-594</v>
      </c>
      <c r="K34" s="1">
        <f t="shared" si="3"/>
        <v>548</v>
      </c>
      <c r="M34" s="9" t="s">
        <v>76</v>
      </c>
      <c r="N34" s="7">
        <f t="shared" si="4"/>
        <v>-0.63445538063444973</v>
      </c>
      <c r="O34" s="8">
        <f t="shared" si="5"/>
        <v>0.59391071221162617</v>
      </c>
      <c r="P34" s="7">
        <f t="shared" si="6"/>
        <v>-0.58408228283742059</v>
      </c>
      <c r="Q34" s="8">
        <f t="shared" si="7"/>
        <v>0.53885032154024659</v>
      </c>
    </row>
    <row r="35" spans="1:17" x14ac:dyDescent="0.3">
      <c r="A35" s="9" t="s">
        <v>75</v>
      </c>
      <c r="B35" s="2">
        <v>72307</v>
      </c>
      <c r="C35" s="2">
        <v>67544</v>
      </c>
      <c r="D35" s="2">
        <v>655</v>
      </c>
      <c r="E35" s="2">
        <v>633</v>
      </c>
      <c r="G35" s="9" t="s">
        <v>75</v>
      </c>
      <c r="H35" s="1">
        <f t="shared" si="0"/>
        <v>-72307</v>
      </c>
      <c r="I35" s="1">
        <f t="shared" si="1"/>
        <v>67544</v>
      </c>
      <c r="J35" s="1">
        <f t="shared" si="2"/>
        <v>-655</v>
      </c>
      <c r="K35" s="1">
        <f t="shared" si="3"/>
        <v>633</v>
      </c>
      <c r="M35" s="9" t="s">
        <v>75</v>
      </c>
      <c r="N35" s="7">
        <f t="shared" si="4"/>
        <v>-0.67565414603574714</v>
      </c>
      <c r="O35" s="8">
        <f t="shared" si="5"/>
        <v>0.63114751877188247</v>
      </c>
      <c r="P35" s="7">
        <f t="shared" si="6"/>
        <v>-0.64406379673149905</v>
      </c>
      <c r="Q35" s="8">
        <f t="shared" si="7"/>
        <v>0.62243111958937247</v>
      </c>
    </row>
    <row r="36" spans="1:17" x14ac:dyDescent="0.3">
      <c r="A36" s="9" t="s">
        <v>74</v>
      </c>
      <c r="B36" s="2">
        <v>72891</v>
      </c>
      <c r="C36" s="2">
        <v>68882</v>
      </c>
      <c r="D36" s="2">
        <v>668</v>
      </c>
      <c r="E36" s="2">
        <v>657</v>
      </c>
      <c r="G36" s="9" t="s">
        <v>74</v>
      </c>
      <c r="H36" s="1">
        <f t="shared" si="0"/>
        <v>-72891</v>
      </c>
      <c r="I36" s="1">
        <f t="shared" si="1"/>
        <v>68882</v>
      </c>
      <c r="J36" s="1">
        <f t="shared" si="2"/>
        <v>-668</v>
      </c>
      <c r="K36" s="1">
        <f t="shared" si="3"/>
        <v>657</v>
      </c>
      <c r="M36" s="9" t="s">
        <v>74</v>
      </c>
      <c r="N36" s="7">
        <f t="shared" si="4"/>
        <v>-0.68111118368472823</v>
      </c>
      <c r="O36" s="8">
        <f t="shared" si="5"/>
        <v>0.64365011530328098</v>
      </c>
      <c r="P36" s="7">
        <f t="shared" si="6"/>
        <v>-0.65684674231548312</v>
      </c>
      <c r="Q36" s="8">
        <f t="shared" si="7"/>
        <v>0.64603040374441967</v>
      </c>
    </row>
    <row r="37" spans="1:17" x14ac:dyDescent="0.3">
      <c r="A37" s="9" t="s">
        <v>73</v>
      </c>
      <c r="B37" s="2">
        <v>72248</v>
      </c>
      <c r="C37" s="2">
        <v>68332</v>
      </c>
      <c r="D37" s="2">
        <v>633</v>
      </c>
      <c r="E37" s="2">
        <v>650</v>
      </c>
      <c r="G37" s="9" t="s">
        <v>73</v>
      </c>
      <c r="H37" s="1">
        <f t="shared" si="0"/>
        <v>-72248</v>
      </c>
      <c r="I37" s="1">
        <f t="shared" si="1"/>
        <v>68332</v>
      </c>
      <c r="J37" s="1">
        <f t="shared" si="2"/>
        <v>-633</v>
      </c>
      <c r="K37" s="1">
        <f t="shared" si="3"/>
        <v>650</v>
      </c>
      <c r="M37" s="9" t="s">
        <v>73</v>
      </c>
      <c r="N37" s="7">
        <f t="shared" si="4"/>
        <v>-0.67510283572531926</v>
      </c>
      <c r="O37" s="8">
        <f t="shared" si="5"/>
        <v>0.63851078190098709</v>
      </c>
      <c r="P37" s="7">
        <f t="shared" si="6"/>
        <v>-0.62243111958937247</v>
      </c>
      <c r="Q37" s="8">
        <f t="shared" si="7"/>
        <v>0.63914727919919756</v>
      </c>
    </row>
    <row r="38" spans="1:17" x14ac:dyDescent="0.3">
      <c r="A38" s="9" t="s">
        <v>72</v>
      </c>
      <c r="B38" s="2">
        <v>74715</v>
      </c>
      <c r="C38" s="2">
        <v>71021</v>
      </c>
      <c r="D38" s="2">
        <v>641</v>
      </c>
      <c r="E38" s="2">
        <v>622</v>
      </c>
      <c r="G38" s="9" t="s">
        <v>72</v>
      </c>
      <c r="H38" s="1">
        <f t="shared" ref="H38:H69" si="8">0-B38</f>
        <v>-74715</v>
      </c>
      <c r="I38" s="1">
        <f t="shared" ref="I38:I69" si="9">C38</f>
        <v>71021</v>
      </c>
      <c r="J38" s="1">
        <f t="shared" ref="J38:J69" si="10">0-D38</f>
        <v>-641</v>
      </c>
      <c r="K38" s="1">
        <f t="shared" ref="K38:K69" si="11">E38</f>
        <v>622</v>
      </c>
      <c r="M38" s="9" t="s">
        <v>72</v>
      </c>
      <c r="N38" s="7">
        <f t="shared" si="4"/>
        <v>-0.69815508209524457</v>
      </c>
      <c r="O38" s="8">
        <f t="shared" si="5"/>
        <v>0.6636374501169291</v>
      </c>
      <c r="P38" s="7">
        <f t="shared" si="6"/>
        <v>-0.63029754764105483</v>
      </c>
      <c r="Q38" s="8">
        <f t="shared" si="7"/>
        <v>0.61161478101830913</v>
      </c>
    </row>
    <row r="39" spans="1:17" x14ac:dyDescent="0.3">
      <c r="A39" s="9" t="s">
        <v>71</v>
      </c>
      <c r="B39" s="2">
        <v>74787</v>
      </c>
      <c r="C39" s="2">
        <v>69633</v>
      </c>
      <c r="D39" s="2">
        <v>662</v>
      </c>
      <c r="E39" s="2">
        <v>627</v>
      </c>
      <c r="G39" s="9" t="s">
        <v>71</v>
      </c>
      <c r="H39" s="1">
        <f t="shared" si="8"/>
        <v>-74787</v>
      </c>
      <c r="I39" s="1">
        <f t="shared" si="9"/>
        <v>69633</v>
      </c>
      <c r="J39" s="1">
        <f t="shared" si="10"/>
        <v>-662</v>
      </c>
      <c r="K39" s="1">
        <f t="shared" si="11"/>
        <v>627</v>
      </c>
      <c r="M39" s="9" t="s">
        <v>71</v>
      </c>
      <c r="N39" s="7">
        <f t="shared" si="4"/>
        <v>-0.69882786755881754</v>
      </c>
      <c r="O39" s="8">
        <f t="shared" si="5"/>
        <v>0.65066764145804945</v>
      </c>
      <c r="P39" s="7">
        <f t="shared" si="6"/>
        <v>-0.65094692127672127</v>
      </c>
      <c r="Q39" s="8">
        <f t="shared" si="7"/>
        <v>0.61653129855061062</v>
      </c>
    </row>
    <row r="40" spans="1:17" x14ac:dyDescent="0.3">
      <c r="A40" s="9" t="s">
        <v>70</v>
      </c>
      <c r="B40" s="2">
        <v>75882</v>
      </c>
      <c r="C40" s="2">
        <v>70540</v>
      </c>
      <c r="D40" s="2">
        <v>657</v>
      </c>
      <c r="E40" s="2">
        <v>665</v>
      </c>
      <c r="G40" s="9" t="s">
        <v>70</v>
      </c>
      <c r="H40" s="1">
        <f t="shared" si="8"/>
        <v>-75882</v>
      </c>
      <c r="I40" s="1">
        <f t="shared" si="9"/>
        <v>70540</v>
      </c>
      <c r="J40" s="1">
        <f t="shared" si="10"/>
        <v>-657</v>
      </c>
      <c r="K40" s="1">
        <f t="shared" si="11"/>
        <v>665</v>
      </c>
      <c r="M40" s="9" t="s">
        <v>70</v>
      </c>
      <c r="N40" s="7">
        <f t="shared" si="4"/>
        <v>-0.70905981315065714</v>
      </c>
      <c r="O40" s="8">
        <f t="shared" si="5"/>
        <v>0.65914286945055944</v>
      </c>
      <c r="P40" s="7">
        <f t="shared" si="6"/>
        <v>-0.64603040374441967</v>
      </c>
      <c r="Q40" s="8">
        <f t="shared" si="7"/>
        <v>0.65389683179610225</v>
      </c>
    </row>
    <row r="41" spans="1:17" x14ac:dyDescent="0.3">
      <c r="A41" s="9" t="s">
        <v>69</v>
      </c>
      <c r="B41" s="2">
        <v>77256</v>
      </c>
      <c r="C41" s="2">
        <v>72040</v>
      </c>
      <c r="D41" s="2">
        <v>682</v>
      </c>
      <c r="E41" s="2">
        <v>710</v>
      </c>
      <c r="G41" s="9" t="s">
        <v>69</v>
      </c>
      <c r="H41" s="1">
        <f t="shared" si="8"/>
        <v>-77256</v>
      </c>
      <c r="I41" s="1">
        <f t="shared" si="9"/>
        <v>72040</v>
      </c>
      <c r="J41" s="1">
        <f t="shared" si="10"/>
        <v>-682</v>
      </c>
      <c r="K41" s="1">
        <f t="shared" si="11"/>
        <v>710</v>
      </c>
      <c r="M41" s="9" t="s">
        <v>69</v>
      </c>
      <c r="N41" s="7">
        <f t="shared" si="4"/>
        <v>-0.72189880241384208</v>
      </c>
      <c r="O41" s="8">
        <f t="shared" si="5"/>
        <v>0.67315923327499727</v>
      </c>
      <c r="P41" s="7">
        <f t="shared" si="6"/>
        <v>-0.67061299140592734</v>
      </c>
      <c r="Q41" s="8">
        <f t="shared" si="7"/>
        <v>0.69814548958681588</v>
      </c>
    </row>
    <row r="42" spans="1:17" x14ac:dyDescent="0.3">
      <c r="A42" s="9" t="s">
        <v>68</v>
      </c>
      <c r="B42" s="2">
        <v>77480</v>
      </c>
      <c r="C42" s="2">
        <v>71929</v>
      </c>
      <c r="D42" s="2">
        <v>687</v>
      </c>
      <c r="E42" s="2">
        <v>672</v>
      </c>
      <c r="G42" s="9" t="s">
        <v>68</v>
      </c>
      <c r="H42" s="1">
        <f t="shared" si="8"/>
        <v>-77480</v>
      </c>
      <c r="I42" s="1">
        <f t="shared" si="9"/>
        <v>71929</v>
      </c>
      <c r="J42" s="1">
        <f t="shared" si="10"/>
        <v>-687</v>
      </c>
      <c r="K42" s="1">
        <f t="shared" si="11"/>
        <v>672</v>
      </c>
      <c r="M42" s="9" t="s">
        <v>68</v>
      </c>
      <c r="N42" s="7">
        <f t="shared" si="4"/>
        <v>-0.72399191274495811</v>
      </c>
      <c r="O42" s="8">
        <f t="shared" si="5"/>
        <v>0.67212202235198881</v>
      </c>
      <c r="P42" s="7">
        <f t="shared" si="6"/>
        <v>-0.67552950893822883</v>
      </c>
      <c r="Q42" s="8">
        <f t="shared" si="7"/>
        <v>0.66077995634132436</v>
      </c>
    </row>
    <row r="43" spans="1:17" x14ac:dyDescent="0.3">
      <c r="A43" s="9" t="s">
        <v>67</v>
      </c>
      <c r="B43" s="2">
        <v>77352</v>
      </c>
      <c r="C43" s="2">
        <v>72113</v>
      </c>
      <c r="D43" s="2">
        <v>722</v>
      </c>
      <c r="E43" s="2">
        <v>701</v>
      </c>
      <c r="G43" s="9" t="s">
        <v>67</v>
      </c>
      <c r="H43" s="1">
        <f t="shared" si="8"/>
        <v>-77352</v>
      </c>
      <c r="I43" s="1">
        <f t="shared" si="9"/>
        <v>72113</v>
      </c>
      <c r="J43" s="1">
        <f t="shared" si="10"/>
        <v>-722</v>
      </c>
      <c r="K43" s="1">
        <f t="shared" si="11"/>
        <v>701</v>
      </c>
      <c r="M43" s="9" t="s">
        <v>67</v>
      </c>
      <c r="N43" s="7">
        <f t="shared" si="4"/>
        <v>-0.72279584969860611</v>
      </c>
      <c r="O43" s="8">
        <f t="shared" si="5"/>
        <v>0.67384136298111985</v>
      </c>
      <c r="P43" s="7">
        <f t="shared" si="6"/>
        <v>-0.70994513166433948</v>
      </c>
      <c r="Q43" s="8">
        <f t="shared" si="7"/>
        <v>0.68929575802867304</v>
      </c>
    </row>
    <row r="44" spans="1:17" x14ac:dyDescent="0.3">
      <c r="A44" s="9" t="s">
        <v>66</v>
      </c>
      <c r="B44" s="2">
        <v>78619</v>
      </c>
      <c r="C44" s="2">
        <v>73703</v>
      </c>
      <c r="D44" s="2">
        <v>724</v>
      </c>
      <c r="E44" s="2">
        <v>750</v>
      </c>
      <c r="G44" s="9" t="s">
        <v>66</v>
      </c>
      <c r="H44" s="1">
        <f t="shared" si="8"/>
        <v>-78619</v>
      </c>
      <c r="I44" s="1">
        <f t="shared" si="9"/>
        <v>73703</v>
      </c>
      <c r="J44" s="1">
        <f t="shared" si="10"/>
        <v>-724</v>
      </c>
      <c r="K44" s="1">
        <f t="shared" si="11"/>
        <v>750</v>
      </c>
      <c r="M44" s="9" t="s">
        <v>66</v>
      </c>
      <c r="N44" s="7">
        <f t="shared" si="4"/>
        <v>-0.73463500500898127</v>
      </c>
      <c r="O44" s="8">
        <f t="shared" si="5"/>
        <v>0.68869870863502392</v>
      </c>
      <c r="P44" s="7">
        <f t="shared" si="6"/>
        <v>-0.7119117386772601</v>
      </c>
      <c r="Q44" s="8">
        <f t="shared" si="7"/>
        <v>0.73747762984522802</v>
      </c>
    </row>
    <row r="45" spans="1:17" x14ac:dyDescent="0.3">
      <c r="A45" s="9" t="s">
        <v>65</v>
      </c>
      <c r="B45" s="2">
        <v>78945</v>
      </c>
      <c r="C45" s="2">
        <v>73873</v>
      </c>
      <c r="D45" s="2">
        <v>768</v>
      </c>
      <c r="E45" s="2">
        <v>776</v>
      </c>
      <c r="G45" s="9" t="s">
        <v>65</v>
      </c>
      <c r="H45" s="1">
        <f t="shared" si="8"/>
        <v>-78945</v>
      </c>
      <c r="I45" s="1">
        <f t="shared" si="9"/>
        <v>73873</v>
      </c>
      <c r="J45" s="1">
        <f t="shared" si="10"/>
        <v>-768</v>
      </c>
      <c r="K45" s="1">
        <f t="shared" si="11"/>
        <v>776</v>
      </c>
      <c r="M45" s="9" t="s">
        <v>65</v>
      </c>
      <c r="N45" s="7">
        <f t="shared" si="4"/>
        <v>-0.73768122808015901</v>
      </c>
      <c r="O45" s="8">
        <f t="shared" si="5"/>
        <v>0.69028722986846014</v>
      </c>
      <c r="P45" s="7">
        <f t="shared" si="6"/>
        <v>-0.75517709296151347</v>
      </c>
      <c r="Q45" s="8">
        <f t="shared" si="7"/>
        <v>0.76304352101319595</v>
      </c>
    </row>
    <row r="46" spans="1:17" x14ac:dyDescent="0.3">
      <c r="A46" s="9" t="s">
        <v>64</v>
      </c>
      <c r="B46" s="2">
        <v>83571</v>
      </c>
      <c r="C46" s="2">
        <v>77506</v>
      </c>
      <c r="D46" s="2">
        <v>831</v>
      </c>
      <c r="E46" s="2">
        <v>869</v>
      </c>
      <c r="G46" s="9" t="s">
        <v>64</v>
      </c>
      <c r="H46" s="1">
        <f t="shared" si="8"/>
        <v>-83571</v>
      </c>
      <c r="I46" s="1">
        <f t="shared" si="9"/>
        <v>77506</v>
      </c>
      <c r="J46" s="1">
        <f t="shared" si="10"/>
        <v>-831</v>
      </c>
      <c r="K46" s="1">
        <f t="shared" si="11"/>
        <v>869</v>
      </c>
      <c r="M46" s="9" t="s">
        <v>64</v>
      </c>
      <c r="N46" s="7">
        <f t="shared" si="4"/>
        <v>-0.78090769411472505</v>
      </c>
      <c r="O46" s="8">
        <f t="shared" si="5"/>
        <v>0.7242348630512484</v>
      </c>
      <c r="P46" s="7">
        <f t="shared" si="6"/>
        <v>-0.81712521386851267</v>
      </c>
      <c r="Q46" s="8">
        <f t="shared" si="7"/>
        <v>0.8544907471140043</v>
      </c>
    </row>
    <row r="47" spans="1:17" x14ac:dyDescent="0.3">
      <c r="A47" s="9" t="s">
        <v>63</v>
      </c>
      <c r="B47" s="2">
        <v>91325</v>
      </c>
      <c r="C47" s="2">
        <v>85607</v>
      </c>
      <c r="D47" s="2">
        <v>975</v>
      </c>
      <c r="E47" s="2">
        <v>896</v>
      </c>
      <c r="G47" s="9" t="s">
        <v>63</v>
      </c>
      <c r="H47" s="1">
        <f t="shared" si="8"/>
        <v>-91325</v>
      </c>
      <c r="I47" s="1">
        <f t="shared" si="9"/>
        <v>85607</v>
      </c>
      <c r="J47" s="1">
        <f t="shared" si="10"/>
        <v>-975</v>
      </c>
      <c r="K47" s="1">
        <f t="shared" si="11"/>
        <v>896</v>
      </c>
      <c r="M47" s="9" t="s">
        <v>63</v>
      </c>
      <c r="N47" s="7">
        <f t="shared" si="4"/>
        <v>-0.85336295084451863</v>
      </c>
      <c r="O47" s="8">
        <f t="shared" si="5"/>
        <v>0.79993257194576184</v>
      </c>
      <c r="P47" s="7">
        <f t="shared" si="6"/>
        <v>-0.95872091879879651</v>
      </c>
      <c r="Q47" s="8">
        <f t="shared" si="7"/>
        <v>0.88103994178843248</v>
      </c>
    </row>
    <row r="48" spans="1:17" x14ac:dyDescent="0.3">
      <c r="A48" s="9" t="s">
        <v>62</v>
      </c>
      <c r="B48" s="2">
        <v>93768</v>
      </c>
      <c r="C48" s="2">
        <v>88414</v>
      </c>
      <c r="D48" s="2">
        <v>1014</v>
      </c>
      <c r="E48" s="2">
        <v>981</v>
      </c>
      <c r="G48" s="9" t="s">
        <v>62</v>
      </c>
      <c r="H48" s="1">
        <f t="shared" si="8"/>
        <v>-93768</v>
      </c>
      <c r="I48" s="1">
        <f t="shared" si="9"/>
        <v>88414</v>
      </c>
      <c r="J48" s="1">
        <f t="shared" si="10"/>
        <v>-1014</v>
      </c>
      <c r="K48" s="1">
        <f t="shared" si="11"/>
        <v>981</v>
      </c>
      <c r="M48" s="9" t="s">
        <v>62</v>
      </c>
      <c r="N48" s="7">
        <f t="shared" si="4"/>
        <v>-0.87619093539325288</v>
      </c>
      <c r="O48" s="8">
        <f t="shared" si="5"/>
        <v>0.82616186078255971</v>
      </c>
      <c r="P48" s="7">
        <f t="shared" si="6"/>
        <v>-0.99706975555074828</v>
      </c>
      <c r="Q48" s="8">
        <f t="shared" si="7"/>
        <v>0.96462073983755825</v>
      </c>
    </row>
    <row r="49" spans="1:17" x14ac:dyDescent="0.3">
      <c r="A49" s="9" t="s">
        <v>61</v>
      </c>
      <c r="B49" s="2">
        <v>94694</v>
      </c>
      <c r="C49" s="2">
        <v>89605</v>
      </c>
      <c r="D49" s="2">
        <v>950</v>
      </c>
      <c r="E49" s="2">
        <v>972</v>
      </c>
      <c r="G49" s="9" t="s">
        <v>61</v>
      </c>
      <c r="H49" s="1">
        <f t="shared" si="8"/>
        <v>-94694</v>
      </c>
      <c r="I49" s="1">
        <f t="shared" si="9"/>
        <v>89605</v>
      </c>
      <c r="J49" s="1">
        <f t="shared" si="10"/>
        <v>-950</v>
      </c>
      <c r="K49" s="1">
        <f t="shared" si="11"/>
        <v>972</v>
      </c>
      <c r="M49" s="9" t="s">
        <v>61</v>
      </c>
      <c r="N49" s="7">
        <f t="shared" si="4"/>
        <v>-0.88484370399420587</v>
      </c>
      <c r="O49" s="8">
        <f t="shared" si="5"/>
        <v>0.83729085365916345</v>
      </c>
      <c r="P49" s="7">
        <f t="shared" si="6"/>
        <v>-0.93413833113728872</v>
      </c>
      <c r="Q49" s="8">
        <f t="shared" si="7"/>
        <v>0.95577100827941552</v>
      </c>
    </row>
    <row r="50" spans="1:17" x14ac:dyDescent="0.3">
      <c r="A50" s="9" t="s">
        <v>60</v>
      </c>
      <c r="B50" s="2">
        <v>97104</v>
      </c>
      <c r="C50" s="2">
        <v>91727</v>
      </c>
      <c r="D50" s="2">
        <v>977</v>
      </c>
      <c r="E50" s="2">
        <v>936</v>
      </c>
      <c r="G50" s="9" t="s">
        <v>60</v>
      </c>
      <c r="H50" s="1">
        <f t="shared" si="8"/>
        <v>-97104</v>
      </c>
      <c r="I50" s="1">
        <f t="shared" si="9"/>
        <v>91727</v>
      </c>
      <c r="J50" s="1">
        <f t="shared" si="10"/>
        <v>-977</v>
      </c>
      <c r="K50" s="1">
        <f t="shared" si="11"/>
        <v>936</v>
      </c>
      <c r="M50" s="9" t="s">
        <v>60</v>
      </c>
      <c r="N50" s="7">
        <f t="shared" si="4"/>
        <v>-0.90736332853880253</v>
      </c>
      <c r="O50" s="8">
        <f t="shared" si="5"/>
        <v>0.85711933634946802</v>
      </c>
      <c r="P50" s="7">
        <f t="shared" si="6"/>
        <v>-0.96068752581171712</v>
      </c>
      <c r="Q50" s="8">
        <f t="shared" si="7"/>
        <v>0.92037208204684451</v>
      </c>
    </row>
    <row r="51" spans="1:17" x14ac:dyDescent="0.3">
      <c r="A51" s="9" t="s">
        <v>59</v>
      </c>
      <c r="B51" s="2">
        <v>98124</v>
      </c>
      <c r="C51" s="2">
        <v>93566</v>
      </c>
      <c r="D51" s="2">
        <v>997</v>
      </c>
      <c r="E51" s="2">
        <v>1006</v>
      </c>
      <c r="G51" s="9" t="s">
        <v>59</v>
      </c>
      <c r="H51" s="1">
        <f t="shared" si="8"/>
        <v>-98124</v>
      </c>
      <c r="I51" s="1">
        <f t="shared" si="9"/>
        <v>93566</v>
      </c>
      <c r="J51" s="1">
        <f t="shared" si="10"/>
        <v>-997</v>
      </c>
      <c r="K51" s="1">
        <f t="shared" si="11"/>
        <v>1006</v>
      </c>
      <c r="M51" s="9" t="s">
        <v>59</v>
      </c>
      <c r="N51" s="7">
        <f t="shared" si="4"/>
        <v>-0.91689445593942009</v>
      </c>
      <c r="O51" s="8">
        <f t="shared" si="5"/>
        <v>0.87430339839822868</v>
      </c>
      <c r="P51" s="7">
        <f t="shared" si="6"/>
        <v>-0.98035359594092308</v>
      </c>
      <c r="Q51" s="8">
        <f t="shared" si="7"/>
        <v>0.98920332749906581</v>
      </c>
    </row>
    <row r="52" spans="1:17" x14ac:dyDescent="0.3">
      <c r="A52" s="9" t="s">
        <v>58</v>
      </c>
      <c r="B52" s="2">
        <v>99110</v>
      </c>
      <c r="C52" s="2">
        <v>93985</v>
      </c>
      <c r="D52" s="2">
        <v>1042</v>
      </c>
      <c r="E52" s="2">
        <v>987</v>
      </c>
      <c r="G52" s="9" t="s">
        <v>58</v>
      </c>
      <c r="H52" s="1">
        <f t="shared" si="8"/>
        <v>-99110</v>
      </c>
      <c r="I52" s="1">
        <f t="shared" si="9"/>
        <v>93985</v>
      </c>
      <c r="J52" s="1">
        <f t="shared" si="10"/>
        <v>-1042</v>
      </c>
      <c r="K52" s="1">
        <f t="shared" si="11"/>
        <v>987</v>
      </c>
      <c r="M52" s="9" t="s">
        <v>58</v>
      </c>
      <c r="N52" s="7">
        <f t="shared" si="4"/>
        <v>-0.92610787909335057</v>
      </c>
      <c r="O52" s="8">
        <f t="shared" si="5"/>
        <v>0.87821863602652162</v>
      </c>
      <c r="P52" s="7">
        <f t="shared" si="6"/>
        <v>-1.0246022537316368</v>
      </c>
      <c r="Q52" s="8">
        <f t="shared" si="7"/>
        <v>0.9705205608763201</v>
      </c>
    </row>
    <row r="53" spans="1:17" x14ac:dyDescent="0.3">
      <c r="A53" s="9" t="s">
        <v>57</v>
      </c>
      <c r="B53" s="2">
        <v>93088</v>
      </c>
      <c r="C53" s="2">
        <v>87419</v>
      </c>
      <c r="D53" s="2">
        <v>907</v>
      </c>
      <c r="E53" s="2">
        <v>831</v>
      </c>
      <c r="G53" s="9" t="s">
        <v>57</v>
      </c>
      <c r="H53" s="1">
        <f t="shared" si="8"/>
        <v>-93088</v>
      </c>
      <c r="I53" s="1">
        <f t="shared" si="9"/>
        <v>87419</v>
      </c>
      <c r="J53" s="1">
        <f t="shared" si="10"/>
        <v>-907</v>
      </c>
      <c r="K53" s="1">
        <f t="shared" si="11"/>
        <v>831</v>
      </c>
      <c r="M53" s="9" t="s">
        <v>57</v>
      </c>
      <c r="N53" s="7">
        <f t="shared" si="4"/>
        <v>-0.86983685045950776</v>
      </c>
      <c r="O53" s="8">
        <f t="shared" si="5"/>
        <v>0.8168643394456826</v>
      </c>
      <c r="P53" s="7">
        <f t="shared" si="6"/>
        <v>-0.89185628035949571</v>
      </c>
      <c r="Q53" s="8">
        <f t="shared" si="7"/>
        <v>0.81712521386851267</v>
      </c>
    </row>
    <row r="54" spans="1:17" x14ac:dyDescent="0.3">
      <c r="A54" s="9" t="s">
        <v>56</v>
      </c>
      <c r="B54" s="2">
        <v>83869</v>
      </c>
      <c r="C54" s="2">
        <v>79608</v>
      </c>
      <c r="D54" s="2">
        <v>814</v>
      </c>
      <c r="E54" s="2">
        <v>755</v>
      </c>
      <c r="G54" s="9" t="s">
        <v>56</v>
      </c>
      <c r="H54" s="1">
        <f t="shared" si="8"/>
        <v>-83869</v>
      </c>
      <c r="I54" s="1">
        <f t="shared" si="9"/>
        <v>79608</v>
      </c>
      <c r="J54" s="1">
        <f t="shared" si="10"/>
        <v>-814</v>
      </c>
      <c r="K54" s="1">
        <f t="shared" si="11"/>
        <v>755</v>
      </c>
      <c r="M54" s="9" t="s">
        <v>56</v>
      </c>
      <c r="N54" s="7">
        <f t="shared" si="4"/>
        <v>-0.78369227839451339</v>
      </c>
      <c r="O54" s="8">
        <f t="shared" si="5"/>
        <v>0.74387646089056048</v>
      </c>
      <c r="P54" s="7">
        <f t="shared" si="6"/>
        <v>-0.80040905425868747</v>
      </c>
      <c r="Q54" s="8">
        <f t="shared" si="7"/>
        <v>0.74239414737752962</v>
      </c>
    </row>
    <row r="55" spans="1:17" x14ac:dyDescent="0.3">
      <c r="A55" s="9" t="s">
        <v>55</v>
      </c>
      <c r="B55" s="2">
        <v>78778</v>
      </c>
      <c r="C55" s="2">
        <v>75039</v>
      </c>
      <c r="D55" s="2">
        <v>767</v>
      </c>
      <c r="E55" s="2">
        <v>737</v>
      </c>
      <c r="G55" s="9" t="s">
        <v>55</v>
      </c>
      <c r="H55" s="1">
        <f t="shared" si="8"/>
        <v>-78778</v>
      </c>
      <c r="I55" s="1">
        <f t="shared" si="9"/>
        <v>75039</v>
      </c>
      <c r="J55" s="1">
        <f t="shared" si="10"/>
        <v>-767</v>
      </c>
      <c r="K55" s="1">
        <f t="shared" si="11"/>
        <v>737</v>
      </c>
      <c r="M55" s="9" t="s">
        <v>55</v>
      </c>
      <c r="N55" s="7">
        <f t="shared" si="4"/>
        <v>-0.73612073957437163</v>
      </c>
      <c r="O55" s="8">
        <f t="shared" si="5"/>
        <v>0.70118261668132309</v>
      </c>
      <c r="P55" s="7">
        <f t="shared" si="6"/>
        <v>-0.75419378945505322</v>
      </c>
      <c r="Q55" s="8">
        <f t="shared" si="7"/>
        <v>0.72469468426124406</v>
      </c>
    </row>
    <row r="56" spans="1:17" x14ac:dyDescent="0.3">
      <c r="A56" s="9" t="s">
        <v>54</v>
      </c>
      <c r="B56" s="2">
        <v>75278</v>
      </c>
      <c r="C56" s="2">
        <v>72079</v>
      </c>
      <c r="D56" s="2">
        <v>680</v>
      </c>
      <c r="E56" s="2">
        <v>687</v>
      </c>
      <c r="G56" s="9" t="s">
        <v>54</v>
      </c>
      <c r="H56" s="1">
        <f t="shared" si="8"/>
        <v>-75278</v>
      </c>
      <c r="I56" s="1">
        <f t="shared" si="9"/>
        <v>72079</v>
      </c>
      <c r="J56" s="1">
        <f t="shared" si="10"/>
        <v>-680</v>
      </c>
      <c r="K56" s="1">
        <f t="shared" si="11"/>
        <v>687</v>
      </c>
      <c r="M56" s="9" t="s">
        <v>54</v>
      </c>
      <c r="N56" s="7">
        <f t="shared" si="4"/>
        <v>-0.70341589065068355</v>
      </c>
      <c r="O56" s="8">
        <f t="shared" si="5"/>
        <v>0.67352365873443265</v>
      </c>
      <c r="P56" s="7">
        <f t="shared" si="6"/>
        <v>-0.66864638439300672</v>
      </c>
      <c r="Q56" s="8">
        <f t="shared" si="7"/>
        <v>0.67552950893822883</v>
      </c>
    </row>
    <row r="57" spans="1:17" x14ac:dyDescent="0.3">
      <c r="A57" s="9" t="s">
        <v>53</v>
      </c>
      <c r="B57" s="2">
        <v>72227</v>
      </c>
      <c r="C57" s="2">
        <v>68879</v>
      </c>
      <c r="D57" s="2">
        <v>656</v>
      </c>
      <c r="E57" s="2">
        <v>643</v>
      </c>
      <c r="G57" s="9" t="s">
        <v>53</v>
      </c>
      <c r="H57" s="1">
        <f t="shared" si="8"/>
        <v>-72227</v>
      </c>
      <c r="I57" s="1">
        <f t="shared" si="9"/>
        <v>68879</v>
      </c>
      <c r="J57" s="1">
        <f t="shared" si="10"/>
        <v>-656</v>
      </c>
      <c r="K57" s="1">
        <f t="shared" si="11"/>
        <v>643</v>
      </c>
      <c r="M57" s="9" t="s">
        <v>53</v>
      </c>
      <c r="N57" s="7">
        <f t="shared" si="4"/>
        <v>-0.67490660663177715</v>
      </c>
      <c r="O57" s="8">
        <f t="shared" si="5"/>
        <v>0.64362208257563203</v>
      </c>
      <c r="P57" s="7">
        <f t="shared" si="6"/>
        <v>-0.64504710023795941</v>
      </c>
      <c r="Q57" s="8">
        <f t="shared" si="7"/>
        <v>0.63226415465397545</v>
      </c>
    </row>
    <row r="58" spans="1:17" x14ac:dyDescent="0.3">
      <c r="A58" s="9" t="s">
        <v>52</v>
      </c>
      <c r="B58" s="2">
        <v>68280</v>
      </c>
      <c r="C58" s="2">
        <v>65722</v>
      </c>
      <c r="D58" s="2">
        <v>662</v>
      </c>
      <c r="E58" s="2">
        <v>607</v>
      </c>
      <c r="G58" s="9" t="s">
        <v>52</v>
      </c>
      <c r="H58" s="1">
        <f t="shared" si="8"/>
        <v>-68280</v>
      </c>
      <c r="I58" s="1">
        <f t="shared" si="9"/>
        <v>65722</v>
      </c>
      <c r="J58" s="1">
        <f t="shared" si="10"/>
        <v>-662</v>
      </c>
      <c r="K58" s="1">
        <f t="shared" si="11"/>
        <v>607</v>
      </c>
      <c r="M58" s="9" t="s">
        <v>52</v>
      </c>
      <c r="N58" s="7">
        <f t="shared" si="4"/>
        <v>-0.63802488128840662</v>
      </c>
      <c r="O58" s="8">
        <f t="shared" si="5"/>
        <v>0.61412230884646546</v>
      </c>
      <c r="P58" s="7">
        <f t="shared" si="6"/>
        <v>-0.65094692127672127</v>
      </c>
      <c r="Q58" s="8">
        <f t="shared" si="7"/>
        <v>0.59686522842140455</v>
      </c>
    </row>
    <row r="59" spans="1:17" x14ac:dyDescent="0.3">
      <c r="A59" s="9" t="s">
        <v>51</v>
      </c>
      <c r="B59" s="2">
        <v>68130</v>
      </c>
      <c r="C59" s="2">
        <v>65665</v>
      </c>
      <c r="D59" s="2">
        <v>654</v>
      </c>
      <c r="E59" s="2">
        <v>596</v>
      </c>
      <c r="G59" s="9" t="s">
        <v>51</v>
      </c>
      <c r="H59" s="1">
        <f t="shared" si="8"/>
        <v>-68130</v>
      </c>
      <c r="I59" s="1">
        <f t="shared" si="9"/>
        <v>65665</v>
      </c>
      <c r="J59" s="1">
        <f t="shared" si="10"/>
        <v>-654</v>
      </c>
      <c r="K59" s="1">
        <f t="shared" si="11"/>
        <v>596</v>
      </c>
      <c r="M59" s="9" t="s">
        <v>51</v>
      </c>
      <c r="N59" s="7">
        <f t="shared" si="4"/>
        <v>-0.63662324490596278</v>
      </c>
      <c r="O59" s="8">
        <f t="shared" si="5"/>
        <v>0.6135896870211367</v>
      </c>
      <c r="P59" s="7">
        <f t="shared" si="6"/>
        <v>-0.6430804932250388</v>
      </c>
      <c r="Q59" s="8">
        <f t="shared" si="7"/>
        <v>0.5860488898503412</v>
      </c>
    </row>
    <row r="60" spans="1:17" x14ac:dyDescent="0.3">
      <c r="A60" s="9" t="s">
        <v>50</v>
      </c>
      <c r="B60" s="2">
        <v>68251</v>
      </c>
      <c r="C60" s="2">
        <v>66572</v>
      </c>
      <c r="D60" s="2">
        <v>622</v>
      </c>
      <c r="E60" s="2">
        <v>587</v>
      </c>
      <c r="G60" s="9" t="s">
        <v>50</v>
      </c>
      <c r="H60" s="1">
        <f t="shared" si="8"/>
        <v>-68251</v>
      </c>
      <c r="I60" s="1">
        <f t="shared" si="9"/>
        <v>66572</v>
      </c>
      <c r="J60" s="1">
        <f t="shared" si="10"/>
        <v>-622</v>
      </c>
      <c r="K60" s="1">
        <f t="shared" si="11"/>
        <v>587</v>
      </c>
      <c r="M60" s="9" t="s">
        <v>50</v>
      </c>
      <c r="N60" s="7">
        <f t="shared" si="4"/>
        <v>-0.63775389825446749</v>
      </c>
      <c r="O60" s="8">
        <f t="shared" si="5"/>
        <v>0.6220649150136468</v>
      </c>
      <c r="P60" s="7">
        <f t="shared" si="6"/>
        <v>-0.61161478101830913</v>
      </c>
      <c r="Q60" s="8">
        <f t="shared" si="7"/>
        <v>0.57719915829219848</v>
      </c>
    </row>
    <row r="61" spans="1:17" x14ac:dyDescent="0.3">
      <c r="A61" s="9" t="s">
        <v>49</v>
      </c>
      <c r="B61" s="2">
        <v>70531</v>
      </c>
      <c r="C61" s="2">
        <v>68845</v>
      </c>
      <c r="D61" s="2">
        <v>564</v>
      </c>
      <c r="E61" s="2">
        <v>595</v>
      </c>
      <c r="G61" s="9" t="s">
        <v>49</v>
      </c>
      <c r="H61" s="1">
        <f t="shared" si="8"/>
        <v>-70531</v>
      </c>
      <c r="I61" s="1">
        <f t="shared" si="9"/>
        <v>68845</v>
      </c>
      <c r="J61" s="1">
        <f t="shared" si="10"/>
        <v>-564</v>
      </c>
      <c r="K61" s="1">
        <f t="shared" si="11"/>
        <v>595</v>
      </c>
      <c r="M61" s="9" t="s">
        <v>49</v>
      </c>
      <c r="N61" s="7">
        <f t="shared" si="4"/>
        <v>-0.65905877126761281</v>
      </c>
      <c r="O61" s="8">
        <f t="shared" si="5"/>
        <v>0.64330437832894483</v>
      </c>
      <c r="P61" s="7">
        <f t="shared" si="6"/>
        <v>-0.55458317764361142</v>
      </c>
      <c r="Q61" s="8">
        <f t="shared" si="7"/>
        <v>0.58506558634388084</v>
      </c>
    </row>
    <row r="62" spans="1:17" x14ac:dyDescent="0.3">
      <c r="A62" s="9" t="s">
        <v>48</v>
      </c>
      <c r="B62" s="2">
        <v>73280</v>
      </c>
      <c r="C62" s="2">
        <v>71753</v>
      </c>
      <c r="D62" s="2">
        <v>688</v>
      </c>
      <c r="E62" s="2">
        <v>584</v>
      </c>
      <c r="G62" s="9" t="s">
        <v>48</v>
      </c>
      <c r="H62" s="1">
        <f t="shared" si="8"/>
        <v>-73280</v>
      </c>
      <c r="I62" s="1">
        <f t="shared" si="9"/>
        <v>71753</v>
      </c>
      <c r="J62" s="1">
        <f t="shared" si="10"/>
        <v>-688</v>
      </c>
      <c r="K62" s="1">
        <f t="shared" si="11"/>
        <v>584</v>
      </c>
      <c r="M62" s="9" t="s">
        <v>48</v>
      </c>
      <c r="N62" s="7">
        <f t="shared" si="4"/>
        <v>-0.68474609403653242</v>
      </c>
      <c r="O62" s="8">
        <f t="shared" si="5"/>
        <v>0.67047743566325479</v>
      </c>
      <c r="P62" s="7">
        <f t="shared" si="6"/>
        <v>-0.67651281244468919</v>
      </c>
      <c r="Q62" s="8">
        <f t="shared" si="7"/>
        <v>0.57424924777281761</v>
      </c>
    </row>
    <row r="63" spans="1:17" x14ac:dyDescent="0.3">
      <c r="A63" s="9" t="s">
        <v>47</v>
      </c>
      <c r="B63" s="2">
        <v>69855</v>
      </c>
      <c r="C63" s="2">
        <v>69507</v>
      </c>
      <c r="D63" s="2">
        <v>555</v>
      </c>
      <c r="E63" s="2">
        <v>602</v>
      </c>
      <c r="G63" s="9" t="s">
        <v>47</v>
      </c>
      <c r="H63" s="1">
        <f t="shared" si="8"/>
        <v>-69855</v>
      </c>
      <c r="I63" s="1">
        <f t="shared" si="9"/>
        <v>69507</v>
      </c>
      <c r="J63" s="1">
        <f t="shared" si="10"/>
        <v>-555</v>
      </c>
      <c r="K63" s="1">
        <f t="shared" si="11"/>
        <v>602</v>
      </c>
      <c r="M63" s="9" t="s">
        <v>47</v>
      </c>
      <c r="N63" s="7">
        <f t="shared" si="4"/>
        <v>-0.65274206330406626</v>
      </c>
      <c r="O63" s="8">
        <f t="shared" si="5"/>
        <v>0.64949026689679668</v>
      </c>
      <c r="P63" s="7">
        <f t="shared" si="6"/>
        <v>-0.5457334460854687</v>
      </c>
      <c r="Q63" s="8">
        <f t="shared" si="7"/>
        <v>0.59194871088910306</v>
      </c>
    </row>
    <row r="64" spans="1:17" x14ac:dyDescent="0.3">
      <c r="A64" s="9" t="s">
        <v>46</v>
      </c>
      <c r="B64" s="2">
        <v>62426</v>
      </c>
      <c r="C64" s="2">
        <v>62469</v>
      </c>
      <c r="D64" s="2">
        <v>544</v>
      </c>
      <c r="E64" s="2">
        <v>511</v>
      </c>
      <c r="G64" s="9" t="s">
        <v>46</v>
      </c>
      <c r="H64" s="1">
        <f t="shared" si="8"/>
        <v>-62426</v>
      </c>
      <c r="I64" s="1">
        <f t="shared" si="9"/>
        <v>62469</v>
      </c>
      <c r="J64" s="1">
        <f t="shared" si="10"/>
        <v>-544</v>
      </c>
      <c r="K64" s="1">
        <f t="shared" si="11"/>
        <v>511</v>
      </c>
      <c r="M64" s="9" t="s">
        <v>46</v>
      </c>
      <c r="N64" s="7">
        <f t="shared" si="4"/>
        <v>-0.5833236854029008</v>
      </c>
      <c r="O64" s="8">
        <f t="shared" si="5"/>
        <v>0.58372548783253475</v>
      </c>
      <c r="P64" s="7">
        <f t="shared" si="6"/>
        <v>-0.53491710751440535</v>
      </c>
      <c r="Q64" s="8">
        <f t="shared" si="7"/>
        <v>0.50246809180121532</v>
      </c>
    </row>
    <row r="65" spans="1:17" x14ac:dyDescent="0.3">
      <c r="A65" s="9" t="s">
        <v>45</v>
      </c>
      <c r="B65" s="2">
        <v>60113</v>
      </c>
      <c r="C65" s="2">
        <v>60954</v>
      </c>
      <c r="D65" s="2">
        <v>519</v>
      </c>
      <c r="E65" s="2">
        <v>551</v>
      </c>
      <c r="G65" s="9" t="s">
        <v>45</v>
      </c>
      <c r="H65" s="1">
        <f t="shared" si="8"/>
        <v>-60113</v>
      </c>
      <c r="I65" s="1">
        <f t="shared" si="9"/>
        <v>60954</v>
      </c>
      <c r="J65" s="1">
        <f t="shared" si="10"/>
        <v>-519</v>
      </c>
      <c r="K65" s="1">
        <f t="shared" si="11"/>
        <v>551</v>
      </c>
      <c r="M65" s="9" t="s">
        <v>45</v>
      </c>
      <c r="N65" s="7">
        <f t="shared" si="4"/>
        <v>-0.56171045238561779</v>
      </c>
      <c r="O65" s="8">
        <f t="shared" si="5"/>
        <v>0.56956896036985261</v>
      </c>
      <c r="P65" s="7">
        <f t="shared" si="6"/>
        <v>-0.51033451985289779</v>
      </c>
      <c r="Q65" s="8">
        <f t="shared" si="7"/>
        <v>0.54180023205962746</v>
      </c>
    </row>
    <row r="66" spans="1:17" x14ac:dyDescent="0.3">
      <c r="A66" s="9" t="s">
        <v>44</v>
      </c>
      <c r="B66" s="2">
        <v>58656</v>
      </c>
      <c r="C66" s="2">
        <v>59273</v>
      </c>
      <c r="D66" s="2">
        <v>462</v>
      </c>
      <c r="E66" s="2">
        <v>525</v>
      </c>
      <c r="G66" s="9" t="s">
        <v>44</v>
      </c>
      <c r="H66" s="1">
        <f t="shared" si="8"/>
        <v>-58656</v>
      </c>
      <c r="I66" s="1">
        <f t="shared" si="9"/>
        <v>59273</v>
      </c>
      <c r="J66" s="1">
        <f t="shared" si="10"/>
        <v>-462</v>
      </c>
      <c r="K66" s="1">
        <f t="shared" si="11"/>
        <v>525</v>
      </c>
      <c r="M66" s="9" t="s">
        <v>44</v>
      </c>
      <c r="N66" s="7">
        <f t="shared" si="4"/>
        <v>-0.54809589099081391</v>
      </c>
      <c r="O66" s="8">
        <f t="shared" si="5"/>
        <v>0.55386128864393269</v>
      </c>
      <c r="P66" s="7">
        <f t="shared" si="6"/>
        <v>-0.45428621998466046</v>
      </c>
      <c r="Q66" s="8">
        <f t="shared" si="7"/>
        <v>0.51623434089165965</v>
      </c>
    </row>
    <row r="67" spans="1:17" x14ac:dyDescent="0.3">
      <c r="A67" s="9" t="s">
        <v>43</v>
      </c>
      <c r="B67" s="2">
        <v>57135</v>
      </c>
      <c r="C67" s="2">
        <v>58705</v>
      </c>
      <c r="D67" s="2">
        <v>480</v>
      </c>
      <c r="E67" s="2">
        <v>532</v>
      </c>
      <c r="G67" s="9" t="s">
        <v>43</v>
      </c>
      <c r="H67" s="1">
        <f t="shared" si="8"/>
        <v>-57135</v>
      </c>
      <c r="I67" s="1">
        <f t="shared" si="9"/>
        <v>58705</v>
      </c>
      <c r="J67" s="1">
        <f t="shared" si="10"/>
        <v>-480</v>
      </c>
      <c r="K67" s="1">
        <f t="shared" si="11"/>
        <v>532</v>
      </c>
      <c r="M67" s="9" t="s">
        <v>43</v>
      </c>
      <c r="N67" s="7">
        <f t="shared" si="4"/>
        <v>-0.53388329807283408</v>
      </c>
      <c r="O67" s="8">
        <f t="shared" si="5"/>
        <v>0.54855375887574553</v>
      </c>
      <c r="P67" s="7">
        <f t="shared" si="6"/>
        <v>-0.47198568310094596</v>
      </c>
      <c r="Q67" s="8">
        <f t="shared" si="7"/>
        <v>0.52311746543688176</v>
      </c>
    </row>
    <row r="68" spans="1:17" x14ac:dyDescent="0.3">
      <c r="A68" s="9" t="s">
        <v>42</v>
      </c>
      <c r="B68" s="2">
        <v>60388</v>
      </c>
      <c r="C68" s="2">
        <v>63823</v>
      </c>
      <c r="D68" s="2">
        <v>571</v>
      </c>
      <c r="E68" s="2">
        <v>583</v>
      </c>
      <c r="G68" s="9" t="s">
        <v>42</v>
      </c>
      <c r="H68" s="1">
        <f t="shared" si="8"/>
        <v>-60388</v>
      </c>
      <c r="I68" s="1">
        <f t="shared" si="9"/>
        <v>63823</v>
      </c>
      <c r="J68" s="1">
        <f t="shared" si="10"/>
        <v>-571</v>
      </c>
      <c r="K68" s="1">
        <f t="shared" si="11"/>
        <v>583</v>
      </c>
      <c r="M68" s="9" t="s">
        <v>42</v>
      </c>
      <c r="N68" s="7">
        <f t="shared" si="4"/>
        <v>-0.56428011908676479</v>
      </c>
      <c r="O68" s="8">
        <f t="shared" si="5"/>
        <v>0.59637759224472719</v>
      </c>
      <c r="P68" s="7">
        <f t="shared" si="6"/>
        <v>-0.56146630218883364</v>
      </c>
      <c r="Q68" s="8">
        <f t="shared" si="7"/>
        <v>0.57326594426635724</v>
      </c>
    </row>
    <row r="69" spans="1:17" x14ac:dyDescent="0.3">
      <c r="A69" s="9" t="s">
        <v>41</v>
      </c>
      <c r="B69" s="2">
        <v>63752</v>
      </c>
      <c r="C69" s="2">
        <v>68173</v>
      </c>
      <c r="D69" s="2">
        <v>582</v>
      </c>
      <c r="E69" s="2">
        <v>660</v>
      </c>
      <c r="G69" s="9" t="s">
        <v>41</v>
      </c>
      <c r="H69" s="1">
        <f t="shared" si="8"/>
        <v>-63752</v>
      </c>
      <c r="I69" s="1">
        <f t="shared" si="9"/>
        <v>68173</v>
      </c>
      <c r="J69" s="1">
        <f t="shared" si="10"/>
        <v>-582</v>
      </c>
      <c r="K69" s="1">
        <f t="shared" si="11"/>
        <v>660</v>
      </c>
      <c r="M69" s="9" t="s">
        <v>41</v>
      </c>
      <c r="N69" s="7">
        <f t="shared" si="4"/>
        <v>-0.59571415102370384</v>
      </c>
      <c r="O69" s="8">
        <f t="shared" si="5"/>
        <v>0.63702504733559673</v>
      </c>
      <c r="P69" s="7">
        <f t="shared" si="6"/>
        <v>-0.57228264075989699</v>
      </c>
      <c r="Q69" s="8">
        <f t="shared" si="7"/>
        <v>0.64898031426380065</v>
      </c>
    </row>
    <row r="70" spans="1:17" x14ac:dyDescent="0.3">
      <c r="A70" s="9" t="s">
        <v>40</v>
      </c>
      <c r="B70" s="2">
        <v>64833</v>
      </c>
      <c r="C70" s="2">
        <v>70727</v>
      </c>
      <c r="D70" s="2">
        <v>577</v>
      </c>
      <c r="E70" s="2">
        <v>610</v>
      </c>
      <c r="G70" s="9" t="s">
        <v>40</v>
      </c>
      <c r="H70" s="1">
        <f t="shared" ref="H70:H106" si="12">0-B70</f>
        <v>-64833</v>
      </c>
      <c r="I70" s="1">
        <f t="shared" ref="I70:I106" si="13">C70</f>
        <v>70727</v>
      </c>
      <c r="J70" s="1">
        <f t="shared" ref="J70:J106" si="14">0-D70</f>
        <v>-577</v>
      </c>
      <c r="K70" s="1">
        <f t="shared" ref="K70:K106" si="15">E70</f>
        <v>610</v>
      </c>
      <c r="M70" s="9" t="s">
        <v>40</v>
      </c>
      <c r="N70" s="7">
        <f t="shared" si="4"/>
        <v>-0.60581527721984862</v>
      </c>
      <c r="O70" s="8">
        <f t="shared" si="5"/>
        <v>0.66089024280733932</v>
      </c>
      <c r="P70" s="7">
        <f t="shared" si="6"/>
        <v>-0.5673661232275955</v>
      </c>
      <c r="Q70" s="8">
        <f t="shared" si="7"/>
        <v>0.59981513894078542</v>
      </c>
    </row>
    <row r="71" spans="1:17" x14ac:dyDescent="0.3">
      <c r="A71" s="9" t="s">
        <v>39</v>
      </c>
      <c r="B71" s="2">
        <v>64403</v>
      </c>
      <c r="C71" s="2">
        <v>71220</v>
      </c>
      <c r="D71" s="2">
        <v>574</v>
      </c>
      <c r="E71" s="2">
        <v>673</v>
      </c>
      <c r="G71" s="9" t="s">
        <v>39</v>
      </c>
      <c r="H71" s="1">
        <f t="shared" si="12"/>
        <v>-64403</v>
      </c>
      <c r="I71" s="1">
        <f t="shared" si="13"/>
        <v>71220</v>
      </c>
      <c r="J71" s="1">
        <f t="shared" si="14"/>
        <v>-574</v>
      </c>
      <c r="K71" s="1">
        <f t="shared" si="15"/>
        <v>673</v>
      </c>
      <c r="M71" s="9" t="s">
        <v>39</v>
      </c>
      <c r="N71" s="7">
        <f t="shared" ref="N71:N106" si="16">(B71/B$109*100)*-1</f>
        <v>-0.60179725292350983</v>
      </c>
      <c r="O71" s="8">
        <f t="shared" ref="O71:O106" si="17">C71/B$109*100</f>
        <v>0.66549695438430467</v>
      </c>
      <c r="P71" s="7">
        <f t="shared" ref="P71:P106" si="18">(D71/D$109*100)*-1</f>
        <v>-0.56441621270821452</v>
      </c>
      <c r="Q71" s="8">
        <f t="shared" ref="Q71:Q106" si="19">E71/D$109*100</f>
        <v>0.66176325984778461</v>
      </c>
    </row>
    <row r="72" spans="1:17" x14ac:dyDescent="0.3">
      <c r="A72" s="9" t="s">
        <v>38</v>
      </c>
      <c r="B72" s="2">
        <v>63327</v>
      </c>
      <c r="C72" s="2">
        <v>71504</v>
      </c>
      <c r="D72" s="2">
        <v>599</v>
      </c>
      <c r="E72" s="2">
        <v>641</v>
      </c>
      <c r="G72" s="9" t="s">
        <v>38</v>
      </c>
      <c r="H72" s="1">
        <f t="shared" si="12"/>
        <v>-63327</v>
      </c>
      <c r="I72" s="1">
        <f t="shared" si="13"/>
        <v>71504</v>
      </c>
      <c r="J72" s="1">
        <f t="shared" si="14"/>
        <v>-599</v>
      </c>
      <c r="K72" s="1">
        <f t="shared" si="15"/>
        <v>641</v>
      </c>
      <c r="M72" s="9" t="s">
        <v>38</v>
      </c>
      <c r="N72" s="7">
        <f t="shared" si="16"/>
        <v>-0.59174284794011311</v>
      </c>
      <c r="O72" s="8">
        <f t="shared" si="17"/>
        <v>0.66815071926839809</v>
      </c>
      <c r="P72" s="7">
        <f t="shared" si="18"/>
        <v>-0.58899880036972208</v>
      </c>
      <c r="Q72" s="8">
        <f t="shared" si="19"/>
        <v>0.63029754764105483</v>
      </c>
    </row>
    <row r="73" spans="1:17" x14ac:dyDescent="0.3">
      <c r="A73" s="9" t="s">
        <v>37</v>
      </c>
      <c r="B73" s="2">
        <v>62643</v>
      </c>
      <c r="C73" s="2">
        <v>71464</v>
      </c>
      <c r="D73" s="2">
        <v>576</v>
      </c>
      <c r="E73" s="2">
        <v>634</v>
      </c>
      <c r="G73" s="9" t="s">
        <v>37</v>
      </c>
      <c r="H73" s="1">
        <f t="shared" si="12"/>
        <v>-62643</v>
      </c>
      <c r="I73" s="1">
        <f t="shared" si="13"/>
        <v>71464</v>
      </c>
      <c r="J73" s="1">
        <f t="shared" si="14"/>
        <v>-576</v>
      </c>
      <c r="K73" s="1">
        <f t="shared" si="15"/>
        <v>634</v>
      </c>
      <c r="M73" s="9" t="s">
        <v>37</v>
      </c>
      <c r="N73" s="7">
        <f t="shared" si="16"/>
        <v>-0.58535138603616954</v>
      </c>
      <c r="O73" s="8">
        <f t="shared" si="17"/>
        <v>0.66777694956641309</v>
      </c>
      <c r="P73" s="7">
        <f t="shared" si="18"/>
        <v>-0.56638281972113513</v>
      </c>
      <c r="Q73" s="8">
        <f t="shared" si="19"/>
        <v>0.62341442309583273</v>
      </c>
    </row>
    <row r="74" spans="1:17" x14ac:dyDescent="0.3">
      <c r="A74" s="9" t="s">
        <v>36</v>
      </c>
      <c r="B74" s="2">
        <v>62086</v>
      </c>
      <c r="C74" s="2">
        <v>72435</v>
      </c>
      <c r="D74" s="2">
        <v>585</v>
      </c>
      <c r="E74" s="2">
        <v>677</v>
      </c>
      <c r="G74" s="9" t="s">
        <v>36</v>
      </c>
      <c r="H74" s="1">
        <f t="shared" si="12"/>
        <v>-62086</v>
      </c>
      <c r="I74" s="1">
        <f t="shared" si="13"/>
        <v>72435</v>
      </c>
      <c r="J74" s="1">
        <f t="shared" si="14"/>
        <v>-585</v>
      </c>
      <c r="K74" s="1">
        <f t="shared" si="15"/>
        <v>677</v>
      </c>
      <c r="M74" s="9" t="s">
        <v>36</v>
      </c>
      <c r="N74" s="7">
        <f t="shared" si="16"/>
        <v>-0.58014664293602825</v>
      </c>
      <c r="O74" s="8">
        <f t="shared" si="17"/>
        <v>0.67685020908209914</v>
      </c>
      <c r="P74" s="7">
        <f t="shared" si="18"/>
        <v>-0.57523255127927786</v>
      </c>
      <c r="Q74" s="8">
        <f t="shared" si="19"/>
        <v>0.66569647387362585</v>
      </c>
    </row>
    <row r="75" spans="1:17" x14ac:dyDescent="0.3">
      <c r="A75" s="9" t="s">
        <v>35</v>
      </c>
      <c r="B75" s="2">
        <v>60555</v>
      </c>
      <c r="C75" s="2">
        <v>72781</v>
      </c>
      <c r="D75" s="2">
        <v>550</v>
      </c>
      <c r="E75" s="2">
        <v>636</v>
      </c>
      <c r="G75" s="9" t="s">
        <v>35</v>
      </c>
      <c r="H75" s="1">
        <f t="shared" si="12"/>
        <v>-60555</v>
      </c>
      <c r="I75" s="1">
        <f t="shared" si="13"/>
        <v>72781</v>
      </c>
      <c r="J75" s="1">
        <f t="shared" si="14"/>
        <v>-550</v>
      </c>
      <c r="K75" s="1">
        <f t="shared" si="15"/>
        <v>636</v>
      </c>
      <c r="M75" s="9" t="s">
        <v>35</v>
      </c>
      <c r="N75" s="7">
        <f t="shared" si="16"/>
        <v>-0.56584060759255217</v>
      </c>
      <c r="O75" s="8">
        <f t="shared" si="17"/>
        <v>0.68008331700426949</v>
      </c>
      <c r="P75" s="7">
        <f t="shared" si="18"/>
        <v>-0.54081692855316721</v>
      </c>
      <c r="Q75" s="8">
        <f t="shared" si="19"/>
        <v>0.62538103010875334</v>
      </c>
    </row>
    <row r="76" spans="1:17" x14ac:dyDescent="0.3">
      <c r="A76" s="9" t="s">
        <v>34</v>
      </c>
      <c r="B76" s="2">
        <v>58253</v>
      </c>
      <c r="C76" s="2">
        <v>70628</v>
      </c>
      <c r="D76" s="2">
        <v>504</v>
      </c>
      <c r="E76" s="2">
        <v>666</v>
      </c>
      <c r="G76" s="9" t="s">
        <v>34</v>
      </c>
      <c r="H76" s="1">
        <f t="shared" si="12"/>
        <v>-58253</v>
      </c>
      <c r="I76" s="1">
        <f t="shared" si="13"/>
        <v>70628</v>
      </c>
      <c r="J76" s="1">
        <f t="shared" si="14"/>
        <v>-504</v>
      </c>
      <c r="K76" s="1">
        <f t="shared" si="15"/>
        <v>666</v>
      </c>
      <c r="M76" s="9" t="s">
        <v>34</v>
      </c>
      <c r="N76" s="7">
        <f t="shared" si="16"/>
        <v>-0.54433016124331501</v>
      </c>
      <c r="O76" s="8">
        <f t="shared" si="17"/>
        <v>0.65996516279492656</v>
      </c>
      <c r="P76" s="7">
        <f t="shared" si="18"/>
        <v>-0.49558496725599321</v>
      </c>
      <c r="Q76" s="8">
        <f t="shared" si="19"/>
        <v>0.6548801353025625</v>
      </c>
    </row>
    <row r="77" spans="1:17" x14ac:dyDescent="0.3">
      <c r="A77" s="9" t="s">
        <v>33</v>
      </c>
      <c r="B77" s="2">
        <v>54990</v>
      </c>
      <c r="C77" s="2">
        <v>68221</v>
      </c>
      <c r="D77" s="2">
        <v>550</v>
      </c>
      <c r="E77" s="2">
        <v>636</v>
      </c>
      <c r="G77" s="9" t="s">
        <v>33</v>
      </c>
      <c r="H77" s="1">
        <f t="shared" si="12"/>
        <v>-54990</v>
      </c>
      <c r="I77" s="1">
        <f t="shared" si="13"/>
        <v>68221</v>
      </c>
      <c r="J77" s="1">
        <f t="shared" si="14"/>
        <v>-550</v>
      </c>
      <c r="K77" s="1">
        <f t="shared" si="15"/>
        <v>636</v>
      </c>
      <c r="M77" s="9" t="s">
        <v>33</v>
      </c>
      <c r="N77" s="7">
        <f t="shared" si="16"/>
        <v>-0.51383989780388806</v>
      </c>
      <c r="O77" s="8">
        <f t="shared" si="17"/>
        <v>0.63747357097797874</v>
      </c>
      <c r="P77" s="7">
        <f t="shared" si="18"/>
        <v>-0.54081692855316721</v>
      </c>
      <c r="Q77" s="8">
        <f t="shared" si="19"/>
        <v>0.62538103010875334</v>
      </c>
    </row>
    <row r="78" spans="1:17" x14ac:dyDescent="0.3">
      <c r="A78" s="9" t="s">
        <v>32</v>
      </c>
      <c r="B78" s="2">
        <v>55353</v>
      </c>
      <c r="C78" s="2">
        <v>69175</v>
      </c>
      <c r="D78" s="2">
        <v>513</v>
      </c>
      <c r="E78" s="2">
        <v>604</v>
      </c>
      <c r="G78" s="9" t="s">
        <v>32</v>
      </c>
      <c r="H78" s="1">
        <f t="shared" si="12"/>
        <v>-55353</v>
      </c>
      <c r="I78" s="1">
        <f t="shared" si="13"/>
        <v>69175</v>
      </c>
      <c r="J78" s="1">
        <f t="shared" si="14"/>
        <v>-513</v>
      </c>
      <c r="K78" s="1">
        <f t="shared" si="15"/>
        <v>604</v>
      </c>
      <c r="M78" s="9" t="s">
        <v>32</v>
      </c>
      <c r="N78" s="7">
        <f t="shared" si="16"/>
        <v>-0.51723185784940207</v>
      </c>
      <c r="O78" s="8">
        <f t="shared" si="17"/>
        <v>0.64638797837032114</v>
      </c>
      <c r="P78" s="7">
        <f t="shared" si="18"/>
        <v>-0.50443469881413594</v>
      </c>
      <c r="Q78" s="8">
        <f t="shared" si="19"/>
        <v>0.59391531790202357</v>
      </c>
    </row>
    <row r="79" spans="1:17" x14ac:dyDescent="0.3">
      <c r="A79" s="9" t="s">
        <v>31</v>
      </c>
      <c r="B79" s="2">
        <v>54972</v>
      </c>
      <c r="C79" s="2">
        <v>71215</v>
      </c>
      <c r="D79" s="2">
        <v>508</v>
      </c>
      <c r="E79" s="2">
        <v>612</v>
      </c>
      <c r="G79" s="9" t="s">
        <v>31</v>
      </c>
      <c r="H79" s="1">
        <f t="shared" si="12"/>
        <v>-54972</v>
      </c>
      <c r="I79" s="1">
        <f t="shared" si="13"/>
        <v>71215</v>
      </c>
      <c r="J79" s="1">
        <f t="shared" si="14"/>
        <v>-508</v>
      </c>
      <c r="K79" s="1">
        <f t="shared" si="15"/>
        <v>612</v>
      </c>
      <c r="M79" s="9" t="s">
        <v>31</v>
      </c>
      <c r="N79" s="7">
        <f t="shared" si="16"/>
        <v>-0.5136717014379949</v>
      </c>
      <c r="O79" s="8">
        <f t="shared" si="17"/>
        <v>0.66545023317155638</v>
      </c>
      <c r="P79" s="7">
        <f t="shared" si="18"/>
        <v>-0.49951818128183445</v>
      </c>
      <c r="Q79" s="8">
        <f t="shared" si="19"/>
        <v>0.60178174595370615</v>
      </c>
    </row>
    <row r="80" spans="1:17" x14ac:dyDescent="0.3">
      <c r="A80" s="9" t="s">
        <v>30</v>
      </c>
      <c r="B80" s="2">
        <v>50609</v>
      </c>
      <c r="C80" s="2">
        <v>67761</v>
      </c>
      <c r="D80" s="2">
        <v>472</v>
      </c>
      <c r="E80" s="2">
        <v>633</v>
      </c>
      <c r="G80" s="9" t="s">
        <v>30</v>
      </c>
      <c r="H80" s="1">
        <f t="shared" si="12"/>
        <v>-50609</v>
      </c>
      <c r="I80" s="1">
        <f t="shared" si="13"/>
        <v>67761</v>
      </c>
      <c r="J80" s="1">
        <f t="shared" si="14"/>
        <v>-472</v>
      </c>
      <c r="K80" s="1">
        <f t="shared" si="15"/>
        <v>633</v>
      </c>
      <c r="M80" s="9" t="s">
        <v>30</v>
      </c>
      <c r="N80" s="7">
        <f t="shared" si="16"/>
        <v>-0.47290277119398028</v>
      </c>
      <c r="O80" s="8">
        <f t="shared" si="17"/>
        <v>0.63317521940515109</v>
      </c>
      <c r="P80" s="7">
        <f t="shared" si="18"/>
        <v>-0.46411925504926349</v>
      </c>
      <c r="Q80" s="8">
        <f t="shared" si="19"/>
        <v>0.62243111958937247</v>
      </c>
    </row>
    <row r="81" spans="1:17" x14ac:dyDescent="0.3">
      <c r="A81" s="9" t="s">
        <v>29</v>
      </c>
      <c r="B81" s="2">
        <v>38391</v>
      </c>
      <c r="C81" s="2">
        <v>53993</v>
      </c>
      <c r="D81" s="2">
        <v>369</v>
      </c>
      <c r="E81" s="2">
        <v>498</v>
      </c>
      <c r="G81" s="9" t="s">
        <v>29</v>
      </c>
      <c r="H81" s="1">
        <f t="shared" si="12"/>
        <v>-38391</v>
      </c>
      <c r="I81" s="1">
        <f t="shared" si="13"/>
        <v>53993</v>
      </c>
      <c r="J81" s="1">
        <f t="shared" si="14"/>
        <v>-369</v>
      </c>
      <c r="K81" s="1">
        <f t="shared" si="15"/>
        <v>498</v>
      </c>
      <c r="M81" s="9" t="s">
        <v>29</v>
      </c>
      <c r="N81" s="7">
        <f t="shared" si="16"/>
        <v>-0.35873481572265992</v>
      </c>
      <c r="O81" s="8">
        <f t="shared" si="17"/>
        <v>0.50452368798191172</v>
      </c>
      <c r="P81" s="7">
        <f t="shared" si="18"/>
        <v>-0.36283899388385216</v>
      </c>
      <c r="Q81" s="8">
        <f t="shared" si="19"/>
        <v>0.48968514621723142</v>
      </c>
    </row>
    <row r="82" spans="1:17" x14ac:dyDescent="0.3">
      <c r="A82" s="9" t="s">
        <v>28</v>
      </c>
      <c r="B82" s="2">
        <v>38781</v>
      </c>
      <c r="C82" s="2">
        <v>55037</v>
      </c>
      <c r="D82" s="2">
        <v>361</v>
      </c>
      <c r="E82" s="2">
        <v>475</v>
      </c>
      <c r="G82" s="9" t="s">
        <v>28</v>
      </c>
      <c r="H82" s="1">
        <f t="shared" si="12"/>
        <v>-38781</v>
      </c>
      <c r="I82" s="1">
        <f t="shared" si="13"/>
        <v>55037</v>
      </c>
      <c r="J82" s="1">
        <f t="shared" si="14"/>
        <v>-361</v>
      </c>
      <c r="K82" s="1">
        <f t="shared" si="15"/>
        <v>475</v>
      </c>
      <c r="M82" s="9" t="s">
        <v>28</v>
      </c>
      <c r="N82" s="7">
        <f t="shared" si="16"/>
        <v>-0.36237907031701372</v>
      </c>
      <c r="O82" s="8">
        <f t="shared" si="17"/>
        <v>0.51427907720372046</v>
      </c>
      <c r="P82" s="7">
        <f t="shared" si="18"/>
        <v>-0.35497256583216974</v>
      </c>
      <c r="Q82" s="8">
        <f t="shared" si="19"/>
        <v>0.46706916556864436</v>
      </c>
    </row>
    <row r="83" spans="1:17" x14ac:dyDescent="0.3">
      <c r="A83" s="9" t="s">
        <v>27</v>
      </c>
      <c r="B83" s="2">
        <v>35853</v>
      </c>
      <c r="C83" s="2">
        <v>51902</v>
      </c>
      <c r="D83" s="2">
        <v>323</v>
      </c>
      <c r="E83" s="2">
        <v>429</v>
      </c>
      <c r="G83" s="9" t="s">
        <v>27</v>
      </c>
      <c r="H83" s="1">
        <f t="shared" si="12"/>
        <v>-35853</v>
      </c>
      <c r="I83" s="1">
        <f t="shared" si="13"/>
        <v>51902</v>
      </c>
      <c r="J83" s="1">
        <f t="shared" si="14"/>
        <v>-323</v>
      </c>
      <c r="K83" s="1">
        <f t="shared" si="15"/>
        <v>429</v>
      </c>
      <c r="M83" s="9" t="s">
        <v>27</v>
      </c>
      <c r="N83" s="7">
        <f t="shared" si="16"/>
        <v>-0.3350191281317112</v>
      </c>
      <c r="O83" s="8">
        <f t="shared" si="17"/>
        <v>0.48498487681064556</v>
      </c>
      <c r="P83" s="7">
        <f t="shared" si="18"/>
        <v>-0.31760703258667822</v>
      </c>
      <c r="Q83" s="8">
        <f t="shared" si="19"/>
        <v>0.42183720427147037</v>
      </c>
    </row>
    <row r="84" spans="1:17" x14ac:dyDescent="0.3">
      <c r="A84" s="9" t="s">
        <v>26</v>
      </c>
      <c r="B84" s="2">
        <v>30110</v>
      </c>
      <c r="C84" s="2">
        <v>44718</v>
      </c>
      <c r="D84" s="2">
        <v>262</v>
      </c>
      <c r="E84" s="2">
        <v>391</v>
      </c>
      <c r="G84" s="9" t="s">
        <v>26</v>
      </c>
      <c r="H84" s="1">
        <f t="shared" si="12"/>
        <v>-30110</v>
      </c>
      <c r="I84" s="1">
        <f t="shared" si="13"/>
        <v>44718</v>
      </c>
      <c r="J84" s="1">
        <f t="shared" si="14"/>
        <v>-262</v>
      </c>
      <c r="K84" s="1">
        <f t="shared" si="15"/>
        <v>391</v>
      </c>
      <c r="M84" s="9" t="s">
        <v>26</v>
      </c>
      <c r="N84" s="7">
        <f t="shared" si="16"/>
        <v>-0.28135514316921389</v>
      </c>
      <c r="O84" s="8">
        <f t="shared" si="17"/>
        <v>0.41785583833413836</v>
      </c>
      <c r="P84" s="7">
        <f t="shared" si="18"/>
        <v>-0.2576255186925997</v>
      </c>
      <c r="Q84" s="8">
        <f t="shared" si="19"/>
        <v>0.38447167102597885</v>
      </c>
    </row>
    <row r="85" spans="1:17" x14ac:dyDescent="0.3">
      <c r="A85" s="9" t="s">
        <v>25</v>
      </c>
      <c r="B85" s="2">
        <v>26969</v>
      </c>
      <c r="C85" s="2">
        <v>41447</v>
      </c>
      <c r="D85" s="2">
        <v>205</v>
      </c>
      <c r="E85" s="2">
        <v>339</v>
      </c>
      <c r="G85" s="9" t="s">
        <v>25</v>
      </c>
      <c r="H85" s="1">
        <f t="shared" si="12"/>
        <v>-26969</v>
      </c>
      <c r="I85" s="1">
        <f t="shared" si="13"/>
        <v>41447</v>
      </c>
      <c r="J85" s="1">
        <f t="shared" si="14"/>
        <v>-205</v>
      </c>
      <c r="K85" s="1">
        <f t="shared" si="15"/>
        <v>339</v>
      </c>
      <c r="M85" s="9" t="s">
        <v>25</v>
      </c>
      <c r="N85" s="7">
        <f t="shared" si="16"/>
        <v>-0.2520048773208412</v>
      </c>
      <c r="O85" s="8">
        <f t="shared" si="17"/>
        <v>0.38729082095431439</v>
      </c>
      <c r="P85" s="7">
        <f t="shared" si="18"/>
        <v>-0.20157721882436233</v>
      </c>
      <c r="Q85" s="8">
        <f t="shared" si="19"/>
        <v>0.33333988869004305</v>
      </c>
    </row>
    <row r="86" spans="1:17" x14ac:dyDescent="0.3">
      <c r="A86" s="9" t="s">
        <v>24</v>
      </c>
      <c r="B86" s="2">
        <v>24818</v>
      </c>
      <c r="C86" s="2">
        <v>38966</v>
      </c>
      <c r="D86" s="2">
        <v>215</v>
      </c>
      <c r="E86" s="2">
        <v>322</v>
      </c>
      <c r="G86" s="9" t="s">
        <v>24</v>
      </c>
      <c r="H86" s="1">
        <f t="shared" si="12"/>
        <v>-24818</v>
      </c>
      <c r="I86" s="1">
        <f t="shared" si="13"/>
        <v>38966</v>
      </c>
      <c r="J86" s="1">
        <f t="shared" si="14"/>
        <v>-215</v>
      </c>
      <c r="K86" s="1">
        <f t="shared" si="15"/>
        <v>322</v>
      </c>
      <c r="M86" s="9" t="s">
        <v>24</v>
      </c>
      <c r="N86" s="7">
        <f t="shared" si="16"/>
        <v>-0.23190541159659747</v>
      </c>
      <c r="O86" s="8">
        <f t="shared" si="17"/>
        <v>0.36410775518869437</v>
      </c>
      <c r="P86" s="7">
        <f t="shared" si="18"/>
        <v>-0.21141025388896534</v>
      </c>
      <c r="Q86" s="8">
        <f t="shared" si="19"/>
        <v>0.31662372908021791</v>
      </c>
    </row>
    <row r="87" spans="1:17" x14ac:dyDescent="0.3">
      <c r="A87" s="9" t="s">
        <v>23</v>
      </c>
      <c r="B87" s="2">
        <v>19992</v>
      </c>
      <c r="C87" s="2">
        <v>33294</v>
      </c>
      <c r="D87" s="2">
        <v>149</v>
      </c>
      <c r="E87" s="2">
        <v>265</v>
      </c>
      <c r="G87" s="9" t="s">
        <v>23</v>
      </c>
      <c r="H87" s="1">
        <f t="shared" si="12"/>
        <v>-19992</v>
      </c>
      <c r="I87" s="1">
        <f t="shared" si="13"/>
        <v>33294</v>
      </c>
      <c r="J87" s="1">
        <f t="shared" si="14"/>
        <v>-149</v>
      </c>
      <c r="K87" s="1">
        <f t="shared" si="15"/>
        <v>265</v>
      </c>
      <c r="M87" s="9" t="s">
        <v>23</v>
      </c>
      <c r="N87" s="7">
        <f t="shared" si="16"/>
        <v>-0.18681009705210638</v>
      </c>
      <c r="O87" s="8">
        <f t="shared" si="17"/>
        <v>0.31110721144722042</v>
      </c>
      <c r="P87" s="7">
        <f t="shared" si="18"/>
        <v>-0.1465122224625853</v>
      </c>
      <c r="Q87" s="8">
        <f t="shared" si="19"/>
        <v>0.26057542921198057</v>
      </c>
    </row>
    <row r="88" spans="1:17" x14ac:dyDescent="0.3">
      <c r="A88" s="9" t="s">
        <v>22</v>
      </c>
      <c r="B88" s="2">
        <v>17455</v>
      </c>
      <c r="C88" s="2">
        <v>30126</v>
      </c>
      <c r="D88" s="2">
        <v>143</v>
      </c>
      <c r="E88" s="2">
        <v>263</v>
      </c>
      <c r="G88" s="9" t="s">
        <v>22</v>
      </c>
      <c r="H88" s="1">
        <f t="shared" si="12"/>
        <v>-17455</v>
      </c>
      <c r="I88" s="1">
        <f t="shared" si="13"/>
        <v>30126</v>
      </c>
      <c r="J88" s="1">
        <f t="shared" si="14"/>
        <v>-143</v>
      </c>
      <c r="K88" s="1">
        <f t="shared" si="15"/>
        <v>263</v>
      </c>
      <c r="M88" s="9" t="s">
        <v>22</v>
      </c>
      <c r="N88" s="7">
        <f t="shared" si="16"/>
        <v>-0.16310375370370733</v>
      </c>
      <c r="O88" s="8">
        <f t="shared" si="17"/>
        <v>0.28150465105000788</v>
      </c>
      <c r="P88" s="7">
        <f t="shared" si="18"/>
        <v>-0.14061240142382347</v>
      </c>
      <c r="Q88" s="8">
        <f t="shared" si="19"/>
        <v>0.25860882219906001</v>
      </c>
    </row>
    <row r="89" spans="1:17" x14ac:dyDescent="0.3">
      <c r="A89" s="9" t="s">
        <v>21</v>
      </c>
      <c r="B89" s="2">
        <v>14818</v>
      </c>
      <c r="C89" s="2">
        <v>26848</v>
      </c>
      <c r="D89" s="2">
        <v>111</v>
      </c>
      <c r="E89" s="2">
        <v>238</v>
      </c>
      <c r="G89" s="9" t="s">
        <v>21</v>
      </c>
      <c r="H89" s="1">
        <f t="shared" si="12"/>
        <v>-14818</v>
      </c>
      <c r="I89" s="1">
        <f t="shared" si="13"/>
        <v>26848</v>
      </c>
      <c r="J89" s="1">
        <f t="shared" si="14"/>
        <v>-111</v>
      </c>
      <c r="K89" s="1">
        <f t="shared" si="15"/>
        <v>238</v>
      </c>
      <c r="M89" s="9" t="s">
        <v>21</v>
      </c>
      <c r="N89" s="7">
        <f t="shared" si="16"/>
        <v>-0.13846298610034577</v>
      </c>
      <c r="O89" s="8">
        <f t="shared" si="17"/>
        <v>0.25087422397233655</v>
      </c>
      <c r="P89" s="7">
        <f t="shared" si="18"/>
        <v>-0.10914668921709375</v>
      </c>
      <c r="Q89" s="8">
        <f t="shared" si="19"/>
        <v>0.23402623453755239</v>
      </c>
    </row>
    <row r="90" spans="1:17" x14ac:dyDescent="0.3">
      <c r="A90" s="9" t="s">
        <v>20</v>
      </c>
      <c r="B90" s="2">
        <v>13105</v>
      </c>
      <c r="C90" s="2">
        <v>24715</v>
      </c>
      <c r="D90" s="2">
        <v>107</v>
      </c>
      <c r="E90" s="2">
        <v>201</v>
      </c>
      <c r="G90" s="9" t="s">
        <v>20</v>
      </c>
      <c r="H90" s="1">
        <f t="shared" si="12"/>
        <v>-13105</v>
      </c>
      <c r="I90" s="1">
        <f t="shared" si="13"/>
        <v>24715</v>
      </c>
      <c r="J90" s="1">
        <f t="shared" si="14"/>
        <v>-107</v>
      </c>
      <c r="K90" s="1">
        <f t="shared" si="15"/>
        <v>201</v>
      </c>
      <c r="M90" s="9" t="s">
        <v>20</v>
      </c>
      <c r="N90" s="7">
        <f t="shared" si="16"/>
        <v>-0.12245629861283784</v>
      </c>
      <c r="O90" s="8">
        <f t="shared" si="17"/>
        <v>0.23094295461398606</v>
      </c>
      <c r="P90" s="7">
        <f t="shared" si="18"/>
        <v>-0.10521347519125253</v>
      </c>
      <c r="Q90" s="8">
        <f t="shared" si="19"/>
        <v>0.19764400479852112</v>
      </c>
    </row>
    <row r="91" spans="1:17" x14ac:dyDescent="0.3">
      <c r="A91" s="9" t="s">
        <v>19</v>
      </c>
      <c r="B91" s="2">
        <v>11760</v>
      </c>
      <c r="C91" s="2">
        <v>22525</v>
      </c>
      <c r="D91" s="2">
        <v>97</v>
      </c>
      <c r="E91" s="2">
        <v>207</v>
      </c>
      <c r="G91" s="9" t="s">
        <v>19</v>
      </c>
      <c r="H91" s="1">
        <f t="shared" si="12"/>
        <v>-11760</v>
      </c>
      <c r="I91" s="1">
        <f t="shared" si="13"/>
        <v>22525</v>
      </c>
      <c r="J91" s="1">
        <f t="shared" si="14"/>
        <v>-97</v>
      </c>
      <c r="K91" s="1">
        <f t="shared" si="15"/>
        <v>207</v>
      </c>
      <c r="M91" s="9" t="s">
        <v>19</v>
      </c>
      <c r="N91" s="7">
        <f t="shared" si="16"/>
        <v>-0.10988829238359199</v>
      </c>
      <c r="O91" s="8">
        <f t="shared" si="17"/>
        <v>0.21047906343030692</v>
      </c>
      <c r="P91" s="7">
        <f t="shared" si="18"/>
        <v>-9.5380440126649493E-2</v>
      </c>
      <c r="Q91" s="8">
        <f t="shared" si="19"/>
        <v>0.20354382583728292</v>
      </c>
    </row>
    <row r="92" spans="1:17" x14ac:dyDescent="0.3">
      <c r="A92" s="9" t="s">
        <v>18</v>
      </c>
      <c r="B92" s="2">
        <v>10190</v>
      </c>
      <c r="C92" s="2">
        <v>20809</v>
      </c>
      <c r="D92" s="2">
        <v>97</v>
      </c>
      <c r="E92" s="2">
        <v>172</v>
      </c>
      <c r="G92" s="9" t="s">
        <v>18</v>
      </c>
      <c r="H92" s="1">
        <f t="shared" si="12"/>
        <v>-10190</v>
      </c>
      <c r="I92" s="1">
        <f t="shared" si="13"/>
        <v>20809</v>
      </c>
      <c r="J92" s="1">
        <f t="shared" si="14"/>
        <v>-97</v>
      </c>
      <c r="K92" s="1">
        <f t="shared" si="15"/>
        <v>172</v>
      </c>
      <c r="M92" s="9" t="s">
        <v>18</v>
      </c>
      <c r="N92" s="7">
        <f t="shared" si="16"/>
        <v>-9.5217831580680479E-2</v>
      </c>
      <c r="O92" s="8">
        <f t="shared" si="17"/>
        <v>0.19444434321515017</v>
      </c>
      <c r="P92" s="7">
        <f t="shared" si="18"/>
        <v>-9.5380440126649493E-2</v>
      </c>
      <c r="Q92" s="8">
        <f t="shared" si="19"/>
        <v>0.1691282031111723</v>
      </c>
    </row>
    <row r="93" spans="1:17" x14ac:dyDescent="0.3">
      <c r="A93" s="9" t="s">
        <v>17</v>
      </c>
      <c r="B93" s="2">
        <v>8809</v>
      </c>
      <c r="C93" s="2">
        <v>18726</v>
      </c>
      <c r="D93" s="2">
        <v>77</v>
      </c>
      <c r="E93" s="2">
        <v>149</v>
      </c>
      <c r="G93" s="9" t="s">
        <v>17</v>
      </c>
      <c r="H93" s="1">
        <f t="shared" si="12"/>
        <v>-8809</v>
      </c>
      <c r="I93" s="1">
        <f t="shared" si="13"/>
        <v>18726</v>
      </c>
      <c r="J93" s="1">
        <f t="shared" si="14"/>
        <v>-77</v>
      </c>
      <c r="K93" s="1">
        <f t="shared" si="15"/>
        <v>149</v>
      </c>
      <c r="M93" s="9" t="s">
        <v>17</v>
      </c>
      <c r="N93" s="7">
        <f t="shared" si="16"/>
        <v>-8.2313432619648116E-2</v>
      </c>
      <c r="O93" s="8">
        <f t="shared" si="17"/>
        <v>0.17498028598428092</v>
      </c>
      <c r="P93" s="7">
        <f t="shared" si="18"/>
        <v>-7.5714369997443409E-2</v>
      </c>
      <c r="Q93" s="8">
        <f t="shared" si="19"/>
        <v>0.1465122224625853</v>
      </c>
    </row>
    <row r="94" spans="1:17" x14ac:dyDescent="0.3">
      <c r="A94" s="9" t="s">
        <v>16</v>
      </c>
      <c r="B94" s="2">
        <v>7654</v>
      </c>
      <c r="C94" s="2">
        <v>17152</v>
      </c>
      <c r="D94" s="2">
        <v>66</v>
      </c>
      <c r="E94" s="2">
        <v>146</v>
      </c>
      <c r="G94" s="9" t="s">
        <v>16</v>
      </c>
      <c r="H94" s="1">
        <f t="shared" si="12"/>
        <v>-7654</v>
      </c>
      <c r="I94" s="1">
        <f t="shared" si="13"/>
        <v>17152</v>
      </c>
      <c r="J94" s="1">
        <f t="shared" si="14"/>
        <v>-66</v>
      </c>
      <c r="K94" s="1">
        <f t="shared" si="15"/>
        <v>146</v>
      </c>
      <c r="M94" s="9" t="s">
        <v>16</v>
      </c>
      <c r="N94" s="7">
        <f t="shared" si="16"/>
        <v>-7.1520832474831042E-2</v>
      </c>
      <c r="O94" s="8">
        <f t="shared" si="17"/>
        <v>0.1602724482111709</v>
      </c>
      <c r="P94" s="7">
        <f t="shared" si="18"/>
        <v>-6.4898031426380065E-2</v>
      </c>
      <c r="Q94" s="8">
        <f t="shared" si="19"/>
        <v>0.1435623119432044</v>
      </c>
    </row>
    <row r="95" spans="1:17" x14ac:dyDescent="0.3">
      <c r="A95" s="9" t="s">
        <v>15</v>
      </c>
      <c r="B95" s="2">
        <v>6346</v>
      </c>
      <c r="C95" s="2">
        <v>14519</v>
      </c>
      <c r="D95" s="2">
        <v>61</v>
      </c>
      <c r="E95" s="2">
        <v>123</v>
      </c>
      <c r="G95" s="9" t="s">
        <v>15</v>
      </c>
      <c r="H95" s="1">
        <f t="shared" si="12"/>
        <v>-6346</v>
      </c>
      <c r="I95" s="1">
        <f t="shared" si="13"/>
        <v>14519</v>
      </c>
      <c r="J95" s="1">
        <f t="shared" si="14"/>
        <v>-61</v>
      </c>
      <c r="K95" s="1">
        <f t="shared" si="15"/>
        <v>123</v>
      </c>
      <c r="M95" s="9" t="s">
        <v>15</v>
      </c>
      <c r="N95" s="7">
        <f t="shared" si="16"/>
        <v>-5.929856321992133E-2</v>
      </c>
      <c r="O95" s="8">
        <f t="shared" si="17"/>
        <v>0.13566905757800785</v>
      </c>
      <c r="P95" s="7">
        <f t="shared" si="18"/>
        <v>-5.9981513894078547E-2</v>
      </c>
      <c r="Q95" s="8">
        <f t="shared" si="19"/>
        <v>0.1209463312946174</v>
      </c>
    </row>
    <row r="96" spans="1:17" x14ac:dyDescent="0.3">
      <c r="A96" s="9" t="s">
        <v>14</v>
      </c>
      <c r="B96" s="2">
        <v>5096</v>
      </c>
      <c r="C96" s="2">
        <v>12342</v>
      </c>
      <c r="D96" s="2">
        <v>43</v>
      </c>
      <c r="E96" s="2">
        <v>105</v>
      </c>
      <c r="G96" s="9" t="s">
        <v>14</v>
      </c>
      <c r="H96" s="1">
        <f t="shared" si="12"/>
        <v>-5096</v>
      </c>
      <c r="I96" s="1">
        <f t="shared" si="13"/>
        <v>12342</v>
      </c>
      <c r="J96" s="1">
        <f t="shared" si="14"/>
        <v>-43</v>
      </c>
      <c r="K96" s="1">
        <f t="shared" si="15"/>
        <v>105</v>
      </c>
      <c r="M96" s="9" t="s">
        <v>14</v>
      </c>
      <c r="N96" s="7">
        <f t="shared" si="16"/>
        <v>-4.7618260032889867E-2</v>
      </c>
      <c r="O96" s="8">
        <f t="shared" si="17"/>
        <v>0.11532664154747384</v>
      </c>
      <c r="P96" s="7">
        <f t="shared" si="18"/>
        <v>-4.2282050777793075E-2</v>
      </c>
      <c r="Q96" s="8">
        <f t="shared" si="19"/>
        <v>0.10324686817833192</v>
      </c>
    </row>
    <row r="97" spans="1:18" x14ac:dyDescent="0.3">
      <c r="A97" s="9" t="s">
        <v>13</v>
      </c>
      <c r="B97" s="2">
        <v>3671</v>
      </c>
      <c r="C97" s="2">
        <v>9447</v>
      </c>
      <c r="D97" s="2">
        <v>19</v>
      </c>
      <c r="E97" s="2">
        <v>63</v>
      </c>
      <c r="G97" s="9" t="s">
        <v>13</v>
      </c>
      <c r="H97" s="1">
        <f t="shared" si="12"/>
        <v>-3671</v>
      </c>
      <c r="I97" s="1">
        <f t="shared" si="13"/>
        <v>9447</v>
      </c>
      <c r="J97" s="1">
        <f t="shared" si="14"/>
        <v>-19</v>
      </c>
      <c r="K97" s="1">
        <f t="shared" si="15"/>
        <v>63</v>
      </c>
      <c r="M97" s="9" t="s">
        <v>13</v>
      </c>
      <c r="N97" s="7">
        <f t="shared" si="16"/>
        <v>-3.4302714399674E-2</v>
      </c>
      <c r="O97" s="8">
        <f t="shared" si="17"/>
        <v>8.8275059366308972E-2</v>
      </c>
      <c r="P97" s="7">
        <f t="shared" si="18"/>
        <v>-1.8682766622745775E-2</v>
      </c>
      <c r="Q97" s="8">
        <f t="shared" si="19"/>
        <v>6.1948120906999152E-2</v>
      </c>
    </row>
    <row r="98" spans="1:18" x14ac:dyDescent="0.3">
      <c r="A98" s="9" t="s">
        <v>12</v>
      </c>
      <c r="B98" s="2">
        <v>2730</v>
      </c>
      <c r="C98" s="2">
        <v>7467</v>
      </c>
      <c r="D98" s="2">
        <v>22</v>
      </c>
      <c r="E98" s="2">
        <v>50</v>
      </c>
      <c r="G98" s="9" t="s">
        <v>12</v>
      </c>
      <c r="H98" s="1">
        <f t="shared" si="12"/>
        <v>-2730</v>
      </c>
      <c r="I98" s="1">
        <f t="shared" si="13"/>
        <v>7467</v>
      </c>
      <c r="J98" s="1">
        <f t="shared" si="14"/>
        <v>-22</v>
      </c>
      <c r="K98" s="1">
        <f t="shared" si="15"/>
        <v>50</v>
      </c>
      <c r="M98" s="9" t="s">
        <v>12</v>
      </c>
      <c r="N98" s="7">
        <f t="shared" si="16"/>
        <v>-2.5509782160476717E-2</v>
      </c>
      <c r="O98" s="8">
        <f t="shared" si="17"/>
        <v>6.9773459118051148E-2</v>
      </c>
      <c r="P98" s="7">
        <f t="shared" si="18"/>
        <v>-2.1632677142126688E-2</v>
      </c>
      <c r="Q98" s="8">
        <f t="shared" si="19"/>
        <v>4.9165175323015203E-2</v>
      </c>
    </row>
    <row r="99" spans="1:18" x14ac:dyDescent="0.3">
      <c r="A99" s="9" t="s">
        <v>11</v>
      </c>
      <c r="B99" s="2">
        <v>1953</v>
      </c>
      <c r="C99" s="2">
        <v>5586</v>
      </c>
      <c r="D99" s="2">
        <v>13</v>
      </c>
      <c r="E99" s="2">
        <v>46</v>
      </c>
      <c r="G99" s="9" t="s">
        <v>11</v>
      </c>
      <c r="H99" s="1">
        <f t="shared" si="12"/>
        <v>-1953</v>
      </c>
      <c r="I99" s="1">
        <f t="shared" si="13"/>
        <v>5586</v>
      </c>
      <c r="J99" s="1">
        <f t="shared" si="14"/>
        <v>-13</v>
      </c>
      <c r="K99" s="1">
        <f t="shared" si="15"/>
        <v>46</v>
      </c>
      <c r="M99" s="9" t="s">
        <v>11</v>
      </c>
      <c r="N99" s="7">
        <f t="shared" si="16"/>
        <v>-1.8249305699417958E-2</v>
      </c>
      <c r="O99" s="8">
        <f t="shared" si="17"/>
        <v>5.2196938882206195E-2</v>
      </c>
      <c r="P99" s="7">
        <f t="shared" si="18"/>
        <v>-1.2782945583983952E-2</v>
      </c>
      <c r="Q99" s="8">
        <f t="shared" si="19"/>
        <v>4.5231961297173981E-2</v>
      </c>
    </row>
    <row r="100" spans="1:18" x14ac:dyDescent="0.3">
      <c r="A100" s="9" t="s">
        <v>10</v>
      </c>
      <c r="B100" s="2">
        <v>1334</v>
      </c>
      <c r="C100" s="2">
        <v>4185</v>
      </c>
      <c r="D100" s="2">
        <v>15</v>
      </c>
      <c r="E100" s="2">
        <v>27</v>
      </c>
      <c r="G100" s="9" t="s">
        <v>10</v>
      </c>
      <c r="H100" s="1">
        <f t="shared" si="12"/>
        <v>-1334</v>
      </c>
      <c r="I100" s="1">
        <f t="shared" si="13"/>
        <v>4185</v>
      </c>
      <c r="J100" s="1">
        <f t="shared" si="14"/>
        <v>-15</v>
      </c>
      <c r="K100" s="1">
        <f t="shared" si="15"/>
        <v>27</v>
      </c>
      <c r="M100" s="9" t="s">
        <v>10</v>
      </c>
      <c r="N100" s="7">
        <f t="shared" si="16"/>
        <v>-1.2465219561199977E-2</v>
      </c>
      <c r="O100" s="8">
        <f t="shared" si="17"/>
        <v>3.9105655070181336E-2</v>
      </c>
      <c r="P100" s="7">
        <f t="shared" si="18"/>
        <v>-1.4749552596904561E-2</v>
      </c>
      <c r="Q100" s="8">
        <f t="shared" si="19"/>
        <v>2.6549194674428213E-2</v>
      </c>
    </row>
    <row r="101" spans="1:18" x14ac:dyDescent="0.3">
      <c r="A101" s="9" t="s">
        <v>9</v>
      </c>
      <c r="B101" s="2">
        <v>863</v>
      </c>
      <c r="C101" s="2">
        <v>2921</v>
      </c>
      <c r="D101" s="2">
        <v>2</v>
      </c>
      <c r="E101" s="2">
        <v>19</v>
      </c>
      <c r="G101" s="9" t="s">
        <v>9</v>
      </c>
      <c r="H101" s="1">
        <f t="shared" si="12"/>
        <v>-863</v>
      </c>
      <c r="I101" s="1">
        <f t="shared" si="13"/>
        <v>2921</v>
      </c>
      <c r="J101" s="1">
        <f t="shared" si="14"/>
        <v>-2</v>
      </c>
      <c r="K101" s="1">
        <f t="shared" si="15"/>
        <v>19</v>
      </c>
      <c r="M101" s="9" t="s">
        <v>9</v>
      </c>
      <c r="N101" s="7">
        <f t="shared" si="16"/>
        <v>-8.0640813203265212E-3</v>
      </c>
      <c r="O101" s="8">
        <f t="shared" si="17"/>
        <v>2.7294532487455121E-2</v>
      </c>
      <c r="P101" s="7">
        <f t="shared" si="18"/>
        <v>-1.9666070129206082E-3</v>
      </c>
      <c r="Q101" s="8">
        <f t="shared" si="19"/>
        <v>1.8682766622745775E-2</v>
      </c>
    </row>
    <row r="102" spans="1:18" x14ac:dyDescent="0.3">
      <c r="A102" s="9" t="s">
        <v>8</v>
      </c>
      <c r="B102" s="2">
        <v>560</v>
      </c>
      <c r="C102" s="2">
        <v>2131</v>
      </c>
      <c r="D102" s="2">
        <v>9</v>
      </c>
      <c r="E102" s="2">
        <v>22</v>
      </c>
      <c r="G102" s="9" t="s">
        <v>8</v>
      </c>
      <c r="H102" s="1">
        <f t="shared" si="12"/>
        <v>-560</v>
      </c>
      <c r="I102" s="1">
        <f t="shared" si="13"/>
        <v>2131</v>
      </c>
      <c r="J102" s="1">
        <f t="shared" si="14"/>
        <v>-9</v>
      </c>
      <c r="K102" s="1">
        <f t="shared" si="15"/>
        <v>22</v>
      </c>
      <c r="M102" s="9" t="s">
        <v>8</v>
      </c>
      <c r="N102" s="7">
        <f t="shared" si="16"/>
        <v>-5.2327758277900946E-3</v>
      </c>
      <c r="O102" s="8">
        <f t="shared" si="17"/>
        <v>1.9912580873251234E-2</v>
      </c>
      <c r="P102" s="7">
        <f t="shared" si="18"/>
        <v>-8.8497315581427365E-3</v>
      </c>
      <c r="Q102" s="8">
        <f t="shared" si="19"/>
        <v>2.1632677142126688E-2</v>
      </c>
    </row>
    <row r="103" spans="1:18" x14ac:dyDescent="0.3">
      <c r="A103" s="9" t="s">
        <v>7</v>
      </c>
      <c r="B103" s="2">
        <v>382</v>
      </c>
      <c r="C103" s="2">
        <v>1521</v>
      </c>
      <c r="D103" s="2">
        <v>2</v>
      </c>
      <c r="E103" s="2">
        <v>11</v>
      </c>
      <c r="G103" s="9" t="s">
        <v>7</v>
      </c>
      <c r="H103" s="1">
        <f t="shared" si="12"/>
        <v>-382</v>
      </c>
      <c r="I103" s="1">
        <f t="shared" si="13"/>
        <v>1521</v>
      </c>
      <c r="J103" s="1">
        <f t="shared" si="14"/>
        <v>-2</v>
      </c>
      <c r="K103" s="1">
        <f t="shared" si="15"/>
        <v>11</v>
      </c>
      <c r="M103" s="9" t="s">
        <v>7</v>
      </c>
      <c r="N103" s="7">
        <f t="shared" si="16"/>
        <v>-3.5695006539568147E-3</v>
      </c>
      <c r="O103" s="8">
        <f t="shared" si="17"/>
        <v>1.4212592917979883E-2</v>
      </c>
      <c r="P103" s="7">
        <f t="shared" si="18"/>
        <v>-1.9666070129206082E-3</v>
      </c>
      <c r="Q103" s="8">
        <f t="shared" si="19"/>
        <v>1.0816338571063344E-2</v>
      </c>
    </row>
    <row r="104" spans="1:18" x14ac:dyDescent="0.3">
      <c r="A104" s="9" t="s">
        <v>6</v>
      </c>
      <c r="B104" s="2">
        <v>236</v>
      </c>
      <c r="C104" s="2">
        <v>910</v>
      </c>
      <c r="D104" s="2">
        <v>2</v>
      </c>
      <c r="E104" s="2">
        <v>11</v>
      </c>
      <c r="G104" s="9" t="s">
        <v>6</v>
      </c>
      <c r="H104" s="1">
        <f t="shared" si="12"/>
        <v>-236</v>
      </c>
      <c r="I104" s="1">
        <f t="shared" si="13"/>
        <v>910</v>
      </c>
      <c r="J104" s="1">
        <f t="shared" si="14"/>
        <v>-2</v>
      </c>
      <c r="K104" s="1">
        <f t="shared" si="15"/>
        <v>11</v>
      </c>
      <c r="M104" s="9" t="s">
        <v>6</v>
      </c>
      <c r="N104" s="7">
        <f t="shared" si="16"/>
        <v>-2.2052412417115398E-3</v>
      </c>
      <c r="O104" s="8">
        <f t="shared" si="17"/>
        <v>8.5032607201589033E-3</v>
      </c>
      <c r="P104" s="7">
        <f t="shared" si="18"/>
        <v>-1.9666070129206082E-3</v>
      </c>
      <c r="Q104" s="8">
        <f t="shared" si="19"/>
        <v>1.0816338571063344E-2</v>
      </c>
    </row>
    <row r="105" spans="1:18" x14ac:dyDescent="0.3">
      <c r="A105" s="9" t="s">
        <v>5</v>
      </c>
      <c r="B105" s="2">
        <v>136</v>
      </c>
      <c r="C105" s="2">
        <v>583</v>
      </c>
      <c r="D105" s="2">
        <v>0</v>
      </c>
      <c r="E105" s="2">
        <v>3</v>
      </c>
      <c r="G105" s="9" t="s">
        <v>5</v>
      </c>
      <c r="H105" s="1">
        <f t="shared" si="12"/>
        <v>-136</v>
      </c>
      <c r="I105" s="1">
        <f t="shared" si="13"/>
        <v>583</v>
      </c>
      <c r="J105" s="1">
        <f t="shared" si="14"/>
        <v>0</v>
      </c>
      <c r="K105" s="1">
        <f t="shared" si="15"/>
        <v>3</v>
      </c>
      <c r="M105" s="9" t="s">
        <v>5</v>
      </c>
      <c r="N105" s="7">
        <f t="shared" si="16"/>
        <v>-1.2708169867490231E-3</v>
      </c>
      <c r="O105" s="8">
        <f t="shared" si="17"/>
        <v>5.4476934064314735E-3</v>
      </c>
      <c r="P105" s="7">
        <f t="shared" si="18"/>
        <v>0</v>
      </c>
      <c r="Q105" s="8">
        <f t="shared" si="19"/>
        <v>2.949910519380912E-3</v>
      </c>
    </row>
    <row r="106" spans="1:18" x14ac:dyDescent="0.3">
      <c r="A106" s="9" t="s">
        <v>4</v>
      </c>
      <c r="B106" s="2">
        <v>248</v>
      </c>
      <c r="C106" s="2">
        <v>597</v>
      </c>
      <c r="D106" s="2">
        <v>1</v>
      </c>
      <c r="E106" s="2">
        <v>2</v>
      </c>
      <c r="G106" s="9" t="s">
        <v>4</v>
      </c>
      <c r="H106" s="1">
        <f t="shared" si="12"/>
        <v>-248</v>
      </c>
      <c r="I106" s="1">
        <f t="shared" si="13"/>
        <v>597</v>
      </c>
      <c r="J106" s="1">
        <f t="shared" si="14"/>
        <v>-1</v>
      </c>
      <c r="K106" s="1">
        <f t="shared" si="15"/>
        <v>2</v>
      </c>
      <c r="M106" s="9" t="s">
        <v>4</v>
      </c>
      <c r="N106" s="7">
        <f t="shared" si="16"/>
        <v>-2.3173721523070418E-3</v>
      </c>
      <c r="O106" s="8">
        <f t="shared" si="17"/>
        <v>5.5785128021262264E-3</v>
      </c>
      <c r="P106" s="7">
        <f t="shared" si="18"/>
        <v>-9.8330350646030408E-4</v>
      </c>
      <c r="Q106" s="8">
        <f t="shared" si="19"/>
        <v>1.9666070129206082E-3</v>
      </c>
    </row>
    <row r="107" spans="1:18" x14ac:dyDescent="0.3">
      <c r="A107" s="3" t="s">
        <v>2</v>
      </c>
      <c r="B107" s="2">
        <v>5275103</v>
      </c>
      <c r="C107" s="2">
        <v>5426674</v>
      </c>
      <c r="D107" s="2">
        <v>49942</v>
      </c>
      <c r="E107" s="2">
        <v>51756</v>
      </c>
      <c r="G107" s="3"/>
      <c r="H107" s="1"/>
      <c r="I107" s="1"/>
      <c r="J107" s="1"/>
      <c r="K107" s="1"/>
      <c r="M107" s="3"/>
      <c r="N107" s="7">
        <f>(SUM(N6:N106))*-1</f>
        <v>49.291841906255428</v>
      </c>
      <c r="O107" s="20">
        <f>SUM(O6:O106)</f>
        <v>50.708158093744608</v>
      </c>
      <c r="P107" s="7">
        <f>(SUM(P6:P106))*-1</f>
        <v>49.108143719640481</v>
      </c>
      <c r="Q107" s="20">
        <f>SUM(Q6:Q106)</f>
        <v>50.891856280359505</v>
      </c>
      <c r="R107" s="6"/>
    </row>
    <row r="108" spans="1:18" x14ac:dyDescent="0.3">
      <c r="A108" s="5"/>
      <c r="B108" s="2"/>
      <c r="C108" s="2"/>
      <c r="D108" s="2"/>
      <c r="E108" s="2"/>
      <c r="F108" s="4"/>
      <c r="H108" s="1"/>
      <c r="I108" s="1"/>
      <c r="J108" s="1"/>
      <c r="K108" s="1"/>
      <c r="M108" s="9" t="s">
        <v>120</v>
      </c>
      <c r="N108" s="7">
        <f>N107+O107</f>
        <v>100.00000000000003</v>
      </c>
      <c r="P108" s="7">
        <f>P107+Q107</f>
        <v>99.999999999999986</v>
      </c>
    </row>
    <row r="109" spans="1:18" x14ac:dyDescent="0.3">
      <c r="A109" s="3" t="s">
        <v>119</v>
      </c>
      <c r="B109" s="2">
        <f>B107+C107</f>
        <v>10701777</v>
      </c>
      <c r="C109" s="2"/>
      <c r="D109" s="2">
        <f>D107+E107</f>
        <v>101698</v>
      </c>
      <c r="E109" s="2"/>
      <c r="H109" s="1"/>
      <c r="I109" s="1"/>
      <c r="J109" s="1"/>
      <c r="K109" s="1"/>
    </row>
  </sheetData>
  <mergeCells count="10">
    <mergeCell ref="G4:G5"/>
    <mergeCell ref="H4:H5"/>
    <mergeCell ref="I4:I5"/>
    <mergeCell ref="J4:J5"/>
    <mergeCell ref="K4:K5"/>
    <mergeCell ref="A4:A5"/>
    <mergeCell ref="B4:B5"/>
    <mergeCell ref="C4:C5"/>
    <mergeCell ref="D4:D5"/>
    <mergeCell ref="E4:E5"/>
  </mergeCells>
  <pageMargins left="0.7" right="0.7" top="0.78740157499999996" bottom="0.78740157499999996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Age structures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Bety Ukolova</dc:creator>
  <cp:lastModifiedBy>Bety Ukolova</cp:lastModifiedBy>
  <dcterms:created xsi:type="dcterms:W3CDTF">2022-12-19T13:06:19Z</dcterms:created>
  <dcterms:modified xsi:type="dcterms:W3CDTF">2022-12-21T11:32:58Z</dcterms:modified>
</cp:coreProperties>
</file>